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Мережа\ЕБРР (загальна)\Інвестиційна програма\Інвестиційна програма 2020\"/>
    </mc:Choice>
  </mc:AlternateContent>
  <bookViews>
    <workbookView xWindow="9645" yWindow="105" windowWidth="10590" windowHeight="8625" activeTab="2"/>
  </bookViews>
  <sheets>
    <sheet name="4" sheetId="8" r:id="rId1"/>
    <sheet name="5" sheetId="6" r:id="rId2"/>
    <sheet name="6" sheetId="9" r:id="rId3"/>
  </sheets>
  <definedNames>
    <definedName name="_xlnm.Print_Area" localSheetId="1">'5'!$A$1:$X$265</definedName>
    <definedName name="_xlnm.Print_Area" localSheetId="2">'6'!$A$1:$G$122</definedName>
  </definedNames>
  <calcPr calcId="162913"/>
</workbook>
</file>

<file path=xl/calcChain.xml><?xml version="1.0" encoding="utf-8"?>
<calcChain xmlns="http://schemas.openxmlformats.org/spreadsheetml/2006/main">
  <c r="G106" i="9" l="1"/>
  <c r="G107" i="9" s="1"/>
  <c r="F106" i="9"/>
  <c r="F107" i="9" s="1"/>
  <c r="E106" i="9"/>
  <c r="E107" i="9" s="1"/>
  <c r="D105" i="9"/>
  <c r="C105" i="9" s="1"/>
  <c r="D104" i="9"/>
  <c r="C104" i="9" s="1"/>
  <c r="D106" i="9"/>
  <c r="D77" i="9"/>
  <c r="N36" i="6"/>
  <c r="O36" i="6"/>
  <c r="E36" i="6"/>
  <c r="F36" i="6"/>
  <c r="G36" i="6"/>
  <c r="H36" i="6"/>
  <c r="I36" i="6"/>
  <c r="J36" i="6"/>
  <c r="B36" i="6"/>
  <c r="C36" i="6"/>
  <c r="D36" i="6"/>
  <c r="R36" i="6" s="1"/>
  <c r="A30" i="6"/>
  <c r="A31" i="6"/>
  <c r="A32" i="6"/>
  <c r="A33" i="6"/>
  <c r="A34" i="6"/>
  <c r="A35" i="6"/>
  <c r="A36" i="6"/>
  <c r="A37" i="6"/>
  <c r="A38" i="6"/>
  <c r="A39" i="6"/>
  <c r="A40" i="6"/>
  <c r="D107" i="9" l="1"/>
  <c r="C107" i="9" s="1"/>
  <c r="C106" i="9"/>
  <c r="O93" i="6"/>
  <c r="P93" i="6"/>
  <c r="R93" i="6"/>
  <c r="S93" i="6"/>
  <c r="E95" i="6"/>
  <c r="E92" i="6"/>
  <c r="F92" i="6"/>
  <c r="G92" i="6"/>
  <c r="H92" i="6"/>
  <c r="I92" i="6"/>
  <c r="J92" i="6"/>
  <c r="D92" i="6"/>
  <c r="Q92" i="6" s="1"/>
  <c r="Q93" i="6" s="1"/>
  <c r="A92" i="6"/>
  <c r="M102" i="8"/>
  <c r="K102" i="8"/>
  <c r="O81" i="6"/>
  <c r="E84" i="6"/>
  <c r="D81" i="6"/>
  <c r="Q81" i="6" s="1"/>
  <c r="Q82" i="6" s="1"/>
  <c r="A81" i="6"/>
  <c r="M89" i="8"/>
  <c r="K89" i="8"/>
  <c r="N81" i="6" s="1"/>
  <c r="N82" i="6" s="1"/>
  <c r="D90" i="8"/>
  <c r="D82" i="6" s="1"/>
  <c r="L41" i="8"/>
  <c r="M41" i="8"/>
  <c r="N92" i="6" l="1"/>
  <c r="N93" i="6" s="1"/>
  <c r="K90" i="8"/>
  <c r="Q223" i="6"/>
  <c r="Q224" i="6" s="1"/>
  <c r="Q243" i="6" s="1"/>
  <c r="P223" i="6"/>
  <c r="P224" i="6" s="1"/>
  <c r="P243" i="6" s="1"/>
  <c r="N223" i="6"/>
  <c r="N224" i="6" s="1"/>
  <c r="N243" i="6" s="1"/>
  <c r="K250" i="8"/>
  <c r="C40" i="6"/>
  <c r="D97" i="9" l="1"/>
  <c r="C97" i="9" s="1"/>
  <c r="D96" i="9"/>
  <c r="C96" i="9" s="1"/>
  <c r="D90" i="9"/>
  <c r="C90" i="9" s="1"/>
  <c r="C84" i="9"/>
  <c r="C82" i="9"/>
  <c r="C77" i="9"/>
  <c r="C76" i="9"/>
  <c r="D75" i="9"/>
  <c r="D78" i="9" s="1"/>
  <c r="D69" i="9"/>
  <c r="C69" i="9" s="1"/>
  <c r="D68" i="9"/>
  <c r="C68" i="9" s="1"/>
  <c r="C63" i="9"/>
  <c r="D61" i="9"/>
  <c r="C61" i="9" s="1"/>
  <c r="C56" i="9"/>
  <c r="D54" i="9"/>
  <c r="C54" i="9" s="1"/>
  <c r="D48" i="9"/>
  <c r="C48" i="9" s="1"/>
  <c r="D47" i="9"/>
  <c r="C47" i="9" s="1"/>
  <c r="D41" i="9"/>
  <c r="C41" i="9" s="1"/>
  <c r="D40" i="9"/>
  <c r="C40" i="9" s="1"/>
  <c r="D34" i="9"/>
  <c r="C34" i="9" s="1"/>
  <c r="D33" i="9"/>
  <c r="C33" i="9" s="1"/>
  <c r="D27" i="9"/>
  <c r="C27" i="9" s="1"/>
  <c r="D26" i="9"/>
  <c r="C26" i="9" s="1"/>
  <c r="D20" i="9"/>
  <c r="C20" i="9" s="1"/>
  <c r="D19" i="9"/>
  <c r="C19" i="9" s="1"/>
  <c r="D12" i="9"/>
  <c r="C12" i="9" s="1"/>
  <c r="G99" i="9"/>
  <c r="G100" i="9" s="1"/>
  <c r="F99" i="9"/>
  <c r="F100" i="9" s="1"/>
  <c r="E99" i="9"/>
  <c r="E100" i="9" s="1"/>
  <c r="F92" i="9"/>
  <c r="F93" i="9" s="1"/>
  <c r="G92" i="9"/>
  <c r="G93" i="9" s="1"/>
  <c r="E92" i="9"/>
  <c r="A222" i="6"/>
  <c r="B222" i="6"/>
  <c r="C222" i="6"/>
  <c r="D222" i="6"/>
  <c r="S222" i="6" s="1"/>
  <c r="S223" i="6" s="1"/>
  <c r="S224" i="6" s="1"/>
  <c r="S243" i="6" s="1"/>
  <c r="B221" i="6"/>
  <c r="C221" i="6"/>
  <c r="D221" i="6"/>
  <c r="O221" i="6" s="1"/>
  <c r="A221" i="6"/>
  <c r="P193" i="6"/>
  <c r="A185" i="6"/>
  <c r="B185" i="6"/>
  <c r="C185" i="6"/>
  <c r="D185" i="6"/>
  <c r="O185" i="6" s="1"/>
  <c r="A186" i="6"/>
  <c r="B186" i="6"/>
  <c r="C186" i="6"/>
  <c r="D186" i="6"/>
  <c r="S186" i="6" s="1"/>
  <c r="A187" i="6"/>
  <c r="B187" i="6"/>
  <c r="C187" i="6"/>
  <c r="D187" i="6"/>
  <c r="R187" i="6" s="1"/>
  <c r="A188" i="6"/>
  <c r="B188" i="6"/>
  <c r="C188" i="6"/>
  <c r="D188" i="6"/>
  <c r="R188" i="6" s="1"/>
  <c r="A189" i="6"/>
  <c r="B189" i="6"/>
  <c r="C189" i="6"/>
  <c r="D189" i="6"/>
  <c r="O189" i="6" s="1"/>
  <c r="A190" i="6"/>
  <c r="B190" i="6"/>
  <c r="C190" i="6"/>
  <c r="D190" i="6"/>
  <c r="R190" i="6" s="1"/>
  <c r="A191" i="6"/>
  <c r="B191" i="6"/>
  <c r="C191" i="6"/>
  <c r="D191" i="6"/>
  <c r="Q191" i="6" s="1"/>
  <c r="A192" i="6"/>
  <c r="B192" i="6"/>
  <c r="C192" i="6"/>
  <c r="D192" i="6"/>
  <c r="Q192" i="6" s="1"/>
  <c r="B184" i="6"/>
  <c r="C184" i="6"/>
  <c r="D184" i="6"/>
  <c r="O184" i="6" s="1"/>
  <c r="A184" i="6"/>
  <c r="B178" i="6"/>
  <c r="C178" i="6"/>
  <c r="D178" i="6"/>
  <c r="N178" i="6" s="1"/>
  <c r="B179" i="6"/>
  <c r="C179" i="6"/>
  <c r="D179" i="6"/>
  <c r="R179" i="6" s="1"/>
  <c r="A179" i="6"/>
  <c r="A178" i="6"/>
  <c r="D202" i="8"/>
  <c r="D218" i="8"/>
  <c r="D250" i="8"/>
  <c r="M249" i="8"/>
  <c r="L249" i="8"/>
  <c r="M248" i="8"/>
  <c r="M250" i="8" s="1"/>
  <c r="M251" i="8" s="1"/>
  <c r="L248" i="8"/>
  <c r="L250" i="8" s="1"/>
  <c r="L251" i="8" s="1"/>
  <c r="G85" i="9"/>
  <c r="G86" i="9" s="1"/>
  <c r="F85" i="9"/>
  <c r="F86" i="9" s="1"/>
  <c r="E85" i="9"/>
  <c r="E86" i="9" s="1"/>
  <c r="G78" i="9"/>
  <c r="G79" i="9" s="1"/>
  <c r="F78" i="9"/>
  <c r="F79" i="9" s="1"/>
  <c r="E78" i="9"/>
  <c r="E79" i="9" s="1"/>
  <c r="G71" i="9"/>
  <c r="G72" i="9" s="1"/>
  <c r="F71" i="9"/>
  <c r="F72" i="9" s="1"/>
  <c r="E71" i="9"/>
  <c r="E72" i="9" s="1"/>
  <c r="G64" i="9"/>
  <c r="G65" i="9" s="1"/>
  <c r="F64" i="9"/>
  <c r="F65" i="9" s="1"/>
  <c r="E64" i="9"/>
  <c r="E65" i="9" s="1"/>
  <c r="G57" i="9"/>
  <c r="G58" i="9" s="1"/>
  <c r="F57" i="9"/>
  <c r="F58" i="9" s="1"/>
  <c r="E57" i="9"/>
  <c r="E58" i="9" s="1"/>
  <c r="G50" i="9"/>
  <c r="G51" i="9" s="1"/>
  <c r="F50" i="9"/>
  <c r="F51" i="9" s="1"/>
  <c r="E50" i="9"/>
  <c r="E51" i="9" s="1"/>
  <c r="G43" i="9"/>
  <c r="G44" i="9" s="1"/>
  <c r="F43" i="9"/>
  <c r="F44" i="9" s="1"/>
  <c r="E43" i="9"/>
  <c r="E44" i="9" s="1"/>
  <c r="G36" i="9"/>
  <c r="G37" i="9" s="1"/>
  <c r="F36" i="9"/>
  <c r="F37" i="9" s="1"/>
  <c r="E36" i="9"/>
  <c r="E37" i="9" s="1"/>
  <c r="G29" i="9"/>
  <c r="G30" i="9" s="1"/>
  <c r="F29" i="9"/>
  <c r="F30" i="9" s="1"/>
  <c r="E29" i="9"/>
  <c r="E30" i="9" s="1"/>
  <c r="G22" i="9"/>
  <c r="G23" i="9" s="1"/>
  <c r="F22" i="9"/>
  <c r="F23" i="9" s="1"/>
  <c r="E22" i="9"/>
  <c r="E23" i="9" s="1"/>
  <c r="E15" i="9"/>
  <c r="E16" i="9" s="1"/>
  <c r="F15" i="9"/>
  <c r="F16" i="9" s="1"/>
  <c r="G15" i="9"/>
  <c r="G16" i="9" s="1"/>
  <c r="G108" i="9" s="1"/>
  <c r="E106" i="6"/>
  <c r="D42" i="9" s="1"/>
  <c r="C42" i="9" s="1"/>
  <c r="E117" i="6"/>
  <c r="D49" i="9" s="1"/>
  <c r="C49" i="9" s="1"/>
  <c r="I258" i="6"/>
  <c r="K258" i="6"/>
  <c r="L258" i="6"/>
  <c r="E243" i="6"/>
  <c r="M243" i="6" s="1"/>
  <c r="X224" i="6"/>
  <c r="W224" i="6"/>
  <c r="V224" i="6"/>
  <c r="T224" i="6"/>
  <c r="M224" i="6"/>
  <c r="J224" i="6"/>
  <c r="E213" i="6"/>
  <c r="F213" i="6"/>
  <c r="P180" i="6"/>
  <c r="E174" i="6"/>
  <c r="M174" i="6" s="1"/>
  <c r="F174" i="6"/>
  <c r="B169" i="6"/>
  <c r="C169" i="6"/>
  <c r="D169" i="6"/>
  <c r="O169" i="6" s="1"/>
  <c r="O170" i="6" s="1"/>
  <c r="O173" i="6" s="1"/>
  <c r="O174" i="6" s="1"/>
  <c r="A169" i="6"/>
  <c r="S170" i="6"/>
  <c r="S167" i="6" s="1"/>
  <c r="S173" i="6" s="1"/>
  <c r="S174" i="6" s="1"/>
  <c r="Q170" i="6"/>
  <c r="Q173" i="6" s="1"/>
  <c r="Q174" i="6" s="1"/>
  <c r="P170" i="6"/>
  <c r="P173" i="6" s="1"/>
  <c r="P174" i="6" s="1"/>
  <c r="N170" i="6"/>
  <c r="N173" i="6" s="1"/>
  <c r="N174" i="6" s="1"/>
  <c r="E163" i="6"/>
  <c r="M163" i="6" s="1"/>
  <c r="F163" i="6"/>
  <c r="B158" i="6"/>
  <c r="C158" i="6"/>
  <c r="D158" i="6"/>
  <c r="R158" i="6" s="1"/>
  <c r="A158" i="6"/>
  <c r="O158" i="6"/>
  <c r="G163" i="6"/>
  <c r="S159" i="6"/>
  <c r="Q159" i="6"/>
  <c r="Q162" i="6" s="1"/>
  <c r="Q163" i="6" s="1"/>
  <c r="P159" i="6"/>
  <c r="P162" i="6" s="1"/>
  <c r="P163" i="6" s="1"/>
  <c r="N159" i="6"/>
  <c r="N162" i="6" s="1"/>
  <c r="N163" i="6" s="1"/>
  <c r="S156" i="6"/>
  <c r="S162" i="6" s="1"/>
  <c r="S163" i="6" s="1"/>
  <c r="E152" i="6"/>
  <c r="M152" i="6" s="1"/>
  <c r="D149" i="6"/>
  <c r="D150" i="6" s="1"/>
  <c r="D151" i="6" s="1"/>
  <c r="A149" i="6"/>
  <c r="F141" i="6"/>
  <c r="S150" i="6"/>
  <c r="R150" i="6"/>
  <c r="R151" i="6" s="1"/>
  <c r="R152" i="6" s="1"/>
  <c r="P150" i="6"/>
  <c r="P151" i="6" s="1"/>
  <c r="P152" i="6" s="1"/>
  <c r="O149" i="6"/>
  <c r="O150" i="6" s="1"/>
  <c r="O151" i="6" s="1"/>
  <c r="O152" i="6" s="1"/>
  <c r="S147" i="6"/>
  <c r="S145" i="6" s="1"/>
  <c r="S151" i="6" s="1"/>
  <c r="S152" i="6" s="1"/>
  <c r="G141" i="6"/>
  <c r="E141" i="6"/>
  <c r="M141" i="6" s="1"/>
  <c r="B138" i="6"/>
  <c r="C138" i="6"/>
  <c r="D138" i="6"/>
  <c r="A138" i="6"/>
  <c r="B135" i="6"/>
  <c r="C135" i="6"/>
  <c r="D135" i="6"/>
  <c r="D136" i="6" s="1"/>
  <c r="A135" i="6"/>
  <c r="S139" i="6"/>
  <c r="R139" i="6"/>
  <c r="P139" i="6"/>
  <c r="S136" i="6"/>
  <c r="S133" i="6" s="1"/>
  <c r="Q136" i="6"/>
  <c r="P136" i="6"/>
  <c r="N136" i="6"/>
  <c r="E129" i="6"/>
  <c r="M129" i="6" s="1"/>
  <c r="F129" i="6"/>
  <c r="G129" i="6"/>
  <c r="B126" i="6"/>
  <c r="C126" i="6"/>
  <c r="D126" i="6"/>
  <c r="A126" i="6"/>
  <c r="P124" i="6"/>
  <c r="Q124" i="6"/>
  <c r="S124" i="6"/>
  <c r="S121" i="6" s="1"/>
  <c r="N124" i="6"/>
  <c r="B123" i="6"/>
  <c r="C123" i="6"/>
  <c r="D123" i="6"/>
  <c r="O123" i="6" s="1"/>
  <c r="O124" i="6" s="1"/>
  <c r="A123" i="6"/>
  <c r="F128" i="6"/>
  <c r="E128" i="6"/>
  <c r="S127" i="6"/>
  <c r="R127" i="6"/>
  <c r="P127" i="6"/>
  <c r="D114" i="6"/>
  <c r="Q114" i="6" s="1"/>
  <c r="Q115" i="6" s="1"/>
  <c r="Q116" i="6" s="1"/>
  <c r="Q117" i="6" s="1"/>
  <c r="A114" i="6"/>
  <c r="F116" i="6"/>
  <c r="E116" i="6"/>
  <c r="D116" i="6"/>
  <c r="S115" i="6"/>
  <c r="R115" i="6"/>
  <c r="R116" i="6" s="1"/>
  <c r="R117" i="6" s="1"/>
  <c r="P115" i="6"/>
  <c r="P116" i="6" s="1"/>
  <c r="P117" i="6" s="1"/>
  <c r="S112" i="6"/>
  <c r="S110" i="6" s="1"/>
  <c r="E104" i="6"/>
  <c r="F104" i="6"/>
  <c r="F108" i="9" l="1"/>
  <c r="P194" i="6"/>
  <c r="S140" i="6"/>
  <c r="S141" i="6" s="1"/>
  <c r="D219" i="8"/>
  <c r="D127" i="6"/>
  <c r="N126" i="6"/>
  <c r="N127" i="6" s="1"/>
  <c r="N128" i="6" s="1"/>
  <c r="N129" i="6" s="1"/>
  <c r="D139" i="6"/>
  <c r="D140" i="6" s="1"/>
  <c r="N138" i="6"/>
  <c r="N139" i="6" s="1"/>
  <c r="N140" i="6" s="1"/>
  <c r="N141" i="6" s="1"/>
  <c r="O222" i="6"/>
  <c r="O223" i="6" s="1"/>
  <c r="O224" i="6" s="1"/>
  <c r="O243" i="6" s="1"/>
  <c r="R221" i="6"/>
  <c r="R223" i="6" s="1"/>
  <c r="R224" i="6" s="1"/>
  <c r="R243" i="6" s="1"/>
  <c r="D55" i="9"/>
  <c r="C55" i="9" s="1"/>
  <c r="D223" i="6"/>
  <c r="D224" i="6" s="1"/>
  <c r="D62" i="9"/>
  <c r="C62" i="9" s="1"/>
  <c r="D70" i="9"/>
  <c r="C70" i="9" s="1"/>
  <c r="D83" i="9"/>
  <c r="D98" i="9"/>
  <c r="C98" i="9" s="1"/>
  <c r="C78" i="9"/>
  <c r="C75" i="9"/>
  <c r="D43" i="9"/>
  <c r="D50" i="9"/>
  <c r="D79" i="9"/>
  <c r="C79" i="9" s="1"/>
  <c r="Q193" i="6"/>
  <c r="N191" i="6"/>
  <c r="O188" i="6"/>
  <c r="S185" i="6"/>
  <c r="R189" i="6"/>
  <c r="R193" i="6" s="1"/>
  <c r="O190" i="6"/>
  <c r="O186" i="6"/>
  <c r="S184" i="6"/>
  <c r="D193" i="6"/>
  <c r="N192" i="6"/>
  <c r="O187" i="6"/>
  <c r="Q178" i="6"/>
  <c r="Q180" i="6" s="1"/>
  <c r="O179" i="6"/>
  <c r="S116" i="6"/>
  <c r="S117" i="6" s="1"/>
  <c r="M213" i="6"/>
  <c r="M117" i="6"/>
  <c r="D170" i="6"/>
  <c r="R180" i="6"/>
  <c r="S180" i="6"/>
  <c r="D180" i="6"/>
  <c r="S128" i="6"/>
  <c r="S129" i="6" s="1"/>
  <c r="R169" i="6"/>
  <c r="R170" i="6" s="1"/>
  <c r="R173" i="6" s="1"/>
  <c r="R174" i="6" s="1"/>
  <c r="D159" i="6"/>
  <c r="D162" i="6" s="1"/>
  <c r="O139" i="6"/>
  <c r="P128" i="6"/>
  <c r="P129" i="6" s="1"/>
  <c r="Q126" i="6"/>
  <c r="Q127" i="6" s="1"/>
  <c r="Q128" i="6" s="1"/>
  <c r="Q129" i="6" s="1"/>
  <c r="P140" i="6"/>
  <c r="P141" i="6" s="1"/>
  <c r="R159" i="6"/>
  <c r="R162" i="6" s="1"/>
  <c r="R163" i="6" s="1"/>
  <c r="O159" i="6"/>
  <c r="O162" i="6" s="1"/>
  <c r="O163" i="6" s="1"/>
  <c r="Q149" i="6"/>
  <c r="Q150" i="6" s="1"/>
  <c r="Q151" i="6" s="1"/>
  <c r="Q152" i="6" s="1"/>
  <c r="Q138" i="6"/>
  <c r="Q139" i="6" s="1"/>
  <c r="Q140" i="6" s="1"/>
  <c r="Q141" i="6" s="1"/>
  <c r="N149" i="6"/>
  <c r="N150" i="6" s="1"/>
  <c r="N151" i="6" s="1"/>
  <c r="N152" i="6" s="1"/>
  <c r="R135" i="6"/>
  <c r="R136" i="6" s="1"/>
  <c r="R140" i="6" s="1"/>
  <c r="R141" i="6" s="1"/>
  <c r="O135" i="6"/>
  <c r="O136" i="6" s="1"/>
  <c r="D124" i="6"/>
  <c r="O127" i="6"/>
  <c r="O128" i="6" s="1"/>
  <c r="O129" i="6" s="1"/>
  <c r="R123" i="6"/>
  <c r="R124" i="6" s="1"/>
  <c r="R128" i="6" s="1"/>
  <c r="R129" i="6" s="1"/>
  <c r="N114" i="6"/>
  <c r="N115" i="6" s="1"/>
  <c r="N116" i="6" s="1"/>
  <c r="N117" i="6" s="1"/>
  <c r="D103" i="6"/>
  <c r="E103" i="6"/>
  <c r="F103" i="6"/>
  <c r="A103" i="6"/>
  <c r="M106" i="6"/>
  <c r="S104" i="6"/>
  <c r="R104" i="6"/>
  <c r="R105" i="6" s="1"/>
  <c r="R106" i="6" s="1"/>
  <c r="P104" i="6"/>
  <c r="P105" i="6" s="1"/>
  <c r="P106" i="6" s="1"/>
  <c r="O103" i="6"/>
  <c r="O104" i="6" s="1"/>
  <c r="O105" i="6" s="1"/>
  <c r="O106" i="6" s="1"/>
  <c r="S101" i="6"/>
  <c r="S99" i="6" s="1"/>
  <c r="S105" i="6" s="1"/>
  <c r="S106" i="6" s="1"/>
  <c r="S94" i="6"/>
  <c r="S95" i="6" s="1"/>
  <c r="R94" i="6"/>
  <c r="R95" i="6" s="1"/>
  <c r="Q94" i="6"/>
  <c r="Q95" i="6" s="1"/>
  <c r="P94" i="6"/>
  <c r="P95" i="6" s="1"/>
  <c r="O94" i="6"/>
  <c r="O95" i="6" s="1"/>
  <c r="N94" i="6"/>
  <c r="N95" i="6" s="1"/>
  <c r="R83" i="6"/>
  <c r="R84" i="6" s="1"/>
  <c r="P83" i="6"/>
  <c r="P84" i="6" s="1"/>
  <c r="D28" i="9"/>
  <c r="C28" i="9" s="1"/>
  <c r="Q83" i="6"/>
  <c r="Q84" i="6" s="1"/>
  <c r="O83" i="6"/>
  <c r="O84" i="6" s="1"/>
  <c r="N83" i="6"/>
  <c r="N84" i="6" s="1"/>
  <c r="S83" i="6"/>
  <c r="S84" i="6" s="1"/>
  <c r="P71" i="6"/>
  <c r="P72" i="6" s="1"/>
  <c r="P73" i="6" s="1"/>
  <c r="R71" i="6"/>
  <c r="R72" i="6" s="1"/>
  <c r="R73" i="6" s="1"/>
  <c r="S71" i="6"/>
  <c r="O70" i="6"/>
  <c r="O71" i="6" s="1"/>
  <c r="O72" i="6" s="1"/>
  <c r="O73" i="6" s="1"/>
  <c r="E70" i="6"/>
  <c r="F70" i="6"/>
  <c r="G70" i="6"/>
  <c r="H70" i="6"/>
  <c r="I70" i="6"/>
  <c r="J70" i="6"/>
  <c r="E71" i="6"/>
  <c r="F71" i="6"/>
  <c r="G71" i="6"/>
  <c r="H71" i="6"/>
  <c r="I71" i="6"/>
  <c r="J71" i="6"/>
  <c r="G72" i="6"/>
  <c r="H72" i="6"/>
  <c r="I72" i="6"/>
  <c r="J72" i="6"/>
  <c r="E73" i="6"/>
  <c r="D21" i="9" s="1"/>
  <c r="C21" i="9" s="1"/>
  <c r="F73" i="6"/>
  <c r="G73" i="6"/>
  <c r="H73" i="6"/>
  <c r="B70" i="6"/>
  <c r="C70" i="6"/>
  <c r="D70" i="6"/>
  <c r="A70" i="6"/>
  <c r="G62" i="6"/>
  <c r="H62" i="6"/>
  <c r="E62" i="6"/>
  <c r="F62" i="6"/>
  <c r="O40" i="6"/>
  <c r="B40" i="6"/>
  <c r="D40" i="6"/>
  <c r="P40" i="6" s="1"/>
  <c r="P41" i="6" s="1"/>
  <c r="E40" i="6"/>
  <c r="F40" i="6"/>
  <c r="G40" i="6"/>
  <c r="H40" i="6"/>
  <c r="I40" i="6"/>
  <c r="J40" i="6"/>
  <c r="B38" i="6"/>
  <c r="C38" i="6"/>
  <c r="D38" i="6"/>
  <c r="Q38" i="6" s="1"/>
  <c r="E38" i="6"/>
  <c r="F38" i="6"/>
  <c r="G38" i="6"/>
  <c r="H38" i="6"/>
  <c r="I38" i="6"/>
  <c r="J38" i="6"/>
  <c r="B39" i="6"/>
  <c r="C39" i="6"/>
  <c r="D39" i="6"/>
  <c r="S39" i="6" s="1"/>
  <c r="E39" i="6"/>
  <c r="F39" i="6"/>
  <c r="G39" i="6"/>
  <c r="H39" i="6"/>
  <c r="I39" i="6"/>
  <c r="J39" i="6"/>
  <c r="B35" i="6"/>
  <c r="C35" i="6"/>
  <c r="D35" i="6"/>
  <c r="R35" i="6" s="1"/>
  <c r="E35" i="6"/>
  <c r="F35" i="6"/>
  <c r="G35" i="6"/>
  <c r="H35" i="6"/>
  <c r="I35" i="6"/>
  <c r="J35" i="6"/>
  <c r="B37" i="6"/>
  <c r="C37" i="6"/>
  <c r="D37" i="6"/>
  <c r="R37" i="6" s="1"/>
  <c r="E37" i="6"/>
  <c r="F37" i="6"/>
  <c r="G37" i="6"/>
  <c r="H37" i="6"/>
  <c r="I37" i="6"/>
  <c r="J37" i="6"/>
  <c r="N37" i="6"/>
  <c r="O38" i="6"/>
  <c r="O39" i="6"/>
  <c r="N30" i="6"/>
  <c r="N31" i="6"/>
  <c r="N32" i="6"/>
  <c r="N33" i="6"/>
  <c r="N34" i="6"/>
  <c r="N35" i="6"/>
  <c r="N29" i="6"/>
  <c r="B30" i="6"/>
  <c r="C30" i="6"/>
  <c r="D30" i="6"/>
  <c r="R30" i="6" s="1"/>
  <c r="E30" i="6"/>
  <c r="F30" i="6"/>
  <c r="G30" i="6"/>
  <c r="H30" i="6"/>
  <c r="I30" i="6"/>
  <c r="J30" i="6"/>
  <c r="B31" i="6"/>
  <c r="C31" i="6"/>
  <c r="D31" i="6"/>
  <c r="Q31" i="6" s="1"/>
  <c r="E31" i="6"/>
  <c r="F31" i="6"/>
  <c r="G31" i="6"/>
  <c r="H31" i="6"/>
  <c r="I31" i="6"/>
  <c r="J31" i="6"/>
  <c r="B32" i="6"/>
  <c r="C32" i="6"/>
  <c r="D32" i="6"/>
  <c r="Q32" i="6" s="1"/>
  <c r="E32" i="6"/>
  <c r="F32" i="6"/>
  <c r="G32" i="6"/>
  <c r="H32" i="6"/>
  <c r="I32" i="6"/>
  <c r="J32" i="6"/>
  <c r="B33" i="6"/>
  <c r="C33" i="6"/>
  <c r="D33" i="6"/>
  <c r="S33" i="6" s="1"/>
  <c r="E33" i="6"/>
  <c r="F33" i="6"/>
  <c r="G33" i="6"/>
  <c r="H33" i="6"/>
  <c r="I33" i="6"/>
  <c r="J33" i="6"/>
  <c r="B34" i="6"/>
  <c r="C34" i="6"/>
  <c r="D34" i="6"/>
  <c r="R34" i="6" s="1"/>
  <c r="E34" i="6"/>
  <c r="F34" i="6"/>
  <c r="G34" i="6"/>
  <c r="H34" i="6"/>
  <c r="I34" i="6"/>
  <c r="J34" i="6"/>
  <c r="B29" i="6"/>
  <c r="D29" i="6"/>
  <c r="Q29" i="6" s="1"/>
  <c r="E29" i="6"/>
  <c r="F29" i="6"/>
  <c r="G29" i="6"/>
  <c r="H29" i="6"/>
  <c r="I29" i="6"/>
  <c r="J29" i="6"/>
  <c r="A29" i="6"/>
  <c r="S27" i="6"/>
  <c r="R27" i="6"/>
  <c r="P27" i="6"/>
  <c r="N25" i="6"/>
  <c r="N26" i="6"/>
  <c r="N24" i="6"/>
  <c r="F27" i="6"/>
  <c r="G27" i="6"/>
  <c r="H27" i="6"/>
  <c r="I27" i="6"/>
  <c r="J27" i="6"/>
  <c r="E27" i="6"/>
  <c r="D25" i="6"/>
  <c r="E25" i="6"/>
  <c r="F25" i="6"/>
  <c r="G25" i="6"/>
  <c r="H25" i="6"/>
  <c r="I25" i="6"/>
  <c r="J25" i="6"/>
  <c r="D26" i="6"/>
  <c r="E26" i="6"/>
  <c r="F26" i="6"/>
  <c r="G26" i="6"/>
  <c r="H26" i="6"/>
  <c r="I26" i="6"/>
  <c r="J26" i="6"/>
  <c r="E24" i="6"/>
  <c r="F24" i="6"/>
  <c r="G24" i="6"/>
  <c r="H24" i="6"/>
  <c r="I24" i="6"/>
  <c r="J24" i="6"/>
  <c r="A25" i="6"/>
  <c r="B25" i="6"/>
  <c r="C25" i="6"/>
  <c r="A26" i="6"/>
  <c r="B26" i="6"/>
  <c r="C26" i="6"/>
  <c r="B24" i="6"/>
  <c r="C24" i="6"/>
  <c r="D24" i="6"/>
  <c r="A24" i="6"/>
  <c r="O140" i="6" l="1"/>
  <c r="O141" i="6" s="1"/>
  <c r="R194" i="6"/>
  <c r="D128" i="6"/>
  <c r="D129" i="6" s="1"/>
  <c r="J129" i="6" s="1"/>
  <c r="Q194" i="6"/>
  <c r="D99" i="9"/>
  <c r="C99" i="9" s="1"/>
  <c r="D71" i="9"/>
  <c r="D72" i="9" s="1"/>
  <c r="C72" i="9" s="1"/>
  <c r="M62" i="6"/>
  <c r="D22" i="9"/>
  <c r="D23" i="9" s="1"/>
  <c r="C23" i="9" s="1"/>
  <c r="C83" i="9"/>
  <c r="D85" i="9"/>
  <c r="D91" i="9"/>
  <c r="C91" i="9" s="1"/>
  <c r="D89" i="9"/>
  <c r="D57" i="9"/>
  <c r="C57" i="9" s="1"/>
  <c r="D64" i="9"/>
  <c r="D65" i="9" s="1"/>
  <c r="C65" i="9" s="1"/>
  <c r="D29" i="9"/>
  <c r="C29" i="9" s="1"/>
  <c r="C64" i="9"/>
  <c r="C43" i="9"/>
  <c r="D44" i="9"/>
  <c r="C44" i="9" s="1"/>
  <c r="C50" i="9"/>
  <c r="D51" i="9"/>
  <c r="C51" i="9" s="1"/>
  <c r="O193" i="6"/>
  <c r="N193" i="6"/>
  <c r="S193" i="6"/>
  <c r="S194" i="6" s="1"/>
  <c r="D194" i="6"/>
  <c r="F258" i="6"/>
  <c r="G258" i="6"/>
  <c r="M73" i="6"/>
  <c r="D173" i="6"/>
  <c r="E258" i="6"/>
  <c r="Q70" i="6"/>
  <c r="Q71" i="6" s="1"/>
  <c r="Q72" i="6" s="1"/>
  <c r="Q73" i="6" s="1"/>
  <c r="H258" i="6"/>
  <c r="N27" i="6"/>
  <c r="N103" i="6"/>
  <c r="N104" i="6" s="1"/>
  <c r="N105" i="6" s="1"/>
  <c r="N106" i="6" s="1"/>
  <c r="Q103" i="6"/>
  <c r="Q104" i="6" s="1"/>
  <c r="Q105" i="6" s="1"/>
  <c r="Q106" i="6" s="1"/>
  <c r="P42" i="6"/>
  <c r="P62" i="6" s="1"/>
  <c r="R41" i="6"/>
  <c r="R42" i="6" s="1"/>
  <c r="R62" i="6" s="1"/>
  <c r="Q41" i="6"/>
  <c r="S41" i="6"/>
  <c r="K216" i="8"/>
  <c r="M216" i="8"/>
  <c r="M45" i="8"/>
  <c r="K45" i="8"/>
  <c r="N40" i="6" s="1"/>
  <c r="K32" i="8"/>
  <c r="L29" i="8"/>
  <c r="O24" i="6" s="1"/>
  <c r="Q24" i="6" s="1"/>
  <c r="M29" i="8"/>
  <c r="L30" i="8"/>
  <c r="O25" i="6" s="1"/>
  <c r="Q25" i="6" s="1"/>
  <c r="M30" i="8"/>
  <c r="D32" i="8"/>
  <c r="L213" i="8"/>
  <c r="M213" i="8"/>
  <c r="L40" i="8"/>
  <c r="O35" i="6" s="1"/>
  <c r="M40" i="8"/>
  <c r="L39" i="8"/>
  <c r="O34" i="6" s="1"/>
  <c r="M39" i="8"/>
  <c r="L42" i="8"/>
  <c r="O37" i="6" s="1"/>
  <c r="M42" i="8"/>
  <c r="L38" i="8"/>
  <c r="O33" i="6" s="1"/>
  <c r="M38" i="8"/>
  <c r="C71" i="9" l="1"/>
  <c r="C22" i="9"/>
  <c r="D100" i="9"/>
  <c r="C100" i="9" s="1"/>
  <c r="M258" i="6"/>
  <c r="D30" i="9"/>
  <c r="C30" i="9" s="1"/>
  <c r="D58" i="9"/>
  <c r="C58" i="9" s="1"/>
  <c r="C89" i="9"/>
  <c r="D92" i="9"/>
  <c r="D86" i="9"/>
  <c r="C86" i="9" s="1"/>
  <c r="C85" i="9"/>
  <c r="M154" i="8"/>
  <c r="K154" i="8"/>
  <c r="M141" i="8"/>
  <c r="K141" i="8"/>
  <c r="M167" i="8"/>
  <c r="K167" i="8"/>
  <c r="M128" i="8"/>
  <c r="K128" i="8"/>
  <c r="M115" i="8"/>
  <c r="K115" i="8"/>
  <c r="M75" i="8"/>
  <c r="K75" i="8"/>
  <c r="N70" i="6" s="1"/>
  <c r="N71" i="6" s="1"/>
  <c r="N72" i="6" s="1"/>
  <c r="N73" i="6" s="1"/>
  <c r="D93" i="9" l="1"/>
  <c r="C92" i="9"/>
  <c r="E303" i="8"/>
  <c r="F303" i="8"/>
  <c r="G303" i="8"/>
  <c r="H303" i="8"/>
  <c r="J303" i="8"/>
  <c r="U196" i="8"/>
  <c r="T196" i="8"/>
  <c r="S196" i="8"/>
  <c r="Q196" i="8"/>
  <c r="F195" i="8"/>
  <c r="E195" i="8"/>
  <c r="M194" i="8"/>
  <c r="L194" i="8"/>
  <c r="K194" i="8"/>
  <c r="D194" i="8"/>
  <c r="K191" i="8"/>
  <c r="D191" i="8"/>
  <c r="M190" i="8"/>
  <c r="M191" i="8" s="1"/>
  <c r="L190" i="8"/>
  <c r="L191" i="8" s="1"/>
  <c r="M188" i="8"/>
  <c r="M195" i="8" s="1"/>
  <c r="L188" i="8"/>
  <c r="L195" i="8" s="1"/>
  <c r="L196" i="8" s="1"/>
  <c r="K188" i="8"/>
  <c r="K195" i="8" s="1"/>
  <c r="K196" i="8" s="1"/>
  <c r="D188" i="8"/>
  <c r="U183" i="8"/>
  <c r="T183" i="8"/>
  <c r="S183" i="8"/>
  <c r="Q183" i="8"/>
  <c r="F182" i="8"/>
  <c r="E182" i="8"/>
  <c r="M181" i="8"/>
  <c r="L181" i="8"/>
  <c r="K181" i="8"/>
  <c r="D181" i="8"/>
  <c r="K178" i="8"/>
  <c r="D178" i="8"/>
  <c r="M177" i="8"/>
  <c r="M178" i="8" s="1"/>
  <c r="L177" i="8"/>
  <c r="L178" i="8" s="1"/>
  <c r="M175" i="8"/>
  <c r="M182" i="8" s="1"/>
  <c r="L175" i="8"/>
  <c r="L182" i="8" s="1"/>
  <c r="L183" i="8" s="1"/>
  <c r="K175" i="8"/>
  <c r="K182" i="8" s="1"/>
  <c r="K183" i="8" s="1"/>
  <c r="I175" i="8"/>
  <c r="D175" i="8"/>
  <c r="U170" i="8"/>
  <c r="T170" i="8"/>
  <c r="S170" i="8"/>
  <c r="Q170" i="8"/>
  <c r="F169" i="8"/>
  <c r="E169" i="8"/>
  <c r="M168" i="8"/>
  <c r="L168" i="8"/>
  <c r="K168" i="8"/>
  <c r="D168" i="8"/>
  <c r="K165" i="8"/>
  <c r="D165" i="8"/>
  <c r="M164" i="8"/>
  <c r="M165" i="8" s="1"/>
  <c r="L164" i="8"/>
  <c r="L165" i="8" s="1"/>
  <c r="M162" i="8"/>
  <c r="M169" i="8" s="1"/>
  <c r="L162" i="8"/>
  <c r="L169" i="8" s="1"/>
  <c r="L170" i="8" s="1"/>
  <c r="K162" i="8"/>
  <c r="K169" i="8" s="1"/>
  <c r="K170" i="8" s="1"/>
  <c r="I162" i="8"/>
  <c r="D162" i="8"/>
  <c r="U157" i="8"/>
  <c r="T157" i="8"/>
  <c r="S157" i="8"/>
  <c r="Q157" i="8"/>
  <c r="F156" i="8"/>
  <c r="E156" i="8"/>
  <c r="M155" i="8"/>
  <c r="L155" i="8"/>
  <c r="K155" i="8"/>
  <c r="D155" i="8"/>
  <c r="K152" i="8"/>
  <c r="D152" i="8"/>
  <c r="M151" i="8"/>
  <c r="M152" i="8" s="1"/>
  <c r="L151" i="8"/>
  <c r="L152" i="8" s="1"/>
  <c r="M149" i="8"/>
  <c r="M156" i="8" s="1"/>
  <c r="L149" i="8"/>
  <c r="L156" i="8" s="1"/>
  <c r="L157" i="8" s="1"/>
  <c r="K149" i="8"/>
  <c r="K156" i="8" s="1"/>
  <c r="K157" i="8" s="1"/>
  <c r="I149" i="8"/>
  <c r="D149" i="8"/>
  <c r="U144" i="8"/>
  <c r="T144" i="8"/>
  <c r="S144" i="8"/>
  <c r="Q144" i="8"/>
  <c r="F143" i="8"/>
  <c r="E143" i="8"/>
  <c r="M142" i="8"/>
  <c r="L142" i="8"/>
  <c r="K142" i="8"/>
  <c r="D142" i="8"/>
  <c r="K139" i="8"/>
  <c r="D139" i="8"/>
  <c r="M138" i="8"/>
  <c r="M139" i="8" s="1"/>
  <c r="L138" i="8"/>
  <c r="L139" i="8" s="1"/>
  <c r="M136" i="8"/>
  <c r="M143" i="8" s="1"/>
  <c r="L136" i="8"/>
  <c r="L143" i="8" s="1"/>
  <c r="L144" i="8" s="1"/>
  <c r="K136" i="8"/>
  <c r="K143" i="8" s="1"/>
  <c r="K144" i="8" s="1"/>
  <c r="D136" i="8"/>
  <c r="U131" i="8"/>
  <c r="T131" i="8"/>
  <c r="S131" i="8"/>
  <c r="Q131" i="8"/>
  <c r="F130" i="8"/>
  <c r="E130" i="8"/>
  <c r="M129" i="8"/>
  <c r="L129" i="8"/>
  <c r="K129" i="8"/>
  <c r="D129" i="8"/>
  <c r="D115" i="6" s="1"/>
  <c r="K126" i="8"/>
  <c r="D126" i="8"/>
  <c r="M125" i="8"/>
  <c r="M126" i="8" s="1"/>
  <c r="L125" i="8"/>
  <c r="L126" i="8" s="1"/>
  <c r="M123" i="8"/>
  <c r="M130" i="8" s="1"/>
  <c r="L123" i="8"/>
  <c r="L130" i="8" s="1"/>
  <c r="L131" i="8" s="1"/>
  <c r="K123" i="8"/>
  <c r="K130" i="8" s="1"/>
  <c r="K131" i="8" s="1"/>
  <c r="D123" i="8"/>
  <c r="U118" i="8"/>
  <c r="T118" i="8"/>
  <c r="S118" i="8"/>
  <c r="Q118" i="8"/>
  <c r="F117" i="8"/>
  <c r="F105" i="6" s="1"/>
  <c r="E117" i="8"/>
  <c r="E105" i="6" s="1"/>
  <c r="M116" i="8"/>
  <c r="L116" i="8"/>
  <c r="K116" i="8"/>
  <c r="D116" i="8"/>
  <c r="D104" i="6" s="1"/>
  <c r="K113" i="8"/>
  <c r="D113" i="8"/>
  <c r="M112" i="8"/>
  <c r="M113" i="8" s="1"/>
  <c r="L112" i="8"/>
  <c r="L113" i="8" s="1"/>
  <c r="M110" i="8"/>
  <c r="M117" i="8" s="1"/>
  <c r="L110" i="8"/>
  <c r="L117" i="8" s="1"/>
  <c r="L118" i="8" s="1"/>
  <c r="O114" i="6" s="1"/>
  <c r="O115" i="6" s="1"/>
  <c r="O116" i="6" s="1"/>
  <c r="O117" i="6" s="1"/>
  <c r="K110" i="8"/>
  <c r="K117" i="8" s="1"/>
  <c r="K118" i="8" s="1"/>
  <c r="D110" i="8"/>
  <c r="U105" i="8"/>
  <c r="T105" i="8"/>
  <c r="S105" i="8"/>
  <c r="Q105" i="8"/>
  <c r="F104" i="8"/>
  <c r="E104" i="8"/>
  <c r="M103" i="8"/>
  <c r="L103" i="8"/>
  <c r="K103" i="8"/>
  <c r="D103" i="8"/>
  <c r="D93" i="6" s="1"/>
  <c r="K100" i="8"/>
  <c r="D100" i="8"/>
  <c r="M99" i="8"/>
  <c r="M100" i="8" s="1"/>
  <c r="L99" i="8"/>
  <c r="L100" i="8" s="1"/>
  <c r="M97" i="8"/>
  <c r="M104" i="8" s="1"/>
  <c r="L97" i="8"/>
  <c r="L104" i="8" s="1"/>
  <c r="L105" i="8" s="1"/>
  <c r="K97" i="8"/>
  <c r="K104" i="8" s="1"/>
  <c r="K105" i="8" s="1"/>
  <c r="D97" i="8"/>
  <c r="U92" i="8"/>
  <c r="T92" i="8"/>
  <c r="S92" i="8"/>
  <c r="Q92" i="8"/>
  <c r="F91" i="8"/>
  <c r="E91" i="8"/>
  <c r="M90" i="8"/>
  <c r="L90" i="8"/>
  <c r="K86" i="8"/>
  <c r="D86" i="8"/>
  <c r="M85" i="8"/>
  <c r="M86" i="8" s="1"/>
  <c r="L85" i="8"/>
  <c r="L86" i="8" s="1"/>
  <c r="M83" i="8"/>
  <c r="M91" i="8" s="1"/>
  <c r="L83" i="8"/>
  <c r="L91" i="8" s="1"/>
  <c r="L92" i="8" s="1"/>
  <c r="K83" i="8"/>
  <c r="K91" i="8" s="1"/>
  <c r="K92" i="8" s="1"/>
  <c r="D83" i="8"/>
  <c r="L209" i="8"/>
  <c r="M209" i="8"/>
  <c r="L210" i="8"/>
  <c r="M210" i="8"/>
  <c r="L211" i="8"/>
  <c r="M211" i="8"/>
  <c r="L212" i="8"/>
  <c r="M212" i="8"/>
  <c r="L214" i="8"/>
  <c r="M214" i="8"/>
  <c r="L215" i="8"/>
  <c r="M215" i="8"/>
  <c r="K200" i="8"/>
  <c r="K202" i="8" s="1"/>
  <c r="M200" i="8"/>
  <c r="L201" i="8"/>
  <c r="L202" i="8" s="1"/>
  <c r="M201" i="8"/>
  <c r="K217" i="8"/>
  <c r="K218" i="8" s="1"/>
  <c r="K219" i="8" s="1"/>
  <c r="M217" i="8"/>
  <c r="M218" i="8" s="1"/>
  <c r="I202" i="8"/>
  <c r="I219" i="8" s="1"/>
  <c r="Q202" i="8"/>
  <c r="Q219" i="8" s="1"/>
  <c r="Q238" i="8" s="1"/>
  <c r="S202" i="8"/>
  <c r="S219" i="8" s="1"/>
  <c r="S238" i="8" s="1"/>
  <c r="T202" i="8"/>
  <c r="T219" i="8" s="1"/>
  <c r="T238" i="8" s="1"/>
  <c r="U202" i="8"/>
  <c r="U219" i="8" s="1"/>
  <c r="U238" i="8" s="1"/>
  <c r="E219" i="8"/>
  <c r="F219" i="8"/>
  <c r="U78" i="8"/>
  <c r="T78" i="8"/>
  <c r="S78" i="8"/>
  <c r="Q78" i="8"/>
  <c r="F77" i="8"/>
  <c r="F72" i="6" s="1"/>
  <c r="E77" i="8"/>
  <c r="E72" i="6" s="1"/>
  <c r="D76" i="8"/>
  <c r="D71" i="6" s="1"/>
  <c r="D72" i="6" s="1"/>
  <c r="D73" i="6" s="1"/>
  <c r="K76" i="8"/>
  <c r="M76" i="8"/>
  <c r="L76" i="8"/>
  <c r="K73" i="8"/>
  <c r="D73" i="8"/>
  <c r="M72" i="8"/>
  <c r="M73" i="8" s="1"/>
  <c r="L72" i="8"/>
  <c r="L73" i="8" s="1"/>
  <c r="M70" i="8"/>
  <c r="L70" i="8"/>
  <c r="K70" i="8"/>
  <c r="D70" i="8"/>
  <c r="D35" i="9" l="1"/>
  <c r="D94" i="6"/>
  <c r="D95" i="6" s="1"/>
  <c r="L218" i="8"/>
  <c r="L219" i="8" s="1"/>
  <c r="M202" i="8"/>
  <c r="M219" i="8" s="1"/>
  <c r="N180" i="6"/>
  <c r="N194" i="6" s="1"/>
  <c r="O180" i="6"/>
  <c r="O194" i="6" s="1"/>
  <c r="D143" i="8"/>
  <c r="D144" i="8" s="1"/>
  <c r="M144" i="8" s="1"/>
  <c r="D91" i="8"/>
  <c r="D104" i="8"/>
  <c r="D105" i="8" s="1"/>
  <c r="D117" i="8"/>
  <c r="D195" i="8"/>
  <c r="D196" i="8" s="1"/>
  <c r="D182" i="8"/>
  <c r="D183" i="8" s="1"/>
  <c r="D169" i="8"/>
  <c r="D170" i="8" s="1"/>
  <c r="D156" i="8"/>
  <c r="I144" i="8"/>
  <c r="D130" i="8"/>
  <c r="D131" i="8" s="1"/>
  <c r="K77" i="8"/>
  <c r="K78" i="8" s="1"/>
  <c r="D77" i="8"/>
  <c r="D78" i="8" s="1"/>
  <c r="L77" i="8"/>
  <c r="L78" i="8" s="1"/>
  <c r="M77" i="8"/>
  <c r="K242" i="8"/>
  <c r="D46" i="8"/>
  <c r="K44" i="8"/>
  <c r="N39" i="6" s="1"/>
  <c r="M44" i="8"/>
  <c r="F251" i="8"/>
  <c r="E251" i="8"/>
  <c r="I251" i="8"/>
  <c r="D242" i="8"/>
  <c r="M105" i="8" l="1"/>
  <c r="I105" i="8"/>
  <c r="J95" i="6" s="1"/>
  <c r="C35" i="9"/>
  <c r="D36" i="9"/>
  <c r="D92" i="8"/>
  <c r="D83" i="6"/>
  <c r="D84" i="6" s="1"/>
  <c r="K251" i="8"/>
  <c r="K270" i="8" s="1"/>
  <c r="D251" i="8"/>
  <c r="D270" i="8" s="1"/>
  <c r="D157" i="8"/>
  <c r="M157" i="8" s="1"/>
  <c r="D141" i="6"/>
  <c r="J141" i="6" s="1"/>
  <c r="M183" i="8"/>
  <c r="D163" i="6"/>
  <c r="J163" i="6" s="1"/>
  <c r="D118" i="8"/>
  <c r="D106" i="6" s="1"/>
  <c r="J106" i="6" s="1"/>
  <c r="D105" i="6"/>
  <c r="M131" i="8"/>
  <c r="D117" i="6"/>
  <c r="J117" i="6" s="1"/>
  <c r="M170" i="8"/>
  <c r="D152" i="6"/>
  <c r="J152" i="6" s="1"/>
  <c r="M196" i="8"/>
  <c r="D174" i="6"/>
  <c r="J174" i="6" s="1"/>
  <c r="I196" i="8"/>
  <c r="I131" i="8"/>
  <c r="M78" i="8"/>
  <c r="I78" i="8"/>
  <c r="J73" i="6" s="1"/>
  <c r="I170" i="8"/>
  <c r="I183" i="8"/>
  <c r="I157" i="8"/>
  <c r="L270" i="8"/>
  <c r="M270" i="8"/>
  <c r="L35" i="8"/>
  <c r="O30" i="6" s="1"/>
  <c r="L36" i="8"/>
  <c r="O31" i="6" s="1"/>
  <c r="L37" i="8"/>
  <c r="O32" i="6" s="1"/>
  <c r="L34" i="8"/>
  <c r="O29" i="6" s="1"/>
  <c r="L31" i="8"/>
  <c r="K43" i="8"/>
  <c r="M43" i="8"/>
  <c r="M34" i="8"/>
  <c r="C34" i="8"/>
  <c r="C29" i="6" s="1"/>
  <c r="M36" i="8"/>
  <c r="M37" i="8"/>
  <c r="M35" i="8"/>
  <c r="D37" i="9" l="1"/>
  <c r="C37" i="9" s="1"/>
  <c r="C36" i="9"/>
  <c r="M92" i="8"/>
  <c r="I92" i="8"/>
  <c r="J84" i="6" s="1"/>
  <c r="D243" i="6"/>
  <c r="J243" i="6" s="1"/>
  <c r="I270" i="8"/>
  <c r="I118" i="8"/>
  <c r="M118" i="8"/>
  <c r="L32" i="8"/>
  <c r="O26" i="6"/>
  <c r="O41" i="6"/>
  <c r="N38" i="6"/>
  <c r="N41" i="6" s="1"/>
  <c r="K46" i="8"/>
  <c r="M46" i="8"/>
  <c r="L46" i="8"/>
  <c r="D27" i="6"/>
  <c r="D13" i="9" l="1"/>
  <c r="D14" i="9"/>
  <c r="C14" i="9" s="1"/>
  <c r="Q26" i="6"/>
  <c r="Q27" i="6" s="1"/>
  <c r="Q42" i="6" s="1"/>
  <c r="Q62" i="6" s="1"/>
  <c r="O27" i="6"/>
  <c r="O42" i="6" s="1"/>
  <c r="O62" i="6" s="1"/>
  <c r="D41" i="6"/>
  <c r="C13" i="9" l="1"/>
  <c r="D15" i="9"/>
  <c r="D42" i="6"/>
  <c r="D62" i="6" s="1"/>
  <c r="D244" i="6"/>
  <c r="C15" i="9" l="1"/>
  <c r="D16" i="9"/>
  <c r="D108" i="9" s="1"/>
  <c r="S22" i="6"/>
  <c r="S42" i="6" s="1"/>
  <c r="S62" i="6" s="1"/>
  <c r="N22" i="6"/>
  <c r="N42" i="6" s="1"/>
  <c r="N62" i="6" s="1"/>
  <c r="C16" i="9" l="1"/>
  <c r="M31" i="8"/>
  <c r="M32" i="8" s="1"/>
  <c r="J42" i="6" l="1"/>
  <c r="I25" i="8"/>
  <c r="I47" i="8" s="1"/>
  <c r="T25" i="8"/>
  <c r="T65" i="8" s="1"/>
  <c r="W42" i="6"/>
  <c r="W62" i="6" s="1"/>
  <c r="W194" i="6"/>
  <c r="W244" i="6" s="1"/>
  <c r="Q25" i="8"/>
  <c r="Q65" i="8" s="1"/>
  <c r="S25" i="8"/>
  <c r="U25" i="8"/>
  <c r="U65" i="8" s="1"/>
  <c r="E47" i="8"/>
  <c r="F47" i="8"/>
  <c r="S65" i="8"/>
  <c r="V42" i="6"/>
  <c r="V62" i="6" s="1"/>
  <c r="V194" i="6"/>
  <c r="V244" i="6" s="1"/>
  <c r="X42" i="6"/>
  <c r="X62" i="6" s="1"/>
  <c r="X194" i="6"/>
  <c r="X244" i="6" s="1"/>
  <c r="T42" i="6"/>
  <c r="T62" i="6" s="1"/>
  <c r="F244" i="6"/>
  <c r="J194" i="6"/>
  <c r="J244" i="6" s="1"/>
  <c r="T194" i="6"/>
  <c r="T244" i="6" s="1"/>
  <c r="E244" i="6"/>
  <c r="K25" i="8"/>
  <c r="M25" i="8"/>
  <c r="M47" i="8" s="1"/>
  <c r="L25" i="8"/>
  <c r="D25" i="8"/>
  <c r="D47" i="8" s="1"/>
  <c r="E93" i="9"/>
  <c r="E108" i="9" s="1"/>
  <c r="M194" i="6"/>
  <c r="M244" i="6" s="1"/>
  <c r="C93" i="9" l="1"/>
  <c r="C108" i="9" s="1"/>
  <c r="P244" i="6"/>
  <c r="P213" i="6"/>
  <c r="P258" i="6" s="1"/>
  <c r="O244" i="6"/>
  <c r="O213" i="6"/>
  <c r="O258" i="6" s="1"/>
  <c r="L47" i="8"/>
  <c r="L65" i="8" s="1"/>
  <c r="K47" i="8"/>
  <c r="K65" i="8" s="1"/>
  <c r="D65" i="8"/>
  <c r="N244" i="6" l="1"/>
  <c r="N213" i="6"/>
  <c r="N258" i="6" s="1"/>
  <c r="S244" i="6"/>
  <c r="S213" i="6"/>
  <c r="Q244" i="6"/>
  <c r="Q213" i="6"/>
  <c r="Q258" i="6" s="1"/>
  <c r="I65" i="8"/>
  <c r="M65" i="8"/>
  <c r="J62" i="6" l="1"/>
  <c r="R244" i="6"/>
  <c r="R213" i="6"/>
  <c r="R258" i="6" s="1"/>
  <c r="S68" i="6"/>
  <c r="S66" i="6" s="1"/>
  <c r="S72" i="6" s="1"/>
  <c r="S73" i="6" s="1"/>
  <c r="S258" i="6" s="1"/>
  <c r="D238" i="8"/>
  <c r="I238" i="8" s="1"/>
  <c r="I303" i="8" s="1"/>
  <c r="D303" i="8" l="1"/>
  <c r="D213" i="6"/>
  <c r="D258" i="6" l="1"/>
  <c r="J213" i="6"/>
  <c r="J258" i="6" s="1"/>
  <c r="K238" i="8"/>
  <c r="K303" i="8" s="1"/>
  <c r="M238" i="8"/>
  <c r="M303" i="8" s="1"/>
  <c r="L238" i="8"/>
  <c r="L303" i="8" s="1"/>
</calcChain>
</file>

<file path=xl/sharedStrings.xml><?xml version="1.0" encoding="utf-8"?>
<sst xmlns="http://schemas.openxmlformats.org/spreadsheetml/2006/main" count="4085" uniqueCount="304">
  <si>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</si>
  <si>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</si>
  <si>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</si>
  <si>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</si>
  <si>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</si>
  <si>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</si>
  <si>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</si>
  <si>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</si>
  <si>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</si>
  <si>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</si>
  <si>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1.2.1</t>
  </si>
  <si>
    <t xml:space="preserve"> 1.2.2</t>
  </si>
  <si>
    <t xml:space="preserve">  1.2.4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</si>
  <si>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</si>
  <si>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</si>
  <si>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</si>
  <si>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</si>
  <si>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</si>
  <si>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</si>
  <si>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</si>
  <si>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</si>
  <si>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 3.1.2</t>
  </si>
  <si>
    <t xml:space="preserve"> 3.2.1</t>
  </si>
  <si>
    <t xml:space="preserve"> 3.2.2</t>
  </si>
  <si>
    <t xml:space="preserve">  3.2.4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</si>
  <si>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</si>
  <si>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</si>
  <si>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</si>
  <si>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</si>
  <si>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</si>
  <si>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</si>
  <si>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</si>
  <si>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</si>
  <si>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</si>
  <si>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</si>
  <si>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</si>
  <si>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</si>
  <si>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</si>
  <si>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</si>
  <si>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підля-гають повер-ненню</t>
  </si>
  <si>
    <t>№ аркуша обґрунтовуючих матеріалів</t>
  </si>
  <si>
    <t>госпо-дарський  (вартість    матері-альних ресурсів)</t>
  </si>
  <si>
    <t xml:space="preserve"> плано-ваний  період     +1</t>
  </si>
  <si>
    <t xml:space="preserve"> 1.2.3</t>
  </si>
  <si>
    <t xml:space="preserve">  2.2</t>
  </si>
  <si>
    <t xml:space="preserve"> 2.2.3</t>
  </si>
  <si>
    <t xml:space="preserve">  3.2</t>
  </si>
  <si>
    <t xml:space="preserve"> 3.2.3</t>
  </si>
  <si>
    <t>Економія фонду заробітної плати,                                           (тис. грн/прогнозний період)</t>
  </si>
  <si>
    <t>плано-ваний період</t>
  </si>
  <si>
    <r>
      <t>отримані у планова-ному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повер-ненню</t>
    </r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</si>
  <si>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</si>
  <si>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</si>
  <si>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</si>
  <si>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</si>
  <si>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</si>
  <si>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</si>
  <si>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</si>
  <si>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</si>
  <si>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r>
      <t xml:space="preserve">Строк окупності (місяців) </t>
    </r>
    <r>
      <rPr>
        <b/>
        <sz val="10"/>
        <rFont val="Times New Roman"/>
        <family val="1"/>
        <charset val="204"/>
      </rPr>
      <t>*</t>
    </r>
  </si>
  <si>
    <r>
      <t>отримані у планова-ному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</si>
  <si>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</si>
  <si>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</si>
  <si>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</si>
  <si>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t xml:space="preserve">  1.2</t>
  </si>
  <si>
    <t xml:space="preserve"> 3.2.5</t>
  </si>
  <si>
    <t xml:space="preserve"> 2.2.5</t>
  </si>
  <si>
    <t xml:space="preserve"> 1.2.5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</si>
  <si>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</si>
  <si>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9"/>
        <rFont val="Times New Roman"/>
        <family val="1"/>
        <charset val="204"/>
      </rPr>
      <t>***</t>
    </r>
  </si>
  <si>
    <t>аморти-заційні відраху-вання</t>
  </si>
  <si>
    <t>позичко-ві кошти</t>
  </si>
  <si>
    <t xml:space="preserve">не підлягають повернен-ню </t>
  </si>
  <si>
    <t>бюджетні кошти (не підлягають поверненню)</t>
  </si>
  <si>
    <t xml:space="preserve">плано-ваний період + n* </t>
  </si>
  <si>
    <t>амортиза-ційні відраху-вання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</si>
  <si>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</si>
  <si>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</si>
  <si>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</si>
  <si>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</si>
  <si>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</si>
  <si>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</si>
  <si>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</si>
  <si>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"____"_______________ 20____ року</t>
  </si>
  <si>
    <t xml:space="preserve">(найменування ліцензіата) </t>
  </si>
  <si>
    <t>Усього за підпунктом 1.1.1</t>
  </si>
  <si>
    <t>інші залучені кошти,    з них:</t>
  </si>
  <si>
    <t>Заходи зі зниження питомих витрат, а також втрат ресурсів, з них:</t>
  </si>
  <si>
    <t>Заходи щодо забезпечення  технологічного та/або комерційного обліку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</si>
  <si>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</si>
  <si>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</si>
  <si>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</si>
  <si>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</si>
  <si>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</si>
  <si>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</si>
  <si>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</si>
  <si>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</si>
  <si>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</si>
  <si>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</si>
  <si>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</si>
  <si>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</si>
  <si>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</si>
  <si>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</si>
  <si>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</si>
  <si>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</si>
  <si>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</si>
  <si>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</si>
  <si>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</si>
  <si>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</si>
  <si>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</si>
  <si>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</si>
  <si>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</si>
  <si>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</si>
  <si>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</si>
  <si>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</si>
  <si>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Усього за підпунктом 3.2.1</t>
  </si>
  <si>
    <t>Усього за підпунктом 3.2.2</t>
  </si>
  <si>
    <t>Усього за підпунктом 3.2.3</t>
  </si>
  <si>
    <t>Усього за підпунктом 3.2.4</t>
  </si>
  <si>
    <t>Усього за підпунктом 3.2.5</t>
  </si>
  <si>
    <t>Усього за пунктом 3.2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</si>
  <si>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</si>
  <si>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</si>
  <si>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</si>
  <si>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</si>
  <si>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</si>
  <si>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Фінансовий план використання коштів для  виконання  інвестиційної програми та  їх урахування у структурі тарифів на 12 місяців</t>
  </si>
  <si>
    <t xml:space="preserve">(найменування ліцензіата)  </t>
  </si>
  <si>
    <t>інші залучені кошти, отримані у планованому періоді, з них:</t>
  </si>
  <si>
    <t>Продовження додатка 5</t>
  </si>
  <si>
    <t>з урахуванням:</t>
  </si>
  <si>
    <t>Фінансовий план використання коштів на виконання інвестиційної програми за джерелами фінансування, тис. грн. (без ПДВ)</t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</si>
  <si>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          тис. грн.           (без ПДВ)</t>
    </r>
  </si>
  <si>
    <t xml:space="preserve"> Сума інших залучених коштів, що підлягає поверненню у планованому періоді,           тис. грн.          (без ПДВ)</t>
  </si>
  <si>
    <t>Кошти, що враховуються у структурі тарифів гр.5+гр.6. + гр.11+гр.12,       тис. грн.                  (без ПДВ)</t>
  </si>
  <si>
    <t xml:space="preserve"> 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</si>
  <si>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</si>
  <si>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r>
      <t xml:space="preserve">Економічний ефект (тис. грн.) </t>
    </r>
    <r>
      <rPr>
        <b/>
        <sz val="10"/>
        <rFont val="Times New Roman"/>
        <family val="1"/>
        <charset val="204"/>
      </rPr>
      <t xml:space="preserve">** </t>
    </r>
  </si>
  <si>
    <t xml:space="preserve">           (посада відповідального виконавця)</t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</si>
  <si>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</si>
  <si>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</si>
  <si>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Економія фонду заробітної плати (тис. грн./рік)</t>
  </si>
  <si>
    <t>Кошти, що враховуються у структурі тарифів за джерелами фінансування, 
тис. грн. (без ПДВ)</t>
  </si>
  <si>
    <t>Усього за розділом ІІ</t>
  </si>
  <si>
    <t>Усього за розділом ІІІ</t>
  </si>
  <si>
    <t>2                                                                                  Продовження додатка 4</t>
  </si>
  <si>
    <t>3                                                                                  Продовження додатка 4</t>
  </si>
  <si>
    <t>4                                                                                   Продовження додатка 4</t>
  </si>
  <si>
    <t>підряд-  ний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</si>
  <si>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</si>
  <si>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</si>
  <si>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</si>
  <si>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</si>
  <si>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урахуванням: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</si>
  <si>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 :</t>
    </r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</si>
  <si>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статті 154  Податкового кодексу України), з урахуванням:</t>
    </r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</si>
  <si>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урахуванням:</t>
    </r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</si>
  <si>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</si>
  <si>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 :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</si>
  <si>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статті 154  Податкового кодексу України), з урахуванням:</t>
    </r>
  </si>
  <si>
    <t xml:space="preserve">                              Державне  комунальне  підприємство  "Луцьктепло"                              </t>
  </si>
  <si>
    <t>2.1.1.1</t>
  </si>
  <si>
    <t>2.1.1.2</t>
  </si>
  <si>
    <t xml:space="preserve">_______________ </t>
  </si>
  <si>
    <t>М. П.</t>
  </si>
  <si>
    <t>господа рський  (вартість матеріа льних ресурсів)</t>
  </si>
  <si>
    <t xml:space="preserve">                              Державне  комунальне  підприємство  "Луцьктепло"                            </t>
  </si>
  <si>
    <t xml:space="preserve">План витрат за джерелами фінансування на виконання інвестиційної програми                                                         для врахування у структурі тарифів на 12 місяців 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</si>
  <si>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</si>
  <si>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</si>
  <si>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</si>
  <si>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Заступник міського голови, керуючий справами виконкому</t>
  </si>
  <si>
    <t>_______________________Ю.Г. Вербич</t>
  </si>
  <si>
    <t>-</t>
  </si>
  <si>
    <t>1.1.1.3</t>
  </si>
  <si>
    <t>1.1.1.4</t>
  </si>
  <si>
    <t>1.1.1.5</t>
  </si>
  <si>
    <t xml:space="preserve">                    О.В. Філонюк         </t>
  </si>
  <si>
    <t>1.1.3.1</t>
  </si>
  <si>
    <t>1.1.2.1</t>
  </si>
  <si>
    <r>
      <t xml:space="preserve">                             </t>
    </r>
    <r>
      <rPr>
        <sz val="11"/>
        <rFont val="Times New Roman"/>
        <family val="1"/>
        <charset val="204"/>
      </rPr>
      <t xml:space="preserve"> І.А. Скорупський</t>
    </r>
  </si>
  <si>
    <t>1 шт.</t>
  </si>
  <si>
    <t>1 шт</t>
  </si>
  <si>
    <t>1.1.3.5</t>
  </si>
  <si>
    <t>Капітальний ремонт - обмуровка та теплоізоляція  котла ТВГ-8М на котельні по вул. Декабристів, 29</t>
  </si>
  <si>
    <t>1.1.3.6</t>
  </si>
  <si>
    <t>Капітальний ремонт дахової котельні на вул. Кравчука, 11-в</t>
  </si>
  <si>
    <t>Капітальний ремонт дахової котельні на вул. Гордіюк, 20-а</t>
  </si>
  <si>
    <t>1.1.3.8</t>
  </si>
  <si>
    <t>2.1.3.2</t>
  </si>
  <si>
    <t>2.1.3.3</t>
  </si>
  <si>
    <t>2.1.3.4</t>
  </si>
  <si>
    <t>2.1.3.5</t>
  </si>
  <si>
    <t>2.1.3.6</t>
  </si>
  <si>
    <t>Фінансовий план використання коштів для  виконання  інвестиційної програми на 2020 рік</t>
  </si>
  <si>
    <t>Реконструкція газопостачання газопроводу високого тиску і будівництво ШРП по вул. Лесі Українки, 20б в м. Луцьк</t>
  </si>
  <si>
    <t>1.1.3.2</t>
  </si>
  <si>
    <t>1.1.3.3</t>
  </si>
  <si>
    <t>1.1.3.4</t>
  </si>
  <si>
    <t>5 шт.</t>
  </si>
  <si>
    <t>Ремонт теплової камери ДКП "Луцьктепло" по вул. Кравчука, 15 в м. Луцьку</t>
  </si>
  <si>
    <t>Капітальний ремонт теплової камери ТК-9 по вул. Даньшина</t>
  </si>
  <si>
    <t>Капітальний ремонт теплової камери ТК-69 по пр. Молоді, 6-10</t>
  </si>
  <si>
    <t>Капітальний ремонт теплових мереж від ВТ-17 до житлового будинку на вул. Архітектора Метельницького, 2 в м. Луцьку</t>
  </si>
  <si>
    <t>317 м.п.</t>
  </si>
  <si>
    <t>856 м.п.</t>
  </si>
  <si>
    <t>Реконструкція теплових мереж котельні на вул. Вавілова,6 від ВТ-20 (вул. Вавілова, 5) до ВТ-24 (вул. Шопена, 12)</t>
  </si>
  <si>
    <t>Транспортування теплової енергії (теплові мережі)</t>
  </si>
  <si>
    <t>Транспортування теплової енергії (ЦТП)</t>
  </si>
  <si>
    <t>1.1.3.9</t>
  </si>
  <si>
    <t>Будівельні роботи на ЦТП по вул. Гордіюк, 10 в м. Луцьку</t>
  </si>
  <si>
    <t>Будівельні роботи на ЦТП по вул. Кравчука, 3-а в м. Луцьку</t>
  </si>
  <si>
    <t>Виробництво теплової енергії (без САО)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</si>
  <si>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</si>
  <si>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</si>
  <si>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</si>
  <si>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</si>
  <si>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</si>
  <si>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</si>
  <si>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>І.ІІ</t>
  </si>
  <si>
    <t>Усього за розділом І.ІІ</t>
  </si>
  <si>
    <t>І.ІІІ</t>
  </si>
  <si>
    <t>1.1.1.1</t>
  </si>
  <si>
    <t>Усього за розділом І.ІІІ</t>
  </si>
  <si>
    <t>Виробництво теплової енергії (САО Галшки Гулевичівни, 12)</t>
  </si>
  <si>
    <t>Виробництво теплової енергії (САО Дубнівська, 15)</t>
  </si>
  <si>
    <t>І.ІV</t>
  </si>
  <si>
    <t>Усього за розділом І.ІV</t>
  </si>
  <si>
    <r>
      <t xml:space="preserve">                             </t>
    </r>
    <r>
      <rPr>
        <sz val="9"/>
        <rFont val="Times New Roman"/>
        <family val="1"/>
        <charset val="204"/>
      </rPr>
      <t xml:space="preserve"> І.А. Скорупський</t>
    </r>
  </si>
  <si>
    <t>Виробництво теплової енергії (САО Ковельська, 47а)</t>
  </si>
  <si>
    <t>Виробництво теплової енергії (САО Ковельська, 150)</t>
  </si>
  <si>
    <t>І.V</t>
  </si>
  <si>
    <t>Усього за розділом І.V</t>
  </si>
  <si>
    <t>І.VІ</t>
  </si>
  <si>
    <t>Усього за розділом І.VІ</t>
  </si>
  <si>
    <t>Виробництво теплової енергії (САО Кравчука, 11б)</t>
  </si>
  <si>
    <t>І.VІІ</t>
  </si>
  <si>
    <t>Усього за розділом І.VІІ</t>
  </si>
  <si>
    <t>Виробництво теплової енергії (САО Кравчука, 11в)</t>
  </si>
  <si>
    <t>1 щт.</t>
  </si>
  <si>
    <t>Виробництво теплової енергії (САО Тарасова, 41)</t>
  </si>
  <si>
    <t>І.VІІІ</t>
  </si>
  <si>
    <t>Усього за розділом І.VІІІ</t>
  </si>
  <si>
    <t>І.ІХ</t>
  </si>
  <si>
    <t>Усього за розділом І.ІХ</t>
  </si>
  <si>
    <t>І.Х</t>
  </si>
  <si>
    <t>Виробництво теплової енергії (САО Федорова, 4в)</t>
  </si>
  <si>
    <t>Усього за розділом І.Х</t>
  </si>
  <si>
    <t>Виробництво теплової енергії (САО Федорова, 4д)</t>
  </si>
  <si>
    <t>І.ХІ</t>
  </si>
  <si>
    <t>Усього за розділом І.ХІ</t>
  </si>
  <si>
    <t>Капітальний ремонт дахової котельні на вул. Кравчука, 11-б</t>
  </si>
  <si>
    <t>Придбання запірної арматури</t>
  </si>
  <si>
    <t>1.1.3.10</t>
  </si>
  <si>
    <t>Капітальний ремонт на котельні по вул. Маковського, 2-к в м. Луцьку (будівельні роботи)</t>
  </si>
  <si>
    <t>Капітальний ремонт на котельні по вул. Дубнівській, 32-б в м. Луцьку (будівельні роботи)</t>
  </si>
  <si>
    <t>Капітальний ремонт на котельні по вул. 8-го Березня, 3 в м. Луцьку (будівельні роботи)</t>
  </si>
  <si>
    <t>Капітальний ремонт на котельні по вул. Володимирська, 100 в м. Луцьку (будівельні роботи)</t>
  </si>
  <si>
    <t>Капітальний ремонт на котельні по вул. Загородня, 3-а в м. Луцьку (будівельні роботи)</t>
  </si>
  <si>
    <t>Капітальний ремонт на котельні по вул. Декабристів, 29 в м. Луцьку (будівельні роботи)</t>
  </si>
  <si>
    <t xml:space="preserve">Придбання зварювального апарата, ранцевого пилесоса, бензоріза </t>
  </si>
  <si>
    <t>3 шт</t>
  </si>
  <si>
    <t>1.1.3.11</t>
  </si>
  <si>
    <t>Капітальний ремон  мереж з заміною запірної арматури в ВТ-38 на пр. Соборності в м. Луцьку</t>
  </si>
  <si>
    <t>Капітальний ремонт теплофікаційного вузла ВТ-38 на вул. Бенделіані в м. Луцьку</t>
  </si>
  <si>
    <t>Капітальний ремонт теплофікаційного вузла ВТ-33 на бульварі Дружби Народів в м. Луцьку</t>
  </si>
  <si>
    <t>Капітальний ремонт теплофікаційного вузла ВТ-38 на пр. Соборності в м. Луцьку</t>
  </si>
  <si>
    <t>1.1.2.2</t>
  </si>
  <si>
    <t>1.1.2.3</t>
  </si>
  <si>
    <t>Влаштування приладів технологічного обліку відпуску теплової енергії від джерел теплопостачання ДКП "Луцьктепло" в м. Луцьку (Котельня на вул. Вавілова, 6) (Зміна №1 від 27.03.2020 р.)</t>
  </si>
  <si>
    <t>Влаштування приладів технологічного обліку відпуску теплової енергії від джерел теплопостачання ДКП "Луцьктепло" в м. Луцьку (Котельня на вул. Задворецькій, 13) (Зміна №1 від 27.03.2020 р.)</t>
  </si>
  <si>
    <t>Влаштування приладів технологічного обліку відпуску теплової енергії від джерел теплопостачання ДКП "Луцьктепло" в м. Луцьку (Котельня на вул. Потапова, 10) (Зміна №1 від 27.03.2020 р.)</t>
  </si>
  <si>
    <t xml:space="preserve">Придбання трубопроводів </t>
  </si>
  <si>
    <t>71 шт</t>
  </si>
  <si>
    <t>289 шт.</t>
  </si>
  <si>
    <t xml:space="preserve">            Начальник ВТР та ІД          </t>
  </si>
  <si>
    <t xml:space="preserve">      О.В. Філонюк    </t>
  </si>
  <si>
    <t>1.1.3.12</t>
  </si>
  <si>
    <t>Виробництво теплової енергії (САО Гордіюк, 20а)</t>
  </si>
  <si>
    <t>Реконструкція газопостачання дахових котелень з встановленням єдиного вузла обліку газу для багатоквартирних житлових будинків по вул. Кравчука 11-б; Кравчука 11-в; Федорова 4-в; Федорова 4-д в м. Луцьку</t>
  </si>
  <si>
    <t>Виробництво теплової енергії (САО Галшки Гулевечівни, 12)</t>
  </si>
  <si>
    <t/>
  </si>
  <si>
    <t>2.1.3.1</t>
  </si>
  <si>
    <t>2.1.3.7</t>
  </si>
  <si>
    <t>2.1.3.8</t>
  </si>
  <si>
    <t>2.1.3.9</t>
  </si>
  <si>
    <t xml:space="preserve">Начальник ВТР та ІД </t>
  </si>
  <si>
    <t>О.В. Філонюк</t>
  </si>
  <si>
    <t>___________________</t>
  </si>
  <si>
    <t xml:space="preserve"> (прізвище, ім'я, по батькові)</t>
  </si>
  <si>
    <t>Ю.В. Міщук</t>
  </si>
  <si>
    <t>Директор</t>
  </si>
  <si>
    <t xml:space="preserve">           (посада особа ліцензіата)</t>
  </si>
  <si>
    <t>І.А. Скорупський</t>
  </si>
  <si>
    <t>підрядний</t>
  </si>
  <si>
    <t xml:space="preserve">       Начальник ВТР та ІД</t>
  </si>
  <si>
    <t xml:space="preserve">Заміна натрій-катіонітових установок на автоматичні в котельнях по вул.: Лесі Українки, 67; Лесі Українки, 30; Крилова, 1; Ціалковського, 17а; Володимирська, 1в </t>
  </si>
  <si>
    <t>45,0 т</t>
  </si>
  <si>
    <t>Капітальний ремонт на котельні по пр. Відродження, 15-б в м. Луцьку (будівельні роботи)</t>
  </si>
  <si>
    <t>1.1.3.7</t>
  </si>
  <si>
    <t xml:space="preserve">Постачання теплової енергії </t>
  </si>
  <si>
    <t>Начальник ВЕПП та ЗП</t>
  </si>
  <si>
    <t>Головний бухгалтер</t>
  </si>
  <si>
    <t>Р.В. Скробака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</si>
</sst>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0.000"/>
    <numFmt numFmtId="167" formatCode="0.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346">
    <xf numFmtId="0" fontId="0" fillId="0" borderId="0" xfId="0"/>
    <xf numFmtId="0" fontId="6" fillId="0" borderId="1" xfId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4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18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/>
    <xf numFmtId="0" fontId="9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3" fontId="9" fillId="0" borderId="1" xfId="3" applyNumberFormat="1" applyFont="1" applyFill="1" applyBorder="1" applyAlignment="1">
      <alignment horizontal="center" wrapText="1"/>
    </xf>
    <xf numFmtId="0" fontId="15" fillId="0" borderId="1" xfId="0" applyFont="1" applyFill="1" applyBorder="1" applyAlignment="1"/>
    <xf numFmtId="0" fontId="9" fillId="0" borderId="1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4" fillId="0" borderId="1" xfId="2" applyFont="1" applyFill="1" applyBorder="1" applyAlignment="1">
      <alignment horizontal="center"/>
    </xf>
    <xf numFmtId="3" fontId="9" fillId="0" borderId="1" xfId="3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3" fontId="15" fillId="0" borderId="1" xfId="3" applyNumberFormat="1" applyFont="1" applyFill="1" applyBorder="1" applyAlignment="1">
      <alignment horizontal="center" vertical="center" wrapText="1"/>
    </xf>
    <xf numFmtId="167" fontId="9" fillId="0" borderId="1" xfId="1" applyNumberFormat="1" applyFont="1" applyFill="1" applyBorder="1" applyAlignment="1" applyProtection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top"/>
    </xf>
    <xf numFmtId="0" fontId="30" fillId="0" borderId="0" xfId="0" applyFont="1" applyFill="1" applyAlignment="1">
      <alignment vertical="top"/>
    </xf>
    <xf numFmtId="0" fontId="7" fillId="0" borderId="0" xfId="0" applyFont="1" applyFill="1"/>
    <xf numFmtId="0" fontId="32" fillId="0" borderId="0" xfId="0" applyFont="1" applyFill="1" applyAlignment="1"/>
    <xf numFmtId="0" fontId="33" fillId="0" borderId="0" xfId="0" applyFont="1" applyFill="1" applyAlignment="1"/>
    <xf numFmtId="0" fontId="32" fillId="0" borderId="0" xfId="0" applyFont="1" applyFill="1" applyAlignment="1">
      <alignment vertical="top"/>
    </xf>
    <xf numFmtId="0" fontId="32" fillId="0" borderId="0" xfId="0" applyFont="1" applyFill="1"/>
    <xf numFmtId="0" fontId="3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2" fontId="6" fillId="0" borderId="1" xfId="3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2" fontId="4" fillId="0" borderId="5" xfId="1" applyNumberFormat="1" applyFont="1" applyFill="1" applyBorder="1" applyAlignment="1" applyProtection="1">
      <alignment horizontal="center" vertical="center" wrapText="1"/>
    </xf>
    <xf numFmtId="0" fontId="34" fillId="0" borderId="1" xfId="1" applyNumberFormat="1" applyFont="1" applyFill="1" applyBorder="1" applyAlignment="1" applyProtection="1">
      <alignment horizontal="center" vertical="center" wrapText="1"/>
    </xf>
    <xf numFmtId="167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Alignment="1"/>
    <xf numFmtId="0" fontId="17" fillId="0" borderId="0" xfId="0" applyFont="1" applyFill="1" applyAlignment="1">
      <alignment vertical="top" wrapText="1"/>
    </xf>
    <xf numFmtId="0" fontId="21" fillId="0" borderId="0" xfId="0" applyFont="1" applyFill="1" applyAlignment="1"/>
    <xf numFmtId="0" fontId="17" fillId="0" borderId="0" xfId="0" applyFont="1" applyFill="1" applyAlignment="1"/>
    <xf numFmtId="2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/>
    <xf numFmtId="2" fontId="9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Fill="1"/>
    <xf numFmtId="4" fontId="1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center"/>
    </xf>
    <xf numFmtId="4" fontId="4" fillId="0" borderId="1" xfId="3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2" fontId="10" fillId="0" borderId="0" xfId="0" applyNumberFormat="1" applyFont="1" applyFill="1"/>
    <xf numFmtId="0" fontId="10" fillId="0" borderId="0" xfId="0" quotePrefix="1" applyFont="1" applyFill="1"/>
    <xf numFmtId="16" fontId="4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4" fontId="4" fillId="0" borderId="1" xfId="2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2" fontId="9" fillId="0" borderId="5" xfId="1" applyNumberFormat="1" applyFont="1" applyFill="1" applyBorder="1" applyAlignment="1" applyProtection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167" fontId="9" fillId="0" borderId="10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16" fontId="4" fillId="0" borderId="1" xfId="0" applyNumberFormat="1" applyFont="1" applyFill="1" applyBorder="1" applyAlignment="1">
      <alignment horizontal="left" vertical="center"/>
    </xf>
    <xf numFmtId="2" fontId="4" fillId="0" borderId="8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0" fontId="15" fillId="0" borderId="5" xfId="1" applyNumberFormat="1" applyFont="1" applyFill="1" applyBorder="1" applyAlignment="1" applyProtection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5" fillId="0" borderId="1" xfId="1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center"/>
    </xf>
    <xf numFmtId="165" fontId="9" fillId="0" borderId="0" xfId="4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27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top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0" fontId="9" fillId="0" borderId="10" xfId="1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7" fontId="9" fillId="0" borderId="4" xfId="0" applyNumberFormat="1" applyFont="1" applyFill="1" applyBorder="1" applyAlignment="1">
      <alignment horizontal="center" vertical="center"/>
    </xf>
    <xf numFmtId="167" fontId="9" fillId="0" borderId="10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9" fillId="0" borderId="14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6" xfId="1" applyFont="1" applyFill="1" applyBorder="1" applyAlignment="1" applyProtection="1">
      <alignment horizontal="center" vertical="center" wrapText="1"/>
      <protection locked="0"/>
    </xf>
    <xf numFmtId="0" fontId="4" fillId="0" borderId="11" xfId="1" applyFont="1" applyFill="1" applyBorder="1" applyAlignment="1" applyProtection="1">
      <alignment horizontal="center" vertical="center" wrapText="1"/>
      <protection locked="0"/>
    </xf>
    <xf numFmtId="0" fontId="4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1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31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</cellXfs>
  <cellStyles count="5">
    <cellStyle name="Iau?iue" xfId="1"/>
    <cellStyle name="Денежный" xfId="2" builtinId="4"/>
    <cellStyle name="Обычный" xfId="0" builtinId="0"/>
    <cellStyle name="Обыч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1"/>
  <sheetViews>
    <sheetView topLeftCell="A9" zoomScaleNormal="100" zoomScaleSheetLayoutView="100" workbookViewId="0">
      <selection activeCell="B137" sqref="B137:U137"/>
    </sheetView>
  </sheetViews>
  <sheetFormatPr defaultColWidth="5.28515625" defaultRowHeight="69.75" customHeight="1" x14ac:dyDescent="0.2"/>
  <cols>
    <col min="1" max="1" width="6.5703125" style="35" customWidth="1"/>
    <col min="2" max="2" width="29.28515625" style="36" customWidth="1"/>
    <col min="3" max="3" width="7.140625" style="36" customWidth="1"/>
    <col min="4" max="4" width="7.7109375" style="36" customWidth="1"/>
    <col min="5" max="5" width="8.140625" style="36" customWidth="1"/>
    <col min="6" max="6" width="8.5703125" style="36" customWidth="1"/>
    <col min="7" max="7" width="7.42578125" style="36" customWidth="1"/>
    <col min="8" max="8" width="6.42578125" style="36" customWidth="1"/>
    <col min="9" max="9" width="8.85546875" style="36" customWidth="1"/>
    <col min="10" max="10" width="10.28515625" style="36" customWidth="1"/>
    <col min="11" max="11" width="7.85546875" style="36" customWidth="1"/>
    <col min="12" max="12" width="9" style="36" customWidth="1"/>
    <col min="13" max="13" width="7.42578125" style="36" customWidth="1"/>
    <col min="14" max="14" width="5.42578125" style="36" customWidth="1"/>
    <col min="15" max="15" width="1.85546875" style="36" hidden="1" customWidth="1"/>
    <col min="16" max="16" width="5.5703125" style="36" customWidth="1"/>
    <col min="17" max="17" width="5.85546875" style="36" customWidth="1"/>
    <col min="18" max="18" width="4.42578125" style="36" customWidth="1"/>
    <col min="19" max="19" width="7.5703125" style="36" customWidth="1"/>
    <col min="20" max="20" width="7" style="39" customWidth="1"/>
    <col min="21" max="21" width="7.85546875" style="39" customWidth="1"/>
    <col min="22" max="23" width="5.28515625" style="39" customWidth="1"/>
    <col min="24" max="16384" width="5.28515625" style="36"/>
  </cols>
  <sheetData>
    <row r="1" spans="1:23" ht="12" customHeight="1" x14ac:dyDescent="0.3">
      <c r="L1" s="37"/>
      <c r="M1" s="37"/>
      <c r="N1" s="38"/>
      <c r="O1" s="40"/>
      <c r="P1" s="40"/>
      <c r="Q1" s="40"/>
      <c r="R1" s="40"/>
      <c r="S1" s="40"/>
      <c r="T1" s="40"/>
      <c r="U1" s="40"/>
    </row>
    <row r="2" spans="1:23" ht="13.5" customHeight="1" x14ac:dyDescent="0.3">
      <c r="B2" s="237" t="s">
        <v>77</v>
      </c>
      <c r="C2" s="237"/>
      <c r="D2" s="237"/>
      <c r="E2" s="237"/>
      <c r="L2" s="37"/>
      <c r="M2" s="262" t="s">
        <v>80</v>
      </c>
      <c r="N2" s="262"/>
      <c r="O2" s="262"/>
      <c r="P2" s="262"/>
      <c r="Q2" s="41"/>
      <c r="R2" s="41"/>
      <c r="S2" s="40"/>
      <c r="T2" s="40"/>
      <c r="U2" s="40"/>
    </row>
    <row r="3" spans="1:23" ht="12" customHeight="1" x14ac:dyDescent="0.3">
      <c r="B3" s="263" t="s">
        <v>168</v>
      </c>
      <c r="C3" s="263"/>
      <c r="D3" s="263"/>
      <c r="E3" s="263"/>
      <c r="L3" s="37"/>
      <c r="M3" s="261" t="s">
        <v>169</v>
      </c>
      <c r="N3" s="261"/>
      <c r="O3" s="261"/>
      <c r="P3" s="261"/>
      <c r="Q3" s="261"/>
      <c r="R3" s="261"/>
      <c r="S3" s="40"/>
      <c r="T3" s="40"/>
      <c r="U3" s="40"/>
    </row>
    <row r="4" spans="1:23" ht="9.75" customHeight="1" x14ac:dyDescent="0.3">
      <c r="B4" s="110" t="s">
        <v>139</v>
      </c>
      <c r="C4" s="111"/>
      <c r="D4" s="111"/>
      <c r="E4" s="111"/>
      <c r="L4" s="37"/>
      <c r="M4" s="267" t="s">
        <v>81</v>
      </c>
      <c r="N4" s="267"/>
      <c r="O4" s="267"/>
      <c r="P4" s="267"/>
      <c r="Q4" s="41"/>
      <c r="R4" s="41"/>
      <c r="S4" s="40"/>
      <c r="T4" s="40"/>
      <c r="U4" s="40"/>
    </row>
    <row r="5" spans="1:23" ht="9" customHeight="1" x14ac:dyDescent="0.3">
      <c r="B5" s="42"/>
      <c r="C5" s="42"/>
      <c r="D5" s="229"/>
      <c r="E5" s="229"/>
      <c r="L5" s="37"/>
      <c r="Q5" s="41"/>
      <c r="R5" s="41"/>
      <c r="S5" s="40"/>
      <c r="T5" s="40"/>
      <c r="U5" s="40"/>
    </row>
    <row r="6" spans="1:23" ht="13.5" customHeight="1" x14ac:dyDescent="0.3">
      <c r="B6" s="237" t="s">
        <v>78</v>
      </c>
      <c r="C6" s="237"/>
      <c r="D6" s="237"/>
      <c r="E6" s="237"/>
      <c r="L6" s="37"/>
      <c r="M6" s="242" t="s">
        <v>228</v>
      </c>
      <c r="N6" s="242"/>
      <c r="O6" s="242"/>
      <c r="P6" s="242"/>
      <c r="Q6" s="242"/>
      <c r="R6" s="242"/>
      <c r="S6" s="40"/>
      <c r="T6" s="40"/>
      <c r="U6" s="40"/>
    </row>
    <row r="7" spans="1:23" ht="12" customHeight="1" x14ac:dyDescent="0.3">
      <c r="B7" s="237" t="s">
        <v>171</v>
      </c>
      <c r="C7" s="237"/>
      <c r="D7" s="237"/>
      <c r="E7" s="237"/>
      <c r="L7" s="37"/>
      <c r="M7" s="112" t="s">
        <v>2</v>
      </c>
      <c r="N7" s="112"/>
      <c r="O7" s="113"/>
      <c r="P7" s="113"/>
      <c r="Q7" s="244" t="s">
        <v>82</v>
      </c>
      <c r="R7" s="244"/>
      <c r="S7" s="40"/>
      <c r="T7" s="40"/>
      <c r="U7" s="40"/>
    </row>
    <row r="8" spans="1:23" ht="14.25" customHeight="1" x14ac:dyDescent="0.3">
      <c r="B8" s="50" t="s">
        <v>172</v>
      </c>
      <c r="L8" s="37"/>
      <c r="M8" s="237" t="s">
        <v>170</v>
      </c>
      <c r="N8" s="237"/>
      <c r="O8" s="237"/>
      <c r="P8" s="237"/>
      <c r="Q8" s="237"/>
      <c r="R8" s="237"/>
      <c r="S8" s="40"/>
      <c r="T8" s="40"/>
      <c r="U8" s="40"/>
    </row>
    <row r="9" spans="1:23" ht="11.25" customHeight="1" x14ac:dyDescent="0.3">
      <c r="B9" s="114" t="s">
        <v>79</v>
      </c>
      <c r="L9" s="37"/>
      <c r="M9" s="114" t="s">
        <v>79</v>
      </c>
      <c r="N9" s="44"/>
      <c r="O9" s="44"/>
      <c r="P9" s="44"/>
      <c r="Q9" s="41"/>
      <c r="R9" s="41"/>
      <c r="S9" s="40"/>
      <c r="T9" s="40"/>
      <c r="U9" s="40"/>
    </row>
    <row r="10" spans="1:23" s="49" customFormat="1" ht="9.75" customHeight="1" x14ac:dyDescent="0.25">
      <c r="A10" s="45"/>
      <c r="B10" s="115"/>
      <c r="C10" s="116"/>
      <c r="D10" s="116"/>
      <c r="E10" s="116"/>
      <c r="F10" s="45"/>
      <c r="G10" s="46"/>
      <c r="H10" s="46"/>
      <c r="I10" s="46"/>
      <c r="J10" s="46"/>
      <c r="K10" s="45"/>
      <c r="L10" s="46"/>
      <c r="M10" s="46"/>
      <c r="N10" s="46"/>
      <c r="O10" s="46"/>
      <c r="P10" s="46"/>
      <c r="Q10" s="46"/>
      <c r="R10" s="45"/>
      <c r="S10" s="45"/>
      <c r="T10" s="47"/>
      <c r="U10" s="47"/>
      <c r="V10" s="48"/>
      <c r="W10" s="48"/>
    </row>
    <row r="11" spans="1:23" ht="15" customHeight="1" x14ac:dyDescent="0.25">
      <c r="A11" s="247" t="s">
        <v>194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</row>
    <row r="12" spans="1:23" ht="16.5" customHeight="1" x14ac:dyDescent="0.25">
      <c r="A12" s="271" t="s">
        <v>160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</row>
    <row r="13" spans="1:23" ht="12.75" customHeight="1" x14ac:dyDescent="0.2">
      <c r="A13" s="272" t="s">
        <v>84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51"/>
      <c r="U13" s="51"/>
    </row>
    <row r="14" spans="1:23" ht="57.75" customHeight="1" x14ac:dyDescent="0.2">
      <c r="A14" s="268" t="s">
        <v>0</v>
      </c>
      <c r="B14" s="268" t="s">
        <v>1</v>
      </c>
      <c r="C14" s="239" t="s">
        <v>51</v>
      </c>
      <c r="D14" s="264" t="s">
        <v>37</v>
      </c>
      <c r="E14" s="265"/>
      <c r="F14" s="265"/>
      <c r="G14" s="265"/>
      <c r="H14" s="265"/>
      <c r="I14" s="265"/>
      <c r="J14" s="266"/>
      <c r="K14" s="264" t="s">
        <v>38</v>
      </c>
      <c r="L14" s="266"/>
      <c r="M14" s="264" t="s">
        <v>61</v>
      </c>
      <c r="N14" s="265"/>
      <c r="O14" s="265"/>
      <c r="P14" s="266"/>
      <c r="Q14" s="239" t="s">
        <v>68</v>
      </c>
      <c r="R14" s="239" t="s">
        <v>40</v>
      </c>
      <c r="S14" s="239" t="s">
        <v>149</v>
      </c>
      <c r="T14" s="239" t="s">
        <v>48</v>
      </c>
      <c r="U14" s="239" t="s">
        <v>69</v>
      </c>
    </row>
    <row r="15" spans="1:23" ht="14.25" customHeight="1" x14ac:dyDescent="0.2">
      <c r="A15" s="269"/>
      <c r="B15" s="269"/>
      <c r="C15" s="240"/>
      <c r="D15" s="268" t="s">
        <v>33</v>
      </c>
      <c r="E15" s="204" t="s">
        <v>130</v>
      </c>
      <c r="F15" s="205"/>
      <c r="G15" s="205"/>
      <c r="H15" s="205"/>
      <c r="I15" s="205"/>
      <c r="J15" s="206"/>
      <c r="K15" s="268" t="s">
        <v>41</v>
      </c>
      <c r="L15" s="268" t="s">
        <v>294</v>
      </c>
      <c r="M15" s="268" t="s">
        <v>49</v>
      </c>
      <c r="N15" s="255" t="s">
        <v>36</v>
      </c>
      <c r="O15" s="256"/>
      <c r="P15" s="257"/>
      <c r="Q15" s="240"/>
      <c r="R15" s="240"/>
      <c r="S15" s="240"/>
      <c r="T15" s="240"/>
      <c r="U15" s="240"/>
    </row>
    <row r="16" spans="1:23" ht="25.5" customHeight="1" x14ac:dyDescent="0.2">
      <c r="A16" s="269"/>
      <c r="B16" s="269"/>
      <c r="C16" s="240"/>
      <c r="D16" s="269"/>
      <c r="E16" s="248" t="s">
        <v>70</v>
      </c>
      <c r="F16" s="248" t="s">
        <v>28</v>
      </c>
      <c r="G16" s="248" t="s">
        <v>71</v>
      </c>
      <c r="H16" s="245" t="s">
        <v>86</v>
      </c>
      <c r="I16" s="246"/>
      <c r="J16" s="248" t="s">
        <v>73</v>
      </c>
      <c r="K16" s="269"/>
      <c r="L16" s="269"/>
      <c r="M16" s="269"/>
      <c r="N16" s="258"/>
      <c r="O16" s="259"/>
      <c r="P16" s="260"/>
      <c r="Q16" s="240"/>
      <c r="R16" s="240"/>
      <c r="S16" s="240"/>
      <c r="T16" s="240"/>
      <c r="U16" s="240"/>
    </row>
    <row r="17" spans="1:23" ht="75" customHeight="1" x14ac:dyDescent="0.2">
      <c r="A17" s="270"/>
      <c r="B17" s="270"/>
      <c r="C17" s="241"/>
      <c r="D17" s="270"/>
      <c r="E17" s="249"/>
      <c r="F17" s="249"/>
      <c r="G17" s="249"/>
      <c r="H17" s="52" t="s">
        <v>39</v>
      </c>
      <c r="I17" s="52" t="s">
        <v>72</v>
      </c>
      <c r="J17" s="249"/>
      <c r="K17" s="270"/>
      <c r="L17" s="270"/>
      <c r="M17" s="270"/>
      <c r="N17" s="264" t="s">
        <v>42</v>
      </c>
      <c r="O17" s="266"/>
      <c r="P17" s="157" t="s">
        <v>74</v>
      </c>
      <c r="Q17" s="241"/>
      <c r="R17" s="241"/>
      <c r="S17" s="241"/>
      <c r="T17" s="241"/>
      <c r="U17" s="241"/>
    </row>
    <row r="18" spans="1:23" s="35" customFormat="1" ht="12.75" customHeight="1" x14ac:dyDescent="0.2">
      <c r="A18" s="158">
        <v>1</v>
      </c>
      <c r="B18" s="158">
        <v>2</v>
      </c>
      <c r="C18" s="158">
        <v>3</v>
      </c>
      <c r="D18" s="158">
        <v>4</v>
      </c>
      <c r="E18" s="158">
        <v>5</v>
      </c>
      <c r="F18" s="158">
        <v>6</v>
      </c>
      <c r="G18" s="53">
        <v>7</v>
      </c>
      <c r="H18" s="158">
        <v>8</v>
      </c>
      <c r="I18" s="158">
        <v>9</v>
      </c>
      <c r="J18" s="158">
        <v>10</v>
      </c>
      <c r="K18" s="156">
        <v>11</v>
      </c>
      <c r="L18" s="156">
        <v>12</v>
      </c>
      <c r="M18" s="156">
        <v>13</v>
      </c>
      <c r="N18" s="234">
        <v>14</v>
      </c>
      <c r="O18" s="236"/>
      <c r="P18" s="156">
        <v>15</v>
      </c>
      <c r="Q18" s="156">
        <v>16</v>
      </c>
      <c r="R18" s="156">
        <v>17</v>
      </c>
      <c r="S18" s="156">
        <v>18</v>
      </c>
      <c r="T18" s="158">
        <v>19</v>
      </c>
      <c r="U18" s="158">
        <v>20</v>
      </c>
      <c r="V18" s="54"/>
      <c r="W18" s="54"/>
    </row>
    <row r="19" spans="1:23" ht="15" customHeight="1" x14ac:dyDescent="0.2">
      <c r="A19" s="158" t="s">
        <v>217</v>
      </c>
      <c r="B19" s="250" t="s">
        <v>212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2"/>
    </row>
    <row r="20" spans="1:23" ht="15" customHeight="1" x14ac:dyDescent="0.2">
      <c r="A20" s="55" t="s">
        <v>7</v>
      </c>
      <c r="B20" s="204" t="s">
        <v>153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6"/>
    </row>
    <row r="21" spans="1:23" ht="12.75" customHeight="1" x14ac:dyDescent="0.2">
      <c r="A21" s="56" t="s">
        <v>8</v>
      </c>
      <c r="B21" s="225" t="s">
        <v>87</v>
      </c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7"/>
    </row>
    <row r="22" spans="1:23" ht="40.5" hidden="1" customHeight="1" x14ac:dyDescent="0.2">
      <c r="A22" s="71" t="s">
        <v>174</v>
      </c>
      <c r="B22" s="120"/>
      <c r="C22" s="183"/>
      <c r="D22" s="90"/>
      <c r="E22" s="95"/>
      <c r="F22" s="94"/>
      <c r="G22" s="94"/>
      <c r="H22" s="94"/>
      <c r="I22" s="94"/>
      <c r="J22" s="94"/>
      <c r="K22" s="90"/>
      <c r="L22" s="90"/>
      <c r="M22" s="90"/>
      <c r="N22" s="154"/>
      <c r="O22" s="154"/>
      <c r="P22" s="154"/>
      <c r="Q22" s="80"/>
      <c r="R22" s="90"/>
      <c r="S22" s="90"/>
      <c r="T22" s="90"/>
      <c r="U22" s="90"/>
    </row>
    <row r="23" spans="1:23" ht="45" hidden="1" customHeight="1" x14ac:dyDescent="0.2">
      <c r="A23" s="71" t="s">
        <v>175</v>
      </c>
      <c r="B23" s="120"/>
      <c r="C23" s="183"/>
      <c r="D23" s="90"/>
      <c r="E23" s="95"/>
      <c r="F23" s="94"/>
      <c r="G23" s="94"/>
      <c r="H23" s="94"/>
      <c r="I23" s="94"/>
      <c r="J23" s="94"/>
      <c r="K23" s="90"/>
      <c r="L23" s="90"/>
      <c r="M23" s="90"/>
      <c r="N23" s="154"/>
      <c r="O23" s="154"/>
      <c r="P23" s="154"/>
      <c r="Q23" s="253"/>
      <c r="R23" s="216"/>
      <c r="S23" s="216"/>
      <c r="T23" s="216"/>
      <c r="U23" s="216"/>
    </row>
    <row r="24" spans="1:23" ht="39" hidden="1" customHeight="1" x14ac:dyDescent="0.2">
      <c r="A24" s="71" t="s">
        <v>176</v>
      </c>
      <c r="B24" s="120"/>
      <c r="C24" s="183"/>
      <c r="D24" s="90"/>
      <c r="E24" s="95"/>
      <c r="F24" s="94"/>
      <c r="G24" s="94"/>
      <c r="H24" s="94"/>
      <c r="I24" s="94"/>
      <c r="J24" s="94"/>
      <c r="K24" s="90"/>
      <c r="L24" s="90"/>
      <c r="M24" s="90"/>
      <c r="N24" s="154"/>
      <c r="O24" s="154"/>
      <c r="P24" s="154"/>
      <c r="Q24" s="254"/>
      <c r="R24" s="217"/>
      <c r="S24" s="217"/>
      <c r="T24" s="217"/>
      <c r="U24" s="217"/>
    </row>
    <row r="25" spans="1:23" ht="14.25" customHeight="1" x14ac:dyDescent="0.2">
      <c r="A25" s="223" t="s">
        <v>85</v>
      </c>
      <c r="B25" s="223"/>
      <c r="C25" s="223"/>
      <c r="D25" s="89">
        <f>SUM(D22:D24)</f>
        <v>0</v>
      </c>
      <c r="E25" s="89" t="s">
        <v>25</v>
      </c>
      <c r="F25" s="70" t="s">
        <v>25</v>
      </c>
      <c r="G25" s="153" t="s">
        <v>173</v>
      </c>
      <c r="H25" s="153" t="s">
        <v>173</v>
      </c>
      <c r="I25" s="125" t="str">
        <f>'5'!J22</f>
        <v>-</v>
      </c>
      <c r="J25" s="153" t="s">
        <v>173</v>
      </c>
      <c r="K25" s="89">
        <f>SUM(K22:K24)</f>
        <v>0</v>
      </c>
      <c r="L25" s="89">
        <f>SUM(L22:L24)</f>
        <v>0</v>
      </c>
      <c r="M25" s="90">
        <f>SUM(M22:M24)</f>
        <v>0</v>
      </c>
      <c r="N25" s="153" t="s">
        <v>173</v>
      </c>
      <c r="O25" s="153"/>
      <c r="P25" s="153" t="s">
        <v>173</v>
      </c>
      <c r="Q25" s="154" t="str">
        <f>'5'!T22</f>
        <v>-</v>
      </c>
      <c r="R25" s="154" t="s">
        <v>173</v>
      </c>
      <c r="S25" s="90" t="str">
        <f>'5'!V22</f>
        <v>-</v>
      </c>
      <c r="T25" s="90" t="str">
        <f>'5'!W22</f>
        <v>-</v>
      </c>
      <c r="U25" s="90" t="str">
        <f>'5'!X22</f>
        <v>-</v>
      </c>
    </row>
    <row r="26" spans="1:23" ht="15" hidden="1" customHeight="1" x14ac:dyDescent="0.2">
      <c r="A26" s="238" t="s">
        <v>145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</row>
    <row r="27" spans="1:23" ht="11.25" hidden="1" customHeight="1" x14ac:dyDescent="0.2">
      <c r="A27" s="158">
        <v>1</v>
      </c>
      <c r="B27" s="158">
        <v>2</v>
      </c>
      <c r="C27" s="158">
        <v>3</v>
      </c>
      <c r="D27" s="158">
        <v>4</v>
      </c>
      <c r="E27" s="158">
        <v>5</v>
      </c>
      <c r="F27" s="158">
        <v>6</v>
      </c>
      <c r="G27" s="53">
        <v>7</v>
      </c>
      <c r="H27" s="158">
        <v>8</v>
      </c>
      <c r="I27" s="158">
        <v>9</v>
      </c>
      <c r="J27" s="158">
        <v>10</v>
      </c>
      <c r="K27" s="156">
        <v>11</v>
      </c>
      <c r="L27" s="156">
        <v>12</v>
      </c>
      <c r="M27" s="156">
        <v>13</v>
      </c>
      <c r="N27" s="243">
        <v>14</v>
      </c>
      <c r="O27" s="243"/>
      <c r="P27" s="156">
        <v>15</v>
      </c>
      <c r="Q27" s="156">
        <v>16</v>
      </c>
      <c r="R27" s="156">
        <v>17</v>
      </c>
      <c r="S27" s="156">
        <v>18</v>
      </c>
      <c r="T27" s="158">
        <v>19</v>
      </c>
      <c r="U27" s="158">
        <v>20</v>
      </c>
    </row>
    <row r="28" spans="1:23" ht="14.25" customHeight="1" x14ac:dyDescent="0.2">
      <c r="A28" s="154" t="s">
        <v>9</v>
      </c>
      <c r="B28" s="218" t="s">
        <v>151</v>
      </c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</row>
    <row r="29" spans="1:23" ht="72.75" customHeight="1" x14ac:dyDescent="0.2">
      <c r="A29" s="71" t="s">
        <v>179</v>
      </c>
      <c r="B29" s="142" t="s">
        <v>270</v>
      </c>
      <c r="C29" s="181" t="s">
        <v>181</v>
      </c>
      <c r="D29" s="151">
        <v>159.93</v>
      </c>
      <c r="E29" s="70" t="s">
        <v>25</v>
      </c>
      <c r="F29" s="70" t="s">
        <v>25</v>
      </c>
      <c r="G29" s="70" t="s">
        <v>25</v>
      </c>
      <c r="H29" s="70" t="s">
        <v>25</v>
      </c>
      <c r="I29" s="70" t="s">
        <v>25</v>
      </c>
      <c r="J29" s="70" t="s">
        <v>25</v>
      </c>
      <c r="K29" s="182">
        <v>0</v>
      </c>
      <c r="L29" s="182">
        <f t="shared" ref="L29:L30" si="0">D29</f>
        <v>159.93</v>
      </c>
      <c r="M29" s="182">
        <f t="shared" ref="M29:M30" si="1">D29</f>
        <v>159.93</v>
      </c>
      <c r="N29" s="152" t="s">
        <v>173</v>
      </c>
      <c r="O29" s="152"/>
      <c r="P29" s="152" t="s">
        <v>173</v>
      </c>
      <c r="Q29" s="152" t="s">
        <v>173</v>
      </c>
      <c r="R29" s="152" t="s">
        <v>173</v>
      </c>
      <c r="S29" s="152" t="s">
        <v>173</v>
      </c>
      <c r="T29" s="152" t="s">
        <v>173</v>
      </c>
      <c r="U29" s="152" t="s">
        <v>173</v>
      </c>
    </row>
    <row r="30" spans="1:23" ht="72.75" customHeight="1" x14ac:dyDescent="0.2">
      <c r="A30" s="71" t="s">
        <v>267</v>
      </c>
      <c r="B30" s="142" t="s">
        <v>269</v>
      </c>
      <c r="C30" s="181" t="s">
        <v>181</v>
      </c>
      <c r="D30" s="151">
        <v>159.93</v>
      </c>
      <c r="E30" s="70" t="s">
        <v>25</v>
      </c>
      <c r="F30" s="70" t="s">
        <v>25</v>
      </c>
      <c r="G30" s="70" t="s">
        <v>25</v>
      </c>
      <c r="H30" s="70" t="s">
        <v>25</v>
      </c>
      <c r="I30" s="70" t="s">
        <v>25</v>
      </c>
      <c r="J30" s="70" t="s">
        <v>25</v>
      </c>
      <c r="K30" s="182">
        <v>0</v>
      </c>
      <c r="L30" s="182">
        <f t="shared" si="0"/>
        <v>159.93</v>
      </c>
      <c r="M30" s="182">
        <f t="shared" si="1"/>
        <v>159.93</v>
      </c>
      <c r="N30" s="152" t="s">
        <v>173</v>
      </c>
      <c r="O30" s="152"/>
      <c r="P30" s="152" t="s">
        <v>173</v>
      </c>
      <c r="Q30" s="152" t="s">
        <v>173</v>
      </c>
      <c r="R30" s="152" t="s">
        <v>173</v>
      </c>
      <c r="S30" s="152" t="s">
        <v>173</v>
      </c>
      <c r="T30" s="152" t="s">
        <v>173</v>
      </c>
      <c r="U30" s="152" t="s">
        <v>173</v>
      </c>
    </row>
    <row r="31" spans="1:23" ht="72.75" customHeight="1" x14ac:dyDescent="0.2">
      <c r="A31" s="71" t="s">
        <v>268</v>
      </c>
      <c r="B31" s="142" t="s">
        <v>271</v>
      </c>
      <c r="C31" s="181" t="s">
        <v>181</v>
      </c>
      <c r="D31" s="182">
        <v>155.65</v>
      </c>
      <c r="E31" s="70" t="s">
        <v>25</v>
      </c>
      <c r="F31" s="70" t="s">
        <v>25</v>
      </c>
      <c r="G31" s="70" t="s">
        <v>25</v>
      </c>
      <c r="H31" s="70" t="s">
        <v>25</v>
      </c>
      <c r="I31" s="70" t="s">
        <v>25</v>
      </c>
      <c r="J31" s="70" t="s">
        <v>25</v>
      </c>
      <c r="K31" s="182">
        <v>0</v>
      </c>
      <c r="L31" s="182">
        <f>D31</f>
        <v>155.65</v>
      </c>
      <c r="M31" s="182">
        <f>D31</f>
        <v>155.65</v>
      </c>
      <c r="N31" s="156" t="s">
        <v>173</v>
      </c>
      <c r="O31" s="156"/>
      <c r="P31" s="156" t="s">
        <v>173</v>
      </c>
      <c r="Q31" s="156" t="s">
        <v>173</v>
      </c>
      <c r="R31" s="156" t="s">
        <v>173</v>
      </c>
      <c r="S31" s="156" t="s">
        <v>173</v>
      </c>
      <c r="T31" s="156" t="s">
        <v>173</v>
      </c>
      <c r="U31" s="156" t="s">
        <v>173</v>
      </c>
    </row>
    <row r="32" spans="1:23" ht="15" customHeight="1" x14ac:dyDescent="0.2">
      <c r="A32" s="219" t="s">
        <v>90</v>
      </c>
      <c r="B32" s="219"/>
      <c r="C32" s="219"/>
      <c r="D32" s="90">
        <f>SUM(D29:D31)</f>
        <v>475.51</v>
      </c>
      <c r="E32" s="153" t="s">
        <v>25</v>
      </c>
      <c r="F32" s="153" t="s">
        <v>25</v>
      </c>
      <c r="G32" s="153" t="s">
        <v>173</v>
      </c>
      <c r="H32" s="153" t="s">
        <v>173</v>
      </c>
      <c r="I32" s="153" t="s">
        <v>173</v>
      </c>
      <c r="J32" s="153" t="s">
        <v>173</v>
      </c>
      <c r="K32" s="90">
        <f t="shared" ref="K32:M32" si="2">SUM(K29:K31)</f>
        <v>0</v>
      </c>
      <c r="L32" s="90">
        <f t="shared" si="2"/>
        <v>475.51</v>
      </c>
      <c r="M32" s="90">
        <f t="shared" si="2"/>
        <v>475.51</v>
      </c>
      <c r="N32" s="153" t="s">
        <v>173</v>
      </c>
      <c r="O32" s="153"/>
      <c r="P32" s="153" t="s">
        <v>173</v>
      </c>
      <c r="Q32" s="153" t="s">
        <v>173</v>
      </c>
      <c r="R32" s="153" t="s">
        <v>173</v>
      </c>
      <c r="S32" s="153" t="s">
        <v>173</v>
      </c>
      <c r="T32" s="153" t="s">
        <v>173</v>
      </c>
      <c r="U32" s="153" t="s">
        <v>173</v>
      </c>
    </row>
    <row r="33" spans="1:21" ht="15.75" customHeight="1" x14ac:dyDescent="0.2">
      <c r="A33" s="55" t="s">
        <v>52</v>
      </c>
      <c r="B33" s="219" t="s">
        <v>89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</row>
    <row r="34" spans="1:21" ht="49.5" customHeight="1" x14ac:dyDescent="0.2">
      <c r="A34" s="73" t="s">
        <v>178</v>
      </c>
      <c r="B34" s="142" t="s">
        <v>195</v>
      </c>
      <c r="C34" s="181" t="str">
        <f>'5'!C25</f>
        <v>1 шт.</v>
      </c>
      <c r="D34" s="90">
        <v>189.29</v>
      </c>
      <c r="E34" s="70" t="s">
        <v>25</v>
      </c>
      <c r="F34" s="70" t="s">
        <v>25</v>
      </c>
      <c r="G34" s="70" t="s">
        <v>25</v>
      </c>
      <c r="H34" s="70" t="s">
        <v>25</v>
      </c>
      <c r="I34" s="70" t="s">
        <v>25</v>
      </c>
      <c r="J34" s="70" t="s">
        <v>25</v>
      </c>
      <c r="K34" s="90">
        <v>0</v>
      </c>
      <c r="L34" s="90">
        <f>D34</f>
        <v>189.29</v>
      </c>
      <c r="M34" s="182">
        <f t="shared" ref="M34:M45" si="3">D34</f>
        <v>189.29</v>
      </c>
      <c r="N34" s="153" t="s">
        <v>173</v>
      </c>
      <c r="O34" s="153"/>
      <c r="P34" s="153" t="s">
        <v>173</v>
      </c>
      <c r="Q34" s="153" t="s">
        <v>173</v>
      </c>
      <c r="R34" s="153" t="s">
        <v>173</v>
      </c>
      <c r="S34" s="153" t="s">
        <v>173</v>
      </c>
      <c r="T34" s="153" t="s">
        <v>173</v>
      </c>
      <c r="U34" s="153" t="s">
        <v>173</v>
      </c>
    </row>
    <row r="35" spans="1:21" ht="39" customHeight="1" x14ac:dyDescent="0.2">
      <c r="A35" s="73" t="s">
        <v>196</v>
      </c>
      <c r="B35" s="142" t="s">
        <v>184</v>
      </c>
      <c r="C35" s="181" t="s">
        <v>181</v>
      </c>
      <c r="D35" s="153">
        <v>435.24</v>
      </c>
      <c r="E35" s="70" t="s">
        <v>25</v>
      </c>
      <c r="F35" s="70" t="s">
        <v>25</v>
      </c>
      <c r="G35" s="70" t="s">
        <v>25</v>
      </c>
      <c r="H35" s="70" t="s">
        <v>25</v>
      </c>
      <c r="I35" s="70" t="s">
        <v>25</v>
      </c>
      <c r="J35" s="70" t="s">
        <v>25</v>
      </c>
      <c r="K35" s="90">
        <v>0</v>
      </c>
      <c r="L35" s="90">
        <f t="shared" ref="L35:L37" si="4">D35</f>
        <v>435.24</v>
      </c>
      <c r="M35" s="182">
        <f t="shared" si="3"/>
        <v>435.24</v>
      </c>
      <c r="N35" s="153" t="s">
        <v>173</v>
      </c>
      <c r="O35" s="153"/>
      <c r="P35" s="153" t="s">
        <v>173</v>
      </c>
      <c r="Q35" s="153" t="s">
        <v>173</v>
      </c>
      <c r="R35" s="153" t="s">
        <v>173</v>
      </c>
      <c r="S35" s="153" t="s">
        <v>173</v>
      </c>
      <c r="T35" s="153" t="s">
        <v>173</v>
      </c>
      <c r="U35" s="153" t="s">
        <v>173</v>
      </c>
    </row>
    <row r="36" spans="1:21" ht="39" customHeight="1" x14ac:dyDescent="0.2">
      <c r="A36" s="73" t="s">
        <v>197</v>
      </c>
      <c r="B36" s="142" t="s">
        <v>254</v>
      </c>
      <c r="C36" s="181" t="s">
        <v>181</v>
      </c>
      <c r="D36" s="90">
        <v>92.2</v>
      </c>
      <c r="E36" s="70" t="s">
        <v>25</v>
      </c>
      <c r="F36" s="70" t="s">
        <v>25</v>
      </c>
      <c r="G36" s="70" t="s">
        <v>25</v>
      </c>
      <c r="H36" s="70" t="s">
        <v>25</v>
      </c>
      <c r="I36" s="70" t="s">
        <v>25</v>
      </c>
      <c r="J36" s="70" t="s">
        <v>25</v>
      </c>
      <c r="K36" s="90">
        <v>0</v>
      </c>
      <c r="L36" s="90">
        <f t="shared" si="4"/>
        <v>92.2</v>
      </c>
      <c r="M36" s="182">
        <f t="shared" si="3"/>
        <v>92.2</v>
      </c>
      <c r="N36" s="153" t="s">
        <v>173</v>
      </c>
      <c r="O36" s="153"/>
      <c r="P36" s="153" t="s">
        <v>173</v>
      </c>
      <c r="Q36" s="153" t="s">
        <v>173</v>
      </c>
      <c r="R36" s="153" t="s">
        <v>173</v>
      </c>
      <c r="S36" s="153" t="s">
        <v>173</v>
      </c>
      <c r="T36" s="153" t="s">
        <v>173</v>
      </c>
      <c r="U36" s="153" t="s">
        <v>173</v>
      </c>
    </row>
    <row r="37" spans="1:21" ht="39" customHeight="1" x14ac:dyDescent="0.2">
      <c r="A37" s="73" t="s">
        <v>198</v>
      </c>
      <c r="B37" s="142" t="s">
        <v>255</v>
      </c>
      <c r="C37" s="181" t="s">
        <v>181</v>
      </c>
      <c r="D37" s="153">
        <v>273.86</v>
      </c>
      <c r="E37" s="70" t="s">
        <v>25</v>
      </c>
      <c r="F37" s="70" t="s">
        <v>25</v>
      </c>
      <c r="G37" s="70" t="s">
        <v>25</v>
      </c>
      <c r="H37" s="70" t="s">
        <v>25</v>
      </c>
      <c r="I37" s="70" t="s">
        <v>25</v>
      </c>
      <c r="J37" s="70" t="s">
        <v>25</v>
      </c>
      <c r="K37" s="90">
        <v>0</v>
      </c>
      <c r="L37" s="90">
        <f t="shared" si="4"/>
        <v>273.86</v>
      </c>
      <c r="M37" s="182">
        <f t="shared" si="3"/>
        <v>273.86</v>
      </c>
      <c r="N37" s="153" t="s">
        <v>173</v>
      </c>
      <c r="O37" s="153"/>
      <c r="P37" s="153" t="s">
        <v>173</v>
      </c>
      <c r="Q37" s="153" t="s">
        <v>173</v>
      </c>
      <c r="R37" s="153" t="s">
        <v>173</v>
      </c>
      <c r="S37" s="153" t="s">
        <v>173</v>
      </c>
      <c r="T37" s="153" t="s">
        <v>173</v>
      </c>
      <c r="U37" s="153" t="s">
        <v>173</v>
      </c>
    </row>
    <row r="38" spans="1:21" ht="39" customHeight="1" x14ac:dyDescent="0.2">
      <c r="A38" s="73" t="s">
        <v>183</v>
      </c>
      <c r="B38" s="142" t="s">
        <v>256</v>
      </c>
      <c r="C38" s="181" t="s">
        <v>181</v>
      </c>
      <c r="D38" s="153">
        <v>171.15</v>
      </c>
      <c r="E38" s="70" t="s">
        <v>25</v>
      </c>
      <c r="F38" s="70" t="s">
        <v>25</v>
      </c>
      <c r="G38" s="70" t="s">
        <v>25</v>
      </c>
      <c r="H38" s="70" t="s">
        <v>25</v>
      </c>
      <c r="I38" s="70" t="s">
        <v>25</v>
      </c>
      <c r="J38" s="70" t="s">
        <v>25</v>
      </c>
      <c r="K38" s="90">
        <v>0</v>
      </c>
      <c r="L38" s="90">
        <f t="shared" ref="L38" si="5">D38</f>
        <v>171.15</v>
      </c>
      <c r="M38" s="182">
        <f t="shared" ref="M38" si="6">D38</f>
        <v>171.15</v>
      </c>
      <c r="N38" s="153" t="s">
        <v>173</v>
      </c>
      <c r="O38" s="153"/>
      <c r="P38" s="153" t="s">
        <v>173</v>
      </c>
      <c r="Q38" s="153" t="s">
        <v>173</v>
      </c>
      <c r="R38" s="153" t="s">
        <v>173</v>
      </c>
      <c r="S38" s="153" t="s">
        <v>173</v>
      </c>
      <c r="T38" s="153" t="s">
        <v>173</v>
      </c>
      <c r="U38" s="153" t="s">
        <v>173</v>
      </c>
    </row>
    <row r="39" spans="1:21" ht="39" customHeight="1" x14ac:dyDescent="0.2">
      <c r="A39" s="73" t="s">
        <v>185</v>
      </c>
      <c r="B39" s="142" t="s">
        <v>257</v>
      </c>
      <c r="C39" s="181" t="s">
        <v>181</v>
      </c>
      <c r="D39" s="153">
        <v>181.64</v>
      </c>
      <c r="E39" s="70" t="s">
        <v>25</v>
      </c>
      <c r="F39" s="70" t="s">
        <v>25</v>
      </c>
      <c r="G39" s="70" t="s">
        <v>25</v>
      </c>
      <c r="H39" s="70" t="s">
        <v>25</v>
      </c>
      <c r="I39" s="70" t="s">
        <v>25</v>
      </c>
      <c r="J39" s="70" t="s">
        <v>25</v>
      </c>
      <c r="K39" s="90">
        <v>0</v>
      </c>
      <c r="L39" s="90">
        <f t="shared" ref="L39:L42" si="7">D39</f>
        <v>181.64</v>
      </c>
      <c r="M39" s="182">
        <f t="shared" ref="M39:M42" si="8">D39</f>
        <v>181.64</v>
      </c>
      <c r="N39" s="153" t="s">
        <v>173</v>
      </c>
      <c r="O39" s="153"/>
      <c r="P39" s="153" t="s">
        <v>173</v>
      </c>
      <c r="Q39" s="153" t="s">
        <v>173</v>
      </c>
      <c r="R39" s="153" t="s">
        <v>173</v>
      </c>
      <c r="S39" s="153" t="s">
        <v>173</v>
      </c>
      <c r="T39" s="153" t="s">
        <v>173</v>
      </c>
      <c r="U39" s="153" t="s">
        <v>173</v>
      </c>
    </row>
    <row r="40" spans="1:21" ht="39" customHeight="1" x14ac:dyDescent="0.2">
      <c r="A40" s="73" t="s">
        <v>299</v>
      </c>
      <c r="B40" s="142" t="s">
        <v>258</v>
      </c>
      <c r="C40" s="181" t="s">
        <v>181</v>
      </c>
      <c r="D40" s="153">
        <v>171.15</v>
      </c>
      <c r="E40" s="70" t="s">
        <v>25</v>
      </c>
      <c r="F40" s="70" t="s">
        <v>25</v>
      </c>
      <c r="G40" s="70" t="s">
        <v>25</v>
      </c>
      <c r="H40" s="70" t="s">
        <v>25</v>
      </c>
      <c r="I40" s="70" t="s">
        <v>25</v>
      </c>
      <c r="J40" s="70" t="s">
        <v>25</v>
      </c>
      <c r="K40" s="90">
        <v>0</v>
      </c>
      <c r="L40" s="90">
        <f t="shared" si="7"/>
        <v>171.15</v>
      </c>
      <c r="M40" s="182">
        <f t="shared" si="8"/>
        <v>171.15</v>
      </c>
      <c r="N40" s="153" t="s">
        <v>173</v>
      </c>
      <c r="O40" s="153"/>
      <c r="P40" s="153" t="s">
        <v>173</v>
      </c>
      <c r="Q40" s="153" t="s">
        <v>173</v>
      </c>
      <c r="R40" s="153" t="s">
        <v>173</v>
      </c>
      <c r="S40" s="153" t="s">
        <v>173</v>
      </c>
      <c r="T40" s="153" t="s">
        <v>173</v>
      </c>
      <c r="U40" s="153" t="s">
        <v>173</v>
      </c>
    </row>
    <row r="41" spans="1:21" ht="39" customHeight="1" x14ac:dyDescent="0.2">
      <c r="A41" s="73" t="s">
        <v>188</v>
      </c>
      <c r="B41" s="142" t="s">
        <v>298</v>
      </c>
      <c r="C41" s="181" t="s">
        <v>181</v>
      </c>
      <c r="D41" s="178">
        <v>171.15</v>
      </c>
      <c r="E41" s="70" t="s">
        <v>25</v>
      </c>
      <c r="F41" s="70" t="s">
        <v>25</v>
      </c>
      <c r="G41" s="70" t="s">
        <v>25</v>
      </c>
      <c r="H41" s="70" t="s">
        <v>25</v>
      </c>
      <c r="I41" s="70" t="s">
        <v>25</v>
      </c>
      <c r="J41" s="70" t="s">
        <v>25</v>
      </c>
      <c r="K41" s="90">
        <v>0</v>
      </c>
      <c r="L41" s="90">
        <f t="shared" si="7"/>
        <v>171.15</v>
      </c>
      <c r="M41" s="182">
        <f t="shared" si="8"/>
        <v>171.15</v>
      </c>
      <c r="N41" s="178"/>
      <c r="O41" s="178"/>
      <c r="P41" s="178"/>
      <c r="Q41" s="178"/>
      <c r="R41" s="178"/>
      <c r="S41" s="178"/>
      <c r="T41" s="178"/>
      <c r="U41" s="178"/>
    </row>
    <row r="42" spans="1:21" ht="39" customHeight="1" x14ac:dyDescent="0.2">
      <c r="A42" s="73" t="s">
        <v>209</v>
      </c>
      <c r="B42" s="142" t="s">
        <v>259</v>
      </c>
      <c r="C42" s="181" t="s">
        <v>181</v>
      </c>
      <c r="D42" s="153">
        <v>175.04</v>
      </c>
      <c r="E42" s="70" t="s">
        <v>25</v>
      </c>
      <c r="F42" s="70" t="s">
        <v>25</v>
      </c>
      <c r="G42" s="70" t="s">
        <v>25</v>
      </c>
      <c r="H42" s="70" t="s">
        <v>25</v>
      </c>
      <c r="I42" s="70" t="s">
        <v>25</v>
      </c>
      <c r="J42" s="70" t="s">
        <v>25</v>
      </c>
      <c r="K42" s="90">
        <v>0</v>
      </c>
      <c r="L42" s="90">
        <f t="shared" si="7"/>
        <v>175.04</v>
      </c>
      <c r="M42" s="182">
        <f t="shared" si="8"/>
        <v>175.04</v>
      </c>
      <c r="N42" s="153" t="s">
        <v>173</v>
      </c>
      <c r="O42" s="153"/>
      <c r="P42" s="153" t="s">
        <v>173</v>
      </c>
      <c r="Q42" s="153" t="s">
        <v>173</v>
      </c>
      <c r="R42" s="153" t="s">
        <v>173</v>
      </c>
      <c r="S42" s="153" t="s">
        <v>173</v>
      </c>
      <c r="T42" s="153" t="s">
        <v>173</v>
      </c>
      <c r="U42" s="153" t="s">
        <v>173</v>
      </c>
    </row>
    <row r="43" spans="1:21" ht="60" customHeight="1" x14ac:dyDescent="0.2">
      <c r="A43" s="73" t="s">
        <v>253</v>
      </c>
      <c r="B43" s="142" t="s">
        <v>296</v>
      </c>
      <c r="C43" s="181" t="s">
        <v>199</v>
      </c>
      <c r="D43" s="153">
        <v>183.01</v>
      </c>
      <c r="E43" s="70" t="s">
        <v>25</v>
      </c>
      <c r="F43" s="70" t="s">
        <v>25</v>
      </c>
      <c r="G43" s="70" t="s">
        <v>25</v>
      </c>
      <c r="H43" s="70" t="s">
        <v>25</v>
      </c>
      <c r="I43" s="70" t="s">
        <v>25</v>
      </c>
      <c r="J43" s="70" t="s">
        <v>25</v>
      </c>
      <c r="K43" s="90">
        <f t="shared" ref="K43:K45" si="9">D43</f>
        <v>183.01</v>
      </c>
      <c r="L43" s="90">
        <v>0</v>
      </c>
      <c r="M43" s="182">
        <f t="shared" si="3"/>
        <v>183.01</v>
      </c>
      <c r="N43" s="153" t="s">
        <v>173</v>
      </c>
      <c r="O43" s="154"/>
      <c r="P43" s="153" t="s">
        <v>173</v>
      </c>
      <c r="Q43" s="153" t="s">
        <v>173</v>
      </c>
      <c r="R43" s="153" t="s">
        <v>173</v>
      </c>
      <c r="S43" s="153" t="s">
        <v>173</v>
      </c>
      <c r="T43" s="153" t="s">
        <v>173</v>
      </c>
      <c r="U43" s="153" t="s">
        <v>173</v>
      </c>
    </row>
    <row r="44" spans="1:21" ht="31.5" customHeight="1" x14ac:dyDescent="0.2">
      <c r="A44" s="73" t="s">
        <v>262</v>
      </c>
      <c r="B44" s="142" t="s">
        <v>260</v>
      </c>
      <c r="C44" s="181" t="s">
        <v>261</v>
      </c>
      <c r="D44" s="153">
        <v>72.44</v>
      </c>
      <c r="E44" s="70" t="s">
        <v>25</v>
      </c>
      <c r="F44" s="70" t="s">
        <v>25</v>
      </c>
      <c r="G44" s="70" t="s">
        <v>25</v>
      </c>
      <c r="H44" s="70" t="s">
        <v>25</v>
      </c>
      <c r="I44" s="70" t="s">
        <v>25</v>
      </c>
      <c r="J44" s="70" t="s">
        <v>25</v>
      </c>
      <c r="K44" s="90">
        <f t="shared" si="9"/>
        <v>72.44</v>
      </c>
      <c r="L44" s="90">
        <v>0</v>
      </c>
      <c r="M44" s="182">
        <f t="shared" si="3"/>
        <v>72.44</v>
      </c>
      <c r="N44" s="153" t="s">
        <v>173</v>
      </c>
      <c r="O44" s="154"/>
      <c r="P44" s="153" t="s">
        <v>173</v>
      </c>
      <c r="Q44" s="153" t="s">
        <v>173</v>
      </c>
      <c r="R44" s="153" t="s">
        <v>173</v>
      </c>
      <c r="S44" s="153" t="s">
        <v>173</v>
      </c>
      <c r="T44" s="153" t="s">
        <v>173</v>
      </c>
      <c r="U44" s="153" t="s">
        <v>173</v>
      </c>
    </row>
    <row r="45" spans="1:21" ht="22.5" customHeight="1" x14ac:dyDescent="0.2">
      <c r="A45" s="73" t="s">
        <v>277</v>
      </c>
      <c r="B45" s="142" t="s">
        <v>252</v>
      </c>
      <c r="C45" s="181" t="s">
        <v>274</v>
      </c>
      <c r="D45" s="153">
        <v>375.06</v>
      </c>
      <c r="E45" s="70" t="s">
        <v>25</v>
      </c>
      <c r="F45" s="70" t="s">
        <v>25</v>
      </c>
      <c r="G45" s="70" t="s">
        <v>25</v>
      </c>
      <c r="H45" s="70" t="s">
        <v>25</v>
      </c>
      <c r="I45" s="70" t="s">
        <v>25</v>
      </c>
      <c r="J45" s="70" t="s">
        <v>25</v>
      </c>
      <c r="K45" s="90">
        <f t="shared" si="9"/>
        <v>375.06</v>
      </c>
      <c r="L45" s="90">
        <v>0</v>
      </c>
      <c r="M45" s="182">
        <f t="shared" si="3"/>
        <v>375.06</v>
      </c>
      <c r="N45" s="153"/>
      <c r="O45" s="154"/>
      <c r="P45" s="153"/>
      <c r="Q45" s="153"/>
      <c r="R45" s="153"/>
      <c r="S45" s="153"/>
      <c r="T45" s="153"/>
      <c r="U45" s="153"/>
    </row>
    <row r="46" spans="1:21" ht="14.25" customHeight="1" x14ac:dyDescent="0.2">
      <c r="A46" s="223" t="s">
        <v>91</v>
      </c>
      <c r="B46" s="223"/>
      <c r="C46" s="223"/>
      <c r="D46" s="89">
        <f>SUM(D34:D45)</f>
        <v>2491.23</v>
      </c>
      <c r="E46" s="154" t="s">
        <v>25</v>
      </c>
      <c r="F46" s="154" t="s">
        <v>25</v>
      </c>
      <c r="G46" s="154" t="s">
        <v>173</v>
      </c>
      <c r="H46" s="154" t="s">
        <v>173</v>
      </c>
      <c r="I46" s="154" t="s">
        <v>173</v>
      </c>
      <c r="J46" s="154" t="s">
        <v>173</v>
      </c>
      <c r="K46" s="89">
        <f>SUM(K34:K45)</f>
        <v>630.51</v>
      </c>
      <c r="L46" s="89">
        <f>SUM(L34:L45)</f>
        <v>1860.7200000000003</v>
      </c>
      <c r="M46" s="89">
        <f>SUM(M34:M45)</f>
        <v>2491.23</v>
      </c>
      <c r="N46" s="153" t="s">
        <v>173</v>
      </c>
      <c r="O46" s="154"/>
      <c r="P46" s="153" t="s">
        <v>173</v>
      </c>
      <c r="Q46" s="153" t="s">
        <v>173</v>
      </c>
      <c r="R46" s="153" t="s">
        <v>173</v>
      </c>
      <c r="S46" s="153" t="s">
        <v>173</v>
      </c>
      <c r="T46" s="153" t="s">
        <v>173</v>
      </c>
      <c r="U46" s="153" t="s">
        <v>173</v>
      </c>
    </row>
    <row r="47" spans="1:21" ht="13.5" customHeight="1" x14ac:dyDescent="0.2">
      <c r="A47" s="223" t="s">
        <v>92</v>
      </c>
      <c r="B47" s="223"/>
      <c r="C47" s="223"/>
      <c r="D47" s="89">
        <f>D25+D32+D46</f>
        <v>2966.74</v>
      </c>
      <c r="E47" s="89" t="str">
        <f>E25</f>
        <v>х </v>
      </c>
      <c r="F47" s="75" t="str">
        <f>F25</f>
        <v>х </v>
      </c>
      <c r="G47" s="153" t="s">
        <v>173</v>
      </c>
      <c r="H47" s="153" t="s">
        <v>173</v>
      </c>
      <c r="I47" s="125" t="str">
        <f>I25</f>
        <v>-</v>
      </c>
      <c r="J47" s="153" t="s">
        <v>173</v>
      </c>
      <c r="K47" s="89">
        <f>K25+K32+K46</f>
        <v>630.51</v>
      </c>
      <c r="L47" s="89">
        <f>L25+L32+L46</f>
        <v>2336.2300000000005</v>
      </c>
      <c r="M47" s="89">
        <f>M25+M32+M46</f>
        <v>2966.74</v>
      </c>
      <c r="N47" s="153" t="s">
        <v>173</v>
      </c>
      <c r="O47" s="153"/>
      <c r="P47" s="153" t="s">
        <v>173</v>
      </c>
      <c r="Q47" s="153" t="s">
        <v>173</v>
      </c>
      <c r="R47" s="153" t="s">
        <v>173</v>
      </c>
      <c r="S47" s="153" t="s">
        <v>173</v>
      </c>
      <c r="T47" s="153" t="s">
        <v>173</v>
      </c>
      <c r="U47" s="153" t="s">
        <v>173</v>
      </c>
    </row>
    <row r="48" spans="1:21" ht="19.149999999999999" hidden="1" customHeight="1" x14ac:dyDescent="0.2">
      <c r="A48" s="55" t="s">
        <v>64</v>
      </c>
      <c r="B48" s="224" t="s">
        <v>152</v>
      </c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</row>
    <row r="49" spans="1:21" ht="16.5" hidden="1" customHeight="1" x14ac:dyDescent="0.2">
      <c r="A49" s="29" t="s">
        <v>10</v>
      </c>
      <c r="B49" s="218" t="s">
        <v>87</v>
      </c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</row>
    <row r="50" spans="1:21" ht="15" hidden="1" customHeight="1" x14ac:dyDescent="0.2">
      <c r="A50" s="154"/>
      <c r="B50" s="158"/>
      <c r="C50" s="158"/>
      <c r="D50" s="158"/>
      <c r="E50" s="57" t="s">
        <v>25</v>
      </c>
      <c r="F50" s="57" t="s">
        <v>25</v>
      </c>
      <c r="G50" s="57" t="s">
        <v>25</v>
      </c>
      <c r="H50" s="57" t="s">
        <v>25</v>
      </c>
      <c r="I50" s="57" t="s">
        <v>25</v>
      </c>
      <c r="J50" s="57" t="s">
        <v>25</v>
      </c>
      <c r="K50" s="158"/>
      <c r="L50" s="158"/>
      <c r="M50" s="58"/>
      <c r="N50" s="58"/>
      <c r="O50" s="158"/>
      <c r="P50" s="158"/>
      <c r="Q50" s="158"/>
      <c r="R50" s="158"/>
      <c r="S50" s="158"/>
      <c r="T50" s="158"/>
      <c r="U50" s="158"/>
    </row>
    <row r="51" spans="1:21" ht="13.5" hidden="1" customHeight="1" x14ac:dyDescent="0.2">
      <c r="A51" s="223" t="s">
        <v>93</v>
      </c>
      <c r="B51" s="223"/>
      <c r="C51" s="223"/>
      <c r="D51" s="154"/>
      <c r="E51" s="154" t="s">
        <v>25</v>
      </c>
      <c r="F51" s="154" t="s">
        <v>25</v>
      </c>
      <c r="G51" s="154"/>
      <c r="H51" s="154"/>
      <c r="I51" s="154"/>
      <c r="J51" s="154"/>
      <c r="K51" s="154"/>
      <c r="L51" s="154"/>
      <c r="M51" s="59"/>
      <c r="N51" s="59"/>
      <c r="O51" s="154"/>
      <c r="P51" s="154"/>
      <c r="Q51" s="154"/>
      <c r="R51" s="154"/>
      <c r="S51" s="154"/>
      <c r="T51" s="154"/>
      <c r="U51" s="154"/>
    </row>
    <row r="52" spans="1:21" ht="17.25" hidden="1" customHeight="1" x14ac:dyDescent="0.2">
      <c r="A52" s="52" t="s">
        <v>11</v>
      </c>
      <c r="B52" s="218" t="s">
        <v>151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</row>
    <row r="53" spans="1:21" ht="13.5" hidden="1" customHeight="1" x14ac:dyDescent="0.2">
      <c r="A53" s="154"/>
      <c r="B53" s="158"/>
      <c r="C53" s="158"/>
      <c r="D53" s="158"/>
      <c r="E53" s="57" t="s">
        <v>25</v>
      </c>
      <c r="F53" s="57" t="s">
        <v>25</v>
      </c>
      <c r="G53" s="57" t="s">
        <v>25</v>
      </c>
      <c r="H53" s="57" t="s">
        <v>25</v>
      </c>
      <c r="I53" s="57" t="s">
        <v>25</v>
      </c>
      <c r="J53" s="57" t="s">
        <v>25</v>
      </c>
      <c r="K53" s="158"/>
      <c r="L53" s="158"/>
      <c r="M53" s="58"/>
      <c r="N53" s="58"/>
      <c r="O53" s="158"/>
      <c r="P53" s="158"/>
      <c r="Q53" s="158"/>
      <c r="R53" s="158"/>
      <c r="S53" s="158"/>
      <c r="T53" s="158"/>
      <c r="U53" s="158"/>
    </row>
    <row r="54" spans="1:21" ht="13.5" hidden="1" customHeight="1" x14ac:dyDescent="0.2">
      <c r="A54" s="223" t="s">
        <v>94</v>
      </c>
      <c r="B54" s="223"/>
      <c r="C54" s="223"/>
      <c r="D54" s="154"/>
      <c r="E54" s="154" t="s">
        <v>25</v>
      </c>
      <c r="F54" s="154" t="s">
        <v>25</v>
      </c>
      <c r="G54" s="154"/>
      <c r="H54" s="154"/>
      <c r="I54" s="154"/>
      <c r="J54" s="154"/>
      <c r="K54" s="154"/>
      <c r="L54" s="154"/>
      <c r="M54" s="59"/>
      <c r="N54" s="59"/>
      <c r="O54" s="154"/>
      <c r="P54" s="154"/>
      <c r="Q54" s="154"/>
      <c r="R54" s="154"/>
      <c r="S54" s="154"/>
      <c r="T54" s="154"/>
      <c r="U54" s="154"/>
    </row>
    <row r="55" spans="1:21" ht="13.5" hidden="1" customHeight="1" x14ac:dyDescent="0.2">
      <c r="A55" s="154" t="s">
        <v>43</v>
      </c>
      <c r="B55" s="218" t="s">
        <v>99</v>
      </c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</row>
    <row r="56" spans="1:21" ht="12.75" hidden="1" customHeight="1" x14ac:dyDescent="0.2">
      <c r="A56" s="154"/>
      <c r="B56" s="158"/>
      <c r="C56" s="158"/>
      <c r="D56" s="158"/>
      <c r="E56" s="57" t="s">
        <v>25</v>
      </c>
      <c r="F56" s="57" t="s">
        <v>25</v>
      </c>
      <c r="G56" s="57" t="s">
        <v>25</v>
      </c>
      <c r="H56" s="57" t="s">
        <v>25</v>
      </c>
      <c r="I56" s="57" t="s">
        <v>25</v>
      </c>
      <c r="J56" s="57" t="s">
        <v>25</v>
      </c>
      <c r="K56" s="158"/>
      <c r="L56" s="158"/>
      <c r="M56" s="58"/>
      <c r="N56" s="58"/>
      <c r="O56" s="158"/>
      <c r="P56" s="158"/>
      <c r="Q56" s="158"/>
      <c r="R56" s="158"/>
      <c r="S56" s="158"/>
      <c r="T56" s="158"/>
      <c r="U56" s="158"/>
    </row>
    <row r="57" spans="1:21" ht="12.6" hidden="1" customHeight="1" x14ac:dyDescent="0.2">
      <c r="A57" s="223" t="s">
        <v>95</v>
      </c>
      <c r="B57" s="223"/>
      <c r="C57" s="223"/>
      <c r="D57" s="154"/>
      <c r="E57" s="154" t="s">
        <v>25</v>
      </c>
      <c r="F57" s="154" t="s">
        <v>25</v>
      </c>
      <c r="G57" s="154"/>
      <c r="H57" s="154"/>
      <c r="I57" s="154"/>
      <c r="J57" s="154"/>
      <c r="K57" s="154"/>
      <c r="L57" s="154"/>
      <c r="M57" s="59"/>
      <c r="N57" s="59"/>
      <c r="O57" s="154"/>
      <c r="P57" s="154"/>
      <c r="Q57" s="154"/>
      <c r="R57" s="154"/>
      <c r="S57" s="154"/>
      <c r="T57" s="154"/>
      <c r="U57" s="154"/>
    </row>
    <row r="58" spans="1:21" ht="17.25" hidden="1" customHeight="1" x14ac:dyDescent="0.2">
      <c r="A58" s="52" t="s">
        <v>12</v>
      </c>
      <c r="B58" s="218" t="s">
        <v>100</v>
      </c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</row>
    <row r="59" spans="1:21" ht="15" hidden="1" customHeight="1" x14ac:dyDescent="0.2">
      <c r="A59" s="154"/>
      <c r="B59" s="158"/>
      <c r="C59" s="158"/>
      <c r="D59" s="158"/>
      <c r="E59" s="57" t="s">
        <v>25</v>
      </c>
      <c r="F59" s="57" t="s">
        <v>25</v>
      </c>
      <c r="G59" s="57" t="s">
        <v>25</v>
      </c>
      <c r="H59" s="57" t="s">
        <v>25</v>
      </c>
      <c r="I59" s="57" t="s">
        <v>25</v>
      </c>
      <c r="J59" s="57" t="s">
        <v>25</v>
      </c>
      <c r="K59" s="158"/>
      <c r="L59" s="158"/>
      <c r="M59" s="58"/>
      <c r="N59" s="58"/>
      <c r="O59" s="158"/>
      <c r="P59" s="158"/>
      <c r="Q59" s="158"/>
      <c r="R59" s="158"/>
      <c r="S59" s="158"/>
      <c r="T59" s="158"/>
      <c r="U59" s="158"/>
    </row>
    <row r="60" spans="1:21" ht="16.899999999999999" hidden="1" customHeight="1" x14ac:dyDescent="0.2">
      <c r="A60" s="223" t="s">
        <v>96</v>
      </c>
      <c r="B60" s="223"/>
      <c r="C60" s="223"/>
      <c r="D60" s="154"/>
      <c r="E60" s="154" t="s">
        <v>25</v>
      </c>
      <c r="F60" s="154" t="s">
        <v>25</v>
      </c>
      <c r="G60" s="154"/>
      <c r="H60" s="154"/>
      <c r="I60" s="154"/>
      <c r="J60" s="154"/>
      <c r="K60" s="154"/>
      <c r="L60" s="154"/>
      <c r="M60" s="59"/>
      <c r="N60" s="59"/>
      <c r="O60" s="154"/>
      <c r="P60" s="154"/>
      <c r="Q60" s="154"/>
      <c r="R60" s="154"/>
      <c r="S60" s="154"/>
      <c r="T60" s="154"/>
      <c r="U60" s="154"/>
    </row>
    <row r="61" spans="1:21" ht="15" hidden="1" customHeight="1" x14ac:dyDescent="0.2">
      <c r="A61" s="154" t="s">
        <v>67</v>
      </c>
      <c r="B61" s="223" t="s">
        <v>89</v>
      </c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</row>
    <row r="62" spans="1:21" ht="13.5" hidden="1" customHeight="1" x14ac:dyDescent="0.2">
      <c r="A62" s="154"/>
      <c r="B62" s="158"/>
      <c r="C62" s="158"/>
      <c r="D62" s="158"/>
      <c r="E62" s="57" t="s">
        <v>25</v>
      </c>
      <c r="F62" s="57" t="s">
        <v>25</v>
      </c>
      <c r="G62" s="57" t="s">
        <v>25</v>
      </c>
      <c r="H62" s="57" t="s">
        <v>25</v>
      </c>
      <c r="I62" s="57" t="s">
        <v>25</v>
      </c>
      <c r="J62" s="57" t="s">
        <v>25</v>
      </c>
      <c r="K62" s="158"/>
      <c r="L62" s="158"/>
      <c r="M62" s="58"/>
      <c r="N62" s="58"/>
      <c r="O62" s="158"/>
      <c r="P62" s="158"/>
      <c r="Q62" s="158"/>
      <c r="R62" s="158"/>
      <c r="S62" s="158"/>
      <c r="T62" s="158"/>
      <c r="U62" s="158"/>
    </row>
    <row r="63" spans="1:21" ht="12" hidden="1" customHeight="1" x14ac:dyDescent="0.2">
      <c r="A63" s="223" t="s">
        <v>97</v>
      </c>
      <c r="B63" s="223"/>
      <c r="C63" s="223"/>
      <c r="D63" s="154"/>
      <c r="E63" s="154" t="s">
        <v>25</v>
      </c>
      <c r="F63" s="154" t="s">
        <v>25</v>
      </c>
      <c r="G63" s="154"/>
      <c r="H63" s="154"/>
      <c r="I63" s="154"/>
      <c r="J63" s="154"/>
      <c r="K63" s="154"/>
      <c r="L63" s="154"/>
      <c r="M63" s="59"/>
      <c r="N63" s="59"/>
      <c r="O63" s="154"/>
      <c r="P63" s="154"/>
      <c r="Q63" s="154"/>
      <c r="R63" s="154"/>
      <c r="S63" s="154"/>
      <c r="T63" s="154"/>
      <c r="U63" s="154"/>
    </row>
    <row r="64" spans="1:21" ht="12.75" hidden="1" customHeight="1" x14ac:dyDescent="0.2">
      <c r="A64" s="223" t="s">
        <v>98</v>
      </c>
      <c r="B64" s="223"/>
      <c r="C64" s="223"/>
      <c r="D64" s="154"/>
      <c r="E64" s="154" t="s">
        <v>25</v>
      </c>
      <c r="F64" s="154" t="s">
        <v>25</v>
      </c>
      <c r="G64" s="154"/>
      <c r="H64" s="154"/>
      <c r="I64" s="154"/>
      <c r="J64" s="154"/>
      <c r="K64" s="154"/>
      <c r="L64" s="154"/>
      <c r="M64" s="59"/>
      <c r="N64" s="59"/>
      <c r="O64" s="154"/>
      <c r="P64" s="154"/>
      <c r="Q64" s="154"/>
      <c r="R64" s="154"/>
      <c r="S64" s="154"/>
      <c r="T64" s="154"/>
      <c r="U64" s="154"/>
    </row>
    <row r="65" spans="1:21" ht="12.75" customHeight="1" x14ac:dyDescent="0.2">
      <c r="A65" s="276" t="s">
        <v>218</v>
      </c>
      <c r="B65" s="276"/>
      <c r="C65" s="276"/>
      <c r="D65" s="88">
        <f>D47</f>
        <v>2966.74</v>
      </c>
      <c r="E65" s="88">
        <v>2938.95</v>
      </c>
      <c r="F65" s="76">
        <v>0</v>
      </c>
      <c r="G65" s="76">
        <v>0</v>
      </c>
      <c r="H65" s="76">
        <v>0</v>
      </c>
      <c r="I65" s="88">
        <f>D65-E65</f>
        <v>27.789999999999964</v>
      </c>
      <c r="J65" s="76">
        <v>0</v>
      </c>
      <c r="K65" s="88">
        <f>K47</f>
        <v>630.51</v>
      </c>
      <c r="L65" s="88">
        <f>L47</f>
        <v>2336.2300000000005</v>
      </c>
      <c r="M65" s="91">
        <f>D65</f>
        <v>2966.74</v>
      </c>
      <c r="N65" s="153" t="s">
        <v>173</v>
      </c>
      <c r="O65" s="153"/>
      <c r="P65" s="153" t="s">
        <v>173</v>
      </c>
      <c r="Q65" s="81" t="str">
        <f>Q47</f>
        <v>-</v>
      </c>
      <c r="R65" s="158" t="s">
        <v>173</v>
      </c>
      <c r="S65" s="88" t="str">
        <f>S47</f>
        <v>-</v>
      </c>
      <c r="T65" s="88" t="str">
        <f>T47</f>
        <v>-</v>
      </c>
      <c r="U65" s="88" t="str">
        <f>U47</f>
        <v>-</v>
      </c>
    </row>
    <row r="66" spans="1:21" ht="12.75" customHeight="1" x14ac:dyDescent="0.2">
      <c r="A66" s="158" t="s">
        <v>219</v>
      </c>
      <c r="B66" s="220" t="s">
        <v>278</v>
      </c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2"/>
    </row>
    <row r="67" spans="1:21" ht="12.75" customHeight="1" x14ac:dyDescent="0.2">
      <c r="A67" s="55" t="s">
        <v>7</v>
      </c>
      <c r="B67" s="225" t="s">
        <v>153</v>
      </c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7"/>
    </row>
    <row r="68" spans="1:21" ht="12.75" customHeight="1" x14ac:dyDescent="0.2">
      <c r="A68" s="56" t="s">
        <v>8</v>
      </c>
      <c r="B68" s="225" t="s">
        <v>87</v>
      </c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7"/>
    </row>
    <row r="69" spans="1:21" ht="12.75" hidden="1" customHeight="1" x14ac:dyDescent="0.2">
      <c r="A69" s="71" t="s">
        <v>222</v>
      </c>
      <c r="B69" s="120"/>
      <c r="C69" s="183"/>
      <c r="D69" s="90"/>
      <c r="E69" s="95"/>
      <c r="F69" s="94"/>
      <c r="G69" s="94"/>
      <c r="H69" s="94"/>
      <c r="I69" s="94"/>
      <c r="J69" s="94"/>
      <c r="K69" s="90"/>
      <c r="L69" s="90"/>
      <c r="M69" s="90"/>
      <c r="N69" s="154"/>
      <c r="O69" s="154"/>
      <c r="P69" s="154"/>
      <c r="Q69" s="184"/>
      <c r="R69" s="185"/>
      <c r="S69" s="185"/>
      <c r="T69" s="185"/>
      <c r="U69" s="185"/>
    </row>
    <row r="70" spans="1:21" ht="12.75" customHeight="1" x14ac:dyDescent="0.2">
      <c r="A70" s="223" t="s">
        <v>85</v>
      </c>
      <c r="B70" s="223"/>
      <c r="C70" s="223"/>
      <c r="D70" s="89">
        <f>SUM(D69:D69)</f>
        <v>0</v>
      </c>
      <c r="E70" s="89" t="s">
        <v>25</v>
      </c>
      <c r="F70" s="70" t="s">
        <v>25</v>
      </c>
      <c r="G70" s="153" t="s">
        <v>173</v>
      </c>
      <c r="H70" s="153" t="s">
        <v>173</v>
      </c>
      <c r="I70" s="125" t="s">
        <v>173</v>
      </c>
      <c r="J70" s="153" t="s">
        <v>173</v>
      </c>
      <c r="K70" s="89">
        <f>SUM(K69:K69)</f>
        <v>0</v>
      </c>
      <c r="L70" s="89">
        <f>SUM(L69:L69)</f>
        <v>0</v>
      </c>
      <c r="M70" s="90">
        <f>SUM(M69:M69)</f>
        <v>0</v>
      </c>
      <c r="N70" s="153" t="s">
        <v>173</v>
      </c>
      <c r="O70" s="153"/>
      <c r="P70" s="153" t="s">
        <v>173</v>
      </c>
      <c r="Q70" s="153" t="s">
        <v>173</v>
      </c>
      <c r="R70" s="153" t="s">
        <v>173</v>
      </c>
      <c r="S70" s="153" t="s">
        <v>173</v>
      </c>
      <c r="T70" s="153" t="s">
        <v>173</v>
      </c>
      <c r="U70" s="153" t="s">
        <v>173</v>
      </c>
    </row>
    <row r="71" spans="1:21" ht="12.75" customHeight="1" x14ac:dyDescent="0.2">
      <c r="A71" s="154" t="s">
        <v>9</v>
      </c>
      <c r="B71" s="218" t="s">
        <v>151</v>
      </c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</row>
    <row r="72" spans="1:21" ht="12.75" hidden="1" customHeight="1" x14ac:dyDescent="0.2">
      <c r="A72" s="71" t="s">
        <v>179</v>
      </c>
      <c r="B72" s="142"/>
      <c r="C72" s="181"/>
      <c r="D72" s="182"/>
      <c r="E72" s="70" t="s">
        <v>25</v>
      </c>
      <c r="F72" s="70" t="s">
        <v>25</v>
      </c>
      <c r="G72" s="70" t="s">
        <v>25</v>
      </c>
      <c r="H72" s="70" t="s">
        <v>25</v>
      </c>
      <c r="I72" s="70" t="s">
        <v>25</v>
      </c>
      <c r="J72" s="70" t="s">
        <v>25</v>
      </c>
      <c r="K72" s="182">
        <v>0</v>
      </c>
      <c r="L72" s="182">
        <f>D72</f>
        <v>0</v>
      </c>
      <c r="M72" s="182">
        <f>D72</f>
        <v>0</v>
      </c>
      <c r="N72" s="156" t="s">
        <v>173</v>
      </c>
      <c r="O72" s="156"/>
      <c r="P72" s="156" t="s">
        <v>173</v>
      </c>
      <c r="Q72" s="156" t="s">
        <v>173</v>
      </c>
      <c r="R72" s="156" t="s">
        <v>173</v>
      </c>
      <c r="S72" s="156" t="s">
        <v>173</v>
      </c>
      <c r="T72" s="156" t="s">
        <v>173</v>
      </c>
      <c r="U72" s="156" t="s">
        <v>173</v>
      </c>
    </row>
    <row r="73" spans="1:21" ht="12.75" customHeight="1" x14ac:dyDescent="0.2">
      <c r="A73" s="223" t="s">
        <v>90</v>
      </c>
      <c r="B73" s="223"/>
      <c r="C73" s="223"/>
      <c r="D73" s="89">
        <f>D72</f>
        <v>0</v>
      </c>
      <c r="E73" s="153" t="s">
        <v>25</v>
      </c>
      <c r="F73" s="153" t="s">
        <v>25</v>
      </c>
      <c r="G73" s="154" t="s">
        <v>173</v>
      </c>
      <c r="H73" s="154" t="s">
        <v>173</v>
      </c>
      <c r="I73" s="154" t="s">
        <v>173</v>
      </c>
      <c r="J73" s="154" t="s">
        <v>173</v>
      </c>
      <c r="K73" s="89">
        <f>K72</f>
        <v>0</v>
      </c>
      <c r="L73" s="89">
        <f>L72</f>
        <v>0</v>
      </c>
      <c r="M73" s="89">
        <f>M72</f>
        <v>0</v>
      </c>
      <c r="N73" s="153" t="s">
        <v>173</v>
      </c>
      <c r="O73" s="153"/>
      <c r="P73" s="153" t="s">
        <v>173</v>
      </c>
      <c r="Q73" s="153" t="s">
        <v>173</v>
      </c>
      <c r="R73" s="153" t="s">
        <v>173</v>
      </c>
      <c r="S73" s="153" t="s">
        <v>173</v>
      </c>
      <c r="T73" s="153" t="s">
        <v>173</v>
      </c>
      <c r="U73" s="153" t="s">
        <v>173</v>
      </c>
    </row>
    <row r="74" spans="1:21" ht="12.75" customHeight="1" x14ac:dyDescent="0.2">
      <c r="A74" s="55" t="s">
        <v>52</v>
      </c>
      <c r="B74" s="219" t="s">
        <v>89</v>
      </c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</row>
    <row r="75" spans="1:21" ht="27" customHeight="1" x14ac:dyDescent="0.2">
      <c r="A75" s="73" t="s">
        <v>178</v>
      </c>
      <c r="B75" s="142" t="s">
        <v>187</v>
      </c>
      <c r="C75" s="181" t="s">
        <v>181</v>
      </c>
      <c r="D75" s="90">
        <v>234.22</v>
      </c>
      <c r="E75" s="70" t="s">
        <v>25</v>
      </c>
      <c r="F75" s="70" t="s">
        <v>25</v>
      </c>
      <c r="G75" s="70" t="s">
        <v>25</v>
      </c>
      <c r="H75" s="70" t="s">
        <v>25</v>
      </c>
      <c r="I75" s="70" t="s">
        <v>25</v>
      </c>
      <c r="J75" s="70" t="s">
        <v>25</v>
      </c>
      <c r="K75" s="90">
        <f>D75</f>
        <v>234.22</v>
      </c>
      <c r="L75" s="90">
        <v>0</v>
      </c>
      <c r="M75" s="182">
        <f>D75</f>
        <v>234.22</v>
      </c>
      <c r="N75" s="153" t="s">
        <v>173</v>
      </c>
      <c r="O75" s="153"/>
      <c r="P75" s="153" t="s">
        <v>173</v>
      </c>
      <c r="Q75" s="153" t="s">
        <v>173</v>
      </c>
      <c r="R75" s="153" t="s">
        <v>173</v>
      </c>
      <c r="S75" s="153" t="s">
        <v>173</v>
      </c>
      <c r="T75" s="153" t="s">
        <v>173</v>
      </c>
      <c r="U75" s="153" t="s">
        <v>173</v>
      </c>
    </row>
    <row r="76" spans="1:21" ht="12.75" customHeight="1" x14ac:dyDescent="0.2">
      <c r="A76" s="223" t="s">
        <v>91</v>
      </c>
      <c r="B76" s="223"/>
      <c r="C76" s="223"/>
      <c r="D76" s="89">
        <f>SUM(D75:D75)</f>
        <v>234.22</v>
      </c>
      <c r="E76" s="154" t="s">
        <v>25</v>
      </c>
      <c r="F76" s="154" t="s">
        <v>25</v>
      </c>
      <c r="G76" s="154" t="s">
        <v>173</v>
      </c>
      <c r="H76" s="154" t="s">
        <v>173</v>
      </c>
      <c r="I76" s="154" t="s">
        <v>173</v>
      </c>
      <c r="J76" s="154" t="s">
        <v>173</v>
      </c>
      <c r="K76" s="89">
        <f>SUM(K75:K75)</f>
        <v>234.22</v>
      </c>
      <c r="L76" s="89">
        <f>SUM(L75:L75)</f>
        <v>0</v>
      </c>
      <c r="M76" s="89">
        <f>SUM(M75:M75)</f>
        <v>234.22</v>
      </c>
      <c r="N76" s="153" t="s">
        <v>173</v>
      </c>
      <c r="O76" s="154"/>
      <c r="P76" s="153" t="s">
        <v>173</v>
      </c>
      <c r="Q76" s="153" t="s">
        <v>173</v>
      </c>
      <c r="R76" s="153" t="s">
        <v>173</v>
      </c>
      <c r="S76" s="153" t="s">
        <v>173</v>
      </c>
      <c r="T76" s="153" t="s">
        <v>173</v>
      </c>
      <c r="U76" s="153" t="s">
        <v>173</v>
      </c>
    </row>
    <row r="77" spans="1:21" ht="12.75" customHeight="1" x14ac:dyDescent="0.2">
      <c r="A77" s="223" t="s">
        <v>92</v>
      </c>
      <c r="B77" s="223"/>
      <c r="C77" s="223"/>
      <c r="D77" s="89">
        <f>D70+D73+D76</f>
        <v>234.22</v>
      </c>
      <c r="E77" s="89" t="str">
        <f>E70</f>
        <v>х </v>
      </c>
      <c r="F77" s="75" t="str">
        <f>F70</f>
        <v>х </v>
      </c>
      <c r="G77" s="153" t="s">
        <v>173</v>
      </c>
      <c r="H77" s="153" t="s">
        <v>173</v>
      </c>
      <c r="I77" s="125" t="s">
        <v>173</v>
      </c>
      <c r="J77" s="153" t="s">
        <v>173</v>
      </c>
      <c r="K77" s="89">
        <f>K70+K73+K76</f>
        <v>234.22</v>
      </c>
      <c r="L77" s="89">
        <f>L70+L73+L76</f>
        <v>0</v>
      </c>
      <c r="M77" s="89">
        <f>M70+M73+M76</f>
        <v>234.22</v>
      </c>
      <c r="N77" s="153" t="s">
        <v>173</v>
      </c>
      <c r="O77" s="153"/>
      <c r="P77" s="153" t="s">
        <v>173</v>
      </c>
      <c r="Q77" s="153" t="s">
        <v>173</v>
      </c>
      <c r="R77" s="153" t="s">
        <v>173</v>
      </c>
      <c r="S77" s="153" t="s">
        <v>173</v>
      </c>
      <c r="T77" s="153" t="s">
        <v>173</v>
      </c>
      <c r="U77" s="153" t="s">
        <v>173</v>
      </c>
    </row>
    <row r="78" spans="1:21" ht="12.75" customHeight="1" x14ac:dyDescent="0.2">
      <c r="A78" s="276" t="s">
        <v>220</v>
      </c>
      <c r="B78" s="276"/>
      <c r="C78" s="276"/>
      <c r="D78" s="88">
        <f>D77</f>
        <v>234.22</v>
      </c>
      <c r="E78" s="88">
        <v>24.57</v>
      </c>
      <c r="F78" s="88">
        <v>0</v>
      </c>
      <c r="G78" s="88">
        <v>0</v>
      </c>
      <c r="H78" s="88">
        <v>0</v>
      </c>
      <c r="I78" s="88">
        <f>D78-E78</f>
        <v>209.65</v>
      </c>
      <c r="J78" s="88">
        <v>0</v>
      </c>
      <c r="K78" s="88">
        <f>K77</f>
        <v>234.22</v>
      </c>
      <c r="L78" s="88">
        <f>L77</f>
        <v>0</v>
      </c>
      <c r="M78" s="88">
        <f>D78</f>
        <v>234.22</v>
      </c>
      <c r="N78" s="153" t="s">
        <v>173</v>
      </c>
      <c r="O78" s="153"/>
      <c r="P78" s="153" t="s">
        <v>173</v>
      </c>
      <c r="Q78" s="81" t="str">
        <f>Q77</f>
        <v>-</v>
      </c>
      <c r="R78" s="158" t="s">
        <v>173</v>
      </c>
      <c r="S78" s="88" t="str">
        <f>S77</f>
        <v>-</v>
      </c>
      <c r="T78" s="88" t="str">
        <f>T77</f>
        <v>-</v>
      </c>
      <c r="U78" s="88" t="str">
        <f>U77</f>
        <v>-</v>
      </c>
    </row>
    <row r="79" spans="1:21" ht="12.75" customHeight="1" x14ac:dyDescent="0.2">
      <c r="A79" s="158" t="s">
        <v>221</v>
      </c>
      <c r="B79" s="220" t="s">
        <v>224</v>
      </c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2"/>
    </row>
    <row r="80" spans="1:21" ht="12.75" customHeight="1" x14ac:dyDescent="0.2">
      <c r="A80" s="55" t="s">
        <v>7</v>
      </c>
      <c r="B80" s="225" t="s">
        <v>153</v>
      </c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7"/>
    </row>
    <row r="81" spans="1:21" ht="12.75" customHeight="1" x14ac:dyDescent="0.2">
      <c r="A81" s="56" t="s">
        <v>8</v>
      </c>
      <c r="B81" s="225" t="s">
        <v>87</v>
      </c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7"/>
    </row>
    <row r="82" spans="1:21" ht="12.75" hidden="1" customHeight="1" x14ac:dyDescent="0.2">
      <c r="A82" s="71" t="s">
        <v>222</v>
      </c>
      <c r="B82" s="120"/>
      <c r="C82" s="183"/>
      <c r="D82" s="90"/>
      <c r="E82" s="95"/>
      <c r="F82" s="94"/>
      <c r="G82" s="94"/>
      <c r="H82" s="94"/>
      <c r="I82" s="94"/>
      <c r="J82" s="94"/>
      <c r="K82" s="90"/>
      <c r="L82" s="90"/>
      <c r="M82" s="90"/>
      <c r="N82" s="154"/>
      <c r="O82" s="154"/>
      <c r="P82" s="154"/>
      <c r="Q82" s="184"/>
      <c r="R82" s="185"/>
      <c r="S82" s="185"/>
      <c r="T82" s="185"/>
      <c r="U82" s="185"/>
    </row>
    <row r="83" spans="1:21" ht="12.75" customHeight="1" x14ac:dyDescent="0.2">
      <c r="A83" s="223" t="s">
        <v>85</v>
      </c>
      <c r="B83" s="223"/>
      <c r="C83" s="223"/>
      <c r="D83" s="89">
        <f>SUM(D82:D82)</f>
        <v>0</v>
      </c>
      <c r="E83" s="89" t="s">
        <v>25</v>
      </c>
      <c r="F83" s="70" t="s">
        <v>25</v>
      </c>
      <c r="G83" s="153" t="s">
        <v>173</v>
      </c>
      <c r="H83" s="153" t="s">
        <v>173</v>
      </c>
      <c r="I83" s="125" t="s">
        <v>173</v>
      </c>
      <c r="J83" s="153" t="s">
        <v>173</v>
      </c>
      <c r="K83" s="89">
        <f>SUM(K82:K82)</f>
        <v>0</v>
      </c>
      <c r="L83" s="89">
        <f>SUM(L82:L82)</f>
        <v>0</v>
      </c>
      <c r="M83" s="90">
        <f>SUM(M82:M82)</f>
        <v>0</v>
      </c>
      <c r="N83" s="153" t="s">
        <v>173</v>
      </c>
      <c r="O83" s="153"/>
      <c r="P83" s="153" t="s">
        <v>173</v>
      </c>
      <c r="Q83" s="154" t="s">
        <v>173</v>
      </c>
      <c r="R83" s="154" t="s">
        <v>173</v>
      </c>
      <c r="S83" s="90" t="s">
        <v>173</v>
      </c>
      <c r="T83" s="90" t="s">
        <v>173</v>
      </c>
      <c r="U83" s="90" t="s">
        <v>173</v>
      </c>
    </row>
    <row r="84" spans="1:21" ht="12.75" customHeight="1" x14ac:dyDescent="0.2">
      <c r="A84" s="154" t="s">
        <v>9</v>
      </c>
      <c r="B84" s="218" t="s">
        <v>151</v>
      </c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</row>
    <row r="85" spans="1:21" ht="3" hidden="1" customHeight="1" x14ac:dyDescent="0.2">
      <c r="A85" s="71" t="s">
        <v>179</v>
      </c>
      <c r="B85" s="142"/>
      <c r="C85" s="181"/>
      <c r="D85" s="182"/>
      <c r="E85" s="70" t="s">
        <v>25</v>
      </c>
      <c r="F85" s="70" t="s">
        <v>25</v>
      </c>
      <c r="G85" s="70" t="s">
        <v>25</v>
      </c>
      <c r="H85" s="70" t="s">
        <v>25</v>
      </c>
      <c r="I85" s="70" t="s">
        <v>25</v>
      </c>
      <c r="J85" s="70" t="s">
        <v>25</v>
      </c>
      <c r="K85" s="182">
        <v>0</v>
      </c>
      <c r="L85" s="182">
        <f>D85</f>
        <v>0</v>
      </c>
      <c r="M85" s="182">
        <f>D85</f>
        <v>0</v>
      </c>
      <c r="N85" s="156" t="s">
        <v>173</v>
      </c>
      <c r="O85" s="156"/>
      <c r="P85" s="156" t="s">
        <v>173</v>
      </c>
      <c r="Q85" s="156" t="s">
        <v>173</v>
      </c>
      <c r="R85" s="156" t="s">
        <v>173</v>
      </c>
      <c r="S85" s="156" t="s">
        <v>173</v>
      </c>
      <c r="T85" s="156" t="s">
        <v>173</v>
      </c>
      <c r="U85" s="156" t="s">
        <v>173</v>
      </c>
    </row>
    <row r="86" spans="1:21" ht="12.75" customHeight="1" x14ac:dyDescent="0.2">
      <c r="A86" s="223" t="s">
        <v>90</v>
      </c>
      <c r="B86" s="223"/>
      <c r="C86" s="223"/>
      <c r="D86" s="89">
        <f>D85</f>
        <v>0</v>
      </c>
      <c r="E86" s="153" t="s">
        <v>25</v>
      </c>
      <c r="F86" s="153" t="s">
        <v>25</v>
      </c>
      <c r="G86" s="154" t="s">
        <v>173</v>
      </c>
      <c r="H86" s="154" t="s">
        <v>173</v>
      </c>
      <c r="I86" s="154" t="s">
        <v>173</v>
      </c>
      <c r="J86" s="154" t="s">
        <v>173</v>
      </c>
      <c r="K86" s="89">
        <f>K85</f>
        <v>0</v>
      </c>
      <c r="L86" s="89">
        <f>L85</f>
        <v>0</v>
      </c>
      <c r="M86" s="89">
        <f>M85</f>
        <v>0</v>
      </c>
      <c r="N86" s="153" t="s">
        <v>173</v>
      </c>
      <c r="O86" s="153"/>
      <c r="P86" s="153" t="s">
        <v>173</v>
      </c>
      <c r="Q86" s="153" t="s">
        <v>173</v>
      </c>
      <c r="R86" s="153" t="s">
        <v>173</v>
      </c>
      <c r="S86" s="153" t="s">
        <v>173</v>
      </c>
      <c r="T86" s="153" t="s">
        <v>173</v>
      </c>
      <c r="U86" s="153" t="s">
        <v>173</v>
      </c>
    </row>
    <row r="87" spans="1:21" ht="12.75" customHeight="1" x14ac:dyDescent="0.2">
      <c r="A87" s="55" t="s">
        <v>52</v>
      </c>
      <c r="B87" s="219" t="s">
        <v>89</v>
      </c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</row>
    <row r="88" spans="1:21" ht="12.75" hidden="1" customHeight="1" x14ac:dyDescent="0.2">
      <c r="A88" s="73" t="s">
        <v>178</v>
      </c>
      <c r="B88" s="142"/>
      <c r="C88" s="181"/>
      <c r="D88" s="90"/>
      <c r="E88" s="70"/>
      <c r="F88" s="70"/>
      <c r="G88" s="70"/>
      <c r="H88" s="70"/>
      <c r="I88" s="70"/>
      <c r="J88" s="70"/>
      <c r="K88" s="90"/>
      <c r="L88" s="90"/>
      <c r="M88" s="182"/>
      <c r="N88" s="153" t="s">
        <v>173</v>
      </c>
      <c r="O88" s="153"/>
      <c r="P88" s="153" t="s">
        <v>173</v>
      </c>
      <c r="Q88" s="153" t="s">
        <v>173</v>
      </c>
      <c r="R88" s="153" t="s">
        <v>173</v>
      </c>
      <c r="S88" s="153" t="s">
        <v>173</v>
      </c>
      <c r="T88" s="153" t="s">
        <v>173</v>
      </c>
      <c r="U88" s="153" t="s">
        <v>173</v>
      </c>
    </row>
    <row r="89" spans="1:21" ht="17.25" hidden="1" customHeight="1" x14ac:dyDescent="0.2">
      <c r="A89" s="73" t="s">
        <v>178</v>
      </c>
      <c r="B89" s="142"/>
      <c r="C89" s="181"/>
      <c r="D89" s="90">
        <v>0</v>
      </c>
      <c r="E89" s="178" t="s">
        <v>25</v>
      </c>
      <c r="F89" s="178" t="s">
        <v>25</v>
      </c>
      <c r="G89" s="178" t="s">
        <v>25</v>
      </c>
      <c r="H89" s="178" t="s">
        <v>25</v>
      </c>
      <c r="I89" s="178" t="s">
        <v>25</v>
      </c>
      <c r="J89" s="178" t="s">
        <v>25</v>
      </c>
      <c r="K89" s="90">
        <f>D89</f>
        <v>0</v>
      </c>
      <c r="L89" s="90">
        <v>0</v>
      </c>
      <c r="M89" s="182">
        <f>D89</f>
        <v>0</v>
      </c>
      <c r="N89" s="178" t="s">
        <v>173</v>
      </c>
      <c r="O89" s="178"/>
      <c r="P89" s="178" t="s">
        <v>173</v>
      </c>
      <c r="Q89" s="178" t="s">
        <v>173</v>
      </c>
      <c r="R89" s="178" t="s">
        <v>173</v>
      </c>
      <c r="S89" s="178" t="s">
        <v>173</v>
      </c>
      <c r="T89" s="178" t="s">
        <v>173</v>
      </c>
      <c r="U89" s="178" t="s">
        <v>173</v>
      </c>
    </row>
    <row r="90" spans="1:21" ht="12.75" customHeight="1" x14ac:dyDescent="0.2">
      <c r="A90" s="223" t="s">
        <v>91</v>
      </c>
      <c r="B90" s="223"/>
      <c r="C90" s="223"/>
      <c r="D90" s="89">
        <f>SUM(D89:D89)</f>
        <v>0</v>
      </c>
      <c r="E90" s="154" t="s">
        <v>25</v>
      </c>
      <c r="F90" s="154" t="s">
        <v>25</v>
      </c>
      <c r="G90" s="154" t="s">
        <v>173</v>
      </c>
      <c r="H90" s="154" t="s">
        <v>173</v>
      </c>
      <c r="I90" s="154" t="s">
        <v>173</v>
      </c>
      <c r="J90" s="154" t="s">
        <v>173</v>
      </c>
      <c r="K90" s="89">
        <f>SUM(K89:K89)</f>
        <v>0</v>
      </c>
      <c r="L90" s="89">
        <f>SUM(L88:L88)</f>
        <v>0</v>
      </c>
      <c r="M90" s="89">
        <f>SUM(M88:M88)</f>
        <v>0</v>
      </c>
      <c r="N90" s="153" t="s">
        <v>173</v>
      </c>
      <c r="O90" s="154"/>
      <c r="P90" s="153" t="s">
        <v>173</v>
      </c>
      <c r="Q90" s="153" t="s">
        <v>173</v>
      </c>
      <c r="R90" s="153" t="s">
        <v>173</v>
      </c>
      <c r="S90" s="153" t="s">
        <v>173</v>
      </c>
      <c r="T90" s="153" t="s">
        <v>173</v>
      </c>
      <c r="U90" s="153" t="s">
        <v>173</v>
      </c>
    </row>
    <row r="91" spans="1:21" ht="12.75" customHeight="1" x14ac:dyDescent="0.2">
      <c r="A91" s="223" t="s">
        <v>92</v>
      </c>
      <c r="B91" s="223"/>
      <c r="C91" s="223"/>
      <c r="D91" s="89">
        <f>D83+D86+D90</f>
        <v>0</v>
      </c>
      <c r="E91" s="89" t="str">
        <f>E83</f>
        <v>х </v>
      </c>
      <c r="F91" s="75" t="str">
        <f>F83</f>
        <v>х </v>
      </c>
      <c r="G91" s="153" t="s">
        <v>173</v>
      </c>
      <c r="H91" s="153" t="s">
        <v>173</v>
      </c>
      <c r="I91" s="125" t="s">
        <v>173</v>
      </c>
      <c r="J91" s="153" t="s">
        <v>173</v>
      </c>
      <c r="K91" s="89">
        <f>K83+K86+K90</f>
        <v>0</v>
      </c>
      <c r="L91" s="89">
        <f>L83+L86+L90</f>
        <v>0</v>
      </c>
      <c r="M91" s="89">
        <f>M83+M86+M90</f>
        <v>0</v>
      </c>
      <c r="N91" s="153" t="s">
        <v>173</v>
      </c>
      <c r="O91" s="153"/>
      <c r="P91" s="153" t="s">
        <v>173</v>
      </c>
      <c r="Q91" s="153" t="s">
        <v>173</v>
      </c>
      <c r="R91" s="153" t="s">
        <v>173</v>
      </c>
      <c r="S91" s="153" t="s">
        <v>173</v>
      </c>
      <c r="T91" s="153" t="s">
        <v>173</v>
      </c>
      <c r="U91" s="153" t="s">
        <v>173</v>
      </c>
    </row>
    <row r="92" spans="1:21" ht="12.75" customHeight="1" x14ac:dyDescent="0.2">
      <c r="A92" s="276" t="s">
        <v>223</v>
      </c>
      <c r="B92" s="276"/>
      <c r="C92" s="276"/>
      <c r="D92" s="88">
        <f>D91</f>
        <v>0</v>
      </c>
      <c r="E92" s="88">
        <v>0</v>
      </c>
      <c r="F92" s="88">
        <v>0</v>
      </c>
      <c r="G92" s="88">
        <v>0</v>
      </c>
      <c r="H92" s="88">
        <v>0</v>
      </c>
      <c r="I92" s="88">
        <f>D92-E92</f>
        <v>0</v>
      </c>
      <c r="J92" s="88">
        <v>0</v>
      </c>
      <c r="K92" s="88">
        <f>K91</f>
        <v>0</v>
      </c>
      <c r="L92" s="88">
        <f>L91</f>
        <v>0</v>
      </c>
      <c r="M92" s="88">
        <f>D92</f>
        <v>0</v>
      </c>
      <c r="N92" s="153" t="s">
        <v>173</v>
      </c>
      <c r="O92" s="153"/>
      <c r="P92" s="153" t="s">
        <v>173</v>
      </c>
      <c r="Q92" s="81" t="str">
        <f>Q91</f>
        <v>-</v>
      </c>
      <c r="R92" s="158" t="s">
        <v>173</v>
      </c>
      <c r="S92" s="88" t="str">
        <f>S91</f>
        <v>-</v>
      </c>
      <c r="T92" s="88" t="str">
        <f>T91</f>
        <v>-</v>
      </c>
      <c r="U92" s="88" t="str">
        <f>U91</f>
        <v>-</v>
      </c>
    </row>
    <row r="93" spans="1:21" ht="12.75" customHeight="1" x14ac:dyDescent="0.2">
      <c r="A93" s="158" t="s">
        <v>226</v>
      </c>
      <c r="B93" s="220" t="s">
        <v>225</v>
      </c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2"/>
    </row>
    <row r="94" spans="1:21" ht="12.75" customHeight="1" x14ac:dyDescent="0.2">
      <c r="A94" s="55" t="s">
        <v>7</v>
      </c>
      <c r="B94" s="225" t="s">
        <v>153</v>
      </c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7"/>
    </row>
    <row r="95" spans="1:21" ht="12.75" customHeight="1" x14ac:dyDescent="0.2">
      <c r="A95" s="56" t="s">
        <v>8</v>
      </c>
      <c r="B95" s="225" t="s">
        <v>87</v>
      </c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7"/>
    </row>
    <row r="96" spans="1:21" ht="12.75" hidden="1" customHeight="1" x14ac:dyDescent="0.2">
      <c r="A96" s="71" t="s">
        <v>222</v>
      </c>
      <c r="B96" s="120"/>
      <c r="C96" s="183"/>
      <c r="D96" s="90"/>
      <c r="E96" s="95"/>
      <c r="F96" s="94"/>
      <c r="G96" s="94"/>
      <c r="H96" s="94"/>
      <c r="I96" s="94"/>
      <c r="J96" s="94"/>
      <c r="K96" s="90"/>
      <c r="L96" s="90"/>
      <c r="M96" s="90"/>
      <c r="N96" s="154"/>
      <c r="O96" s="154"/>
      <c r="P96" s="154"/>
      <c r="Q96" s="184"/>
      <c r="R96" s="185"/>
      <c r="S96" s="185"/>
      <c r="T96" s="185"/>
      <c r="U96" s="185"/>
    </row>
    <row r="97" spans="1:21" ht="12.75" customHeight="1" x14ac:dyDescent="0.2">
      <c r="A97" s="223" t="s">
        <v>85</v>
      </c>
      <c r="B97" s="223"/>
      <c r="C97" s="223"/>
      <c r="D97" s="89">
        <f>SUM(D96:D96)</f>
        <v>0</v>
      </c>
      <c r="E97" s="89" t="s">
        <v>25</v>
      </c>
      <c r="F97" s="70" t="s">
        <v>25</v>
      </c>
      <c r="G97" s="153" t="s">
        <v>173</v>
      </c>
      <c r="H97" s="153" t="s">
        <v>173</v>
      </c>
      <c r="I97" s="125" t="s">
        <v>173</v>
      </c>
      <c r="J97" s="153" t="s">
        <v>173</v>
      </c>
      <c r="K97" s="89">
        <f>SUM(K96:K96)</f>
        <v>0</v>
      </c>
      <c r="L97" s="89">
        <f>SUM(L96:L96)</f>
        <v>0</v>
      </c>
      <c r="M97" s="90">
        <f>SUM(M96:M96)</f>
        <v>0</v>
      </c>
      <c r="N97" s="153" t="s">
        <v>173</v>
      </c>
      <c r="O97" s="153"/>
      <c r="P97" s="153" t="s">
        <v>173</v>
      </c>
      <c r="Q97" s="154" t="s">
        <v>173</v>
      </c>
      <c r="R97" s="154" t="s">
        <v>173</v>
      </c>
      <c r="S97" s="90" t="s">
        <v>173</v>
      </c>
      <c r="T97" s="90" t="s">
        <v>173</v>
      </c>
      <c r="U97" s="90" t="s">
        <v>173</v>
      </c>
    </row>
    <row r="98" spans="1:21" ht="12.75" customHeight="1" x14ac:dyDescent="0.2">
      <c r="A98" s="154" t="s">
        <v>9</v>
      </c>
      <c r="B98" s="218" t="s">
        <v>151</v>
      </c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</row>
    <row r="99" spans="1:21" ht="12.75" hidden="1" customHeight="1" x14ac:dyDescent="0.2">
      <c r="A99" s="71" t="s">
        <v>179</v>
      </c>
      <c r="B99" s="142"/>
      <c r="C99" s="181"/>
      <c r="D99" s="182"/>
      <c r="E99" s="70" t="s">
        <v>25</v>
      </c>
      <c r="F99" s="70" t="s">
        <v>25</v>
      </c>
      <c r="G99" s="70" t="s">
        <v>25</v>
      </c>
      <c r="H99" s="70" t="s">
        <v>25</v>
      </c>
      <c r="I99" s="70" t="s">
        <v>25</v>
      </c>
      <c r="J99" s="70" t="s">
        <v>25</v>
      </c>
      <c r="K99" s="182">
        <v>0</v>
      </c>
      <c r="L99" s="182">
        <f>D99</f>
        <v>0</v>
      </c>
      <c r="M99" s="182">
        <f>D99</f>
        <v>0</v>
      </c>
      <c r="N99" s="156" t="s">
        <v>173</v>
      </c>
      <c r="O99" s="156"/>
      <c r="P99" s="156" t="s">
        <v>173</v>
      </c>
      <c r="Q99" s="156" t="s">
        <v>173</v>
      </c>
      <c r="R99" s="156" t="s">
        <v>173</v>
      </c>
      <c r="S99" s="156" t="s">
        <v>173</v>
      </c>
      <c r="T99" s="156" t="s">
        <v>173</v>
      </c>
      <c r="U99" s="156" t="s">
        <v>173</v>
      </c>
    </row>
    <row r="100" spans="1:21" ht="12.75" customHeight="1" x14ac:dyDescent="0.2">
      <c r="A100" s="223" t="s">
        <v>90</v>
      </c>
      <c r="B100" s="223"/>
      <c r="C100" s="223"/>
      <c r="D100" s="89">
        <f>D99</f>
        <v>0</v>
      </c>
      <c r="E100" s="153" t="s">
        <v>25</v>
      </c>
      <c r="F100" s="153" t="s">
        <v>25</v>
      </c>
      <c r="G100" s="154" t="s">
        <v>173</v>
      </c>
      <c r="H100" s="154" t="s">
        <v>173</v>
      </c>
      <c r="I100" s="154" t="s">
        <v>173</v>
      </c>
      <c r="J100" s="154" t="s">
        <v>173</v>
      </c>
      <c r="K100" s="89">
        <f>K99</f>
        <v>0</v>
      </c>
      <c r="L100" s="89">
        <f>L99</f>
        <v>0</v>
      </c>
      <c r="M100" s="89">
        <f>M99</f>
        <v>0</v>
      </c>
      <c r="N100" s="153" t="s">
        <v>173</v>
      </c>
      <c r="O100" s="153"/>
      <c r="P100" s="153" t="s">
        <v>173</v>
      </c>
      <c r="Q100" s="153" t="s">
        <v>173</v>
      </c>
      <c r="R100" s="153" t="s">
        <v>173</v>
      </c>
      <c r="S100" s="153" t="s">
        <v>173</v>
      </c>
      <c r="T100" s="153" t="s">
        <v>173</v>
      </c>
      <c r="U100" s="153" t="s">
        <v>173</v>
      </c>
    </row>
    <row r="101" spans="1:21" ht="12.75" customHeight="1" x14ac:dyDescent="0.2">
      <c r="A101" s="55" t="s">
        <v>52</v>
      </c>
      <c r="B101" s="219" t="s">
        <v>89</v>
      </c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</row>
    <row r="102" spans="1:21" ht="15.75" hidden="1" customHeight="1" x14ac:dyDescent="0.2">
      <c r="A102" s="73" t="s">
        <v>178</v>
      </c>
      <c r="B102" s="142"/>
      <c r="C102" s="181"/>
      <c r="D102" s="90">
        <v>0</v>
      </c>
      <c r="E102" s="178" t="s">
        <v>25</v>
      </c>
      <c r="F102" s="178" t="s">
        <v>25</v>
      </c>
      <c r="G102" s="178" t="s">
        <v>25</v>
      </c>
      <c r="H102" s="178" t="s">
        <v>25</v>
      </c>
      <c r="I102" s="178" t="s">
        <v>25</v>
      </c>
      <c r="J102" s="178" t="s">
        <v>25</v>
      </c>
      <c r="K102" s="90">
        <f>D102</f>
        <v>0</v>
      </c>
      <c r="L102" s="90">
        <v>0</v>
      </c>
      <c r="M102" s="182">
        <f>D102</f>
        <v>0</v>
      </c>
      <c r="N102" s="153" t="s">
        <v>173</v>
      </c>
      <c r="O102" s="153"/>
      <c r="P102" s="153" t="s">
        <v>173</v>
      </c>
      <c r="Q102" s="153" t="s">
        <v>173</v>
      </c>
      <c r="R102" s="153" t="s">
        <v>173</v>
      </c>
      <c r="S102" s="153" t="s">
        <v>173</v>
      </c>
      <c r="T102" s="153" t="s">
        <v>173</v>
      </c>
      <c r="U102" s="153" t="s">
        <v>173</v>
      </c>
    </row>
    <row r="103" spans="1:21" ht="12.75" customHeight="1" x14ac:dyDescent="0.2">
      <c r="A103" s="223" t="s">
        <v>91</v>
      </c>
      <c r="B103" s="223"/>
      <c r="C103" s="223"/>
      <c r="D103" s="89">
        <f>SUM(D102:D102)</f>
        <v>0</v>
      </c>
      <c r="E103" s="154" t="s">
        <v>25</v>
      </c>
      <c r="F103" s="154" t="s">
        <v>25</v>
      </c>
      <c r="G103" s="154" t="s">
        <v>173</v>
      </c>
      <c r="H103" s="154" t="s">
        <v>173</v>
      </c>
      <c r="I103" s="154" t="s">
        <v>173</v>
      </c>
      <c r="J103" s="154" t="s">
        <v>173</v>
      </c>
      <c r="K103" s="89">
        <f>SUM(K102:K102)</f>
        <v>0</v>
      </c>
      <c r="L103" s="89">
        <f>SUM(L102:L102)</f>
        <v>0</v>
      </c>
      <c r="M103" s="89">
        <f>SUM(M102:M102)</f>
        <v>0</v>
      </c>
      <c r="N103" s="153" t="s">
        <v>173</v>
      </c>
      <c r="O103" s="154"/>
      <c r="P103" s="153" t="s">
        <v>173</v>
      </c>
      <c r="Q103" s="153" t="s">
        <v>173</v>
      </c>
      <c r="R103" s="153" t="s">
        <v>173</v>
      </c>
      <c r="S103" s="153" t="s">
        <v>173</v>
      </c>
      <c r="T103" s="153" t="s">
        <v>173</v>
      </c>
      <c r="U103" s="153" t="s">
        <v>173</v>
      </c>
    </row>
    <row r="104" spans="1:21" ht="12.75" customHeight="1" x14ac:dyDescent="0.2">
      <c r="A104" s="223" t="s">
        <v>92</v>
      </c>
      <c r="B104" s="223"/>
      <c r="C104" s="223"/>
      <c r="D104" s="89">
        <f>D97+D100+D103</f>
        <v>0</v>
      </c>
      <c r="E104" s="89" t="str">
        <f>E97</f>
        <v>х </v>
      </c>
      <c r="F104" s="75" t="str">
        <f>F97</f>
        <v>х </v>
      </c>
      <c r="G104" s="153" t="s">
        <v>173</v>
      </c>
      <c r="H104" s="153" t="s">
        <v>173</v>
      </c>
      <c r="I104" s="125" t="s">
        <v>173</v>
      </c>
      <c r="J104" s="153" t="s">
        <v>173</v>
      </c>
      <c r="K104" s="89">
        <f>K97+K100+K103</f>
        <v>0</v>
      </c>
      <c r="L104" s="89">
        <f>L97+L100+L103</f>
        <v>0</v>
      </c>
      <c r="M104" s="89">
        <f>M97+M100+M103</f>
        <v>0</v>
      </c>
      <c r="N104" s="153" t="s">
        <v>173</v>
      </c>
      <c r="O104" s="153"/>
      <c r="P104" s="153" t="s">
        <v>173</v>
      </c>
      <c r="Q104" s="153" t="s">
        <v>173</v>
      </c>
      <c r="R104" s="153" t="s">
        <v>173</v>
      </c>
      <c r="S104" s="153" t="s">
        <v>173</v>
      </c>
      <c r="T104" s="153" t="s">
        <v>173</v>
      </c>
      <c r="U104" s="153" t="s">
        <v>173</v>
      </c>
    </row>
    <row r="105" spans="1:21" ht="12.75" customHeight="1" x14ac:dyDescent="0.2">
      <c r="A105" s="276" t="s">
        <v>227</v>
      </c>
      <c r="B105" s="276"/>
      <c r="C105" s="276"/>
      <c r="D105" s="88">
        <f>D104</f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f>D105-E105</f>
        <v>0</v>
      </c>
      <c r="J105" s="88">
        <v>0</v>
      </c>
      <c r="K105" s="88">
        <f>K104</f>
        <v>0</v>
      </c>
      <c r="L105" s="88">
        <f>L104</f>
        <v>0</v>
      </c>
      <c r="M105" s="88">
        <f>D105</f>
        <v>0</v>
      </c>
      <c r="N105" s="153" t="s">
        <v>173</v>
      </c>
      <c r="O105" s="153"/>
      <c r="P105" s="153" t="s">
        <v>173</v>
      </c>
      <c r="Q105" s="81" t="str">
        <f>Q104</f>
        <v>-</v>
      </c>
      <c r="R105" s="158" t="s">
        <v>173</v>
      </c>
      <c r="S105" s="88" t="str">
        <f>S104</f>
        <v>-</v>
      </c>
      <c r="T105" s="88" t="str">
        <f>T104</f>
        <v>-</v>
      </c>
      <c r="U105" s="88" t="str">
        <f>U104</f>
        <v>-</v>
      </c>
    </row>
    <row r="106" spans="1:21" ht="12.75" customHeight="1" x14ac:dyDescent="0.2">
      <c r="A106" s="158" t="s">
        <v>231</v>
      </c>
      <c r="B106" s="220" t="s">
        <v>229</v>
      </c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2"/>
    </row>
    <row r="107" spans="1:21" ht="12.75" customHeight="1" x14ac:dyDescent="0.2">
      <c r="A107" s="55" t="s">
        <v>7</v>
      </c>
      <c r="B107" s="225" t="s">
        <v>153</v>
      </c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7"/>
    </row>
    <row r="108" spans="1:21" ht="12.75" customHeight="1" x14ac:dyDescent="0.2">
      <c r="A108" s="56" t="s">
        <v>8</v>
      </c>
      <c r="B108" s="225" t="s">
        <v>87</v>
      </c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7"/>
    </row>
    <row r="109" spans="1:21" ht="12.75" hidden="1" customHeight="1" x14ac:dyDescent="0.2">
      <c r="A109" s="71" t="s">
        <v>222</v>
      </c>
      <c r="B109" s="120"/>
      <c r="C109" s="183"/>
      <c r="D109" s="90"/>
      <c r="E109" s="95"/>
      <c r="F109" s="94"/>
      <c r="G109" s="94"/>
      <c r="H109" s="94"/>
      <c r="I109" s="94"/>
      <c r="J109" s="94"/>
      <c r="K109" s="90"/>
      <c r="L109" s="90"/>
      <c r="M109" s="90"/>
      <c r="N109" s="154"/>
      <c r="O109" s="154"/>
      <c r="P109" s="154"/>
      <c r="Q109" s="184"/>
      <c r="R109" s="185"/>
      <c r="S109" s="185"/>
      <c r="T109" s="185"/>
      <c r="U109" s="185"/>
    </row>
    <row r="110" spans="1:21" ht="12.75" customHeight="1" x14ac:dyDescent="0.2">
      <c r="A110" s="223" t="s">
        <v>85</v>
      </c>
      <c r="B110" s="223"/>
      <c r="C110" s="223"/>
      <c r="D110" s="89">
        <f>SUM(D109:D109)</f>
        <v>0</v>
      </c>
      <c r="E110" s="89" t="s">
        <v>25</v>
      </c>
      <c r="F110" s="70" t="s">
        <v>25</v>
      </c>
      <c r="G110" s="153" t="s">
        <v>173</v>
      </c>
      <c r="H110" s="153" t="s">
        <v>173</v>
      </c>
      <c r="I110" s="125" t="s">
        <v>173</v>
      </c>
      <c r="J110" s="153" t="s">
        <v>173</v>
      </c>
      <c r="K110" s="89">
        <f>SUM(K109:K109)</f>
        <v>0</v>
      </c>
      <c r="L110" s="89">
        <f>SUM(L109:L109)</f>
        <v>0</v>
      </c>
      <c r="M110" s="90">
        <f>SUM(M109:M109)</f>
        <v>0</v>
      </c>
      <c r="N110" s="153" t="s">
        <v>173</v>
      </c>
      <c r="O110" s="153"/>
      <c r="P110" s="153" t="s">
        <v>173</v>
      </c>
      <c r="Q110" s="154" t="s">
        <v>173</v>
      </c>
      <c r="R110" s="154" t="s">
        <v>173</v>
      </c>
      <c r="S110" s="154" t="s">
        <v>173</v>
      </c>
      <c r="T110" s="154" t="s">
        <v>173</v>
      </c>
      <c r="U110" s="154" t="s">
        <v>173</v>
      </c>
    </row>
    <row r="111" spans="1:21" ht="12.75" customHeight="1" x14ac:dyDescent="0.2">
      <c r="A111" s="154" t="s">
        <v>9</v>
      </c>
      <c r="B111" s="218" t="s">
        <v>151</v>
      </c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</row>
    <row r="112" spans="1:21" ht="12.75" hidden="1" customHeight="1" x14ac:dyDescent="0.2">
      <c r="A112" s="71" t="s">
        <v>179</v>
      </c>
      <c r="B112" s="142"/>
      <c r="C112" s="181"/>
      <c r="D112" s="182"/>
      <c r="E112" s="70" t="s">
        <v>25</v>
      </c>
      <c r="F112" s="70" t="s">
        <v>25</v>
      </c>
      <c r="G112" s="70" t="s">
        <v>25</v>
      </c>
      <c r="H112" s="70" t="s">
        <v>25</v>
      </c>
      <c r="I112" s="70" t="s">
        <v>25</v>
      </c>
      <c r="J112" s="70" t="s">
        <v>25</v>
      </c>
      <c r="K112" s="182">
        <v>0</v>
      </c>
      <c r="L112" s="182">
        <f>D112</f>
        <v>0</v>
      </c>
      <c r="M112" s="182">
        <f>D112</f>
        <v>0</v>
      </c>
      <c r="N112" s="156" t="s">
        <v>173</v>
      </c>
      <c r="O112" s="156"/>
      <c r="P112" s="156" t="s">
        <v>173</v>
      </c>
      <c r="Q112" s="156" t="s">
        <v>173</v>
      </c>
      <c r="R112" s="156" t="s">
        <v>173</v>
      </c>
      <c r="S112" s="156" t="s">
        <v>173</v>
      </c>
      <c r="T112" s="156" t="s">
        <v>173</v>
      </c>
      <c r="U112" s="156" t="s">
        <v>173</v>
      </c>
    </row>
    <row r="113" spans="1:21" ht="12.75" customHeight="1" x14ac:dyDescent="0.2">
      <c r="A113" s="223" t="s">
        <v>90</v>
      </c>
      <c r="B113" s="223"/>
      <c r="C113" s="223"/>
      <c r="D113" s="89">
        <f>D112</f>
        <v>0</v>
      </c>
      <c r="E113" s="153" t="s">
        <v>25</v>
      </c>
      <c r="F113" s="153" t="s">
        <v>25</v>
      </c>
      <c r="G113" s="154" t="s">
        <v>173</v>
      </c>
      <c r="H113" s="154" t="s">
        <v>173</v>
      </c>
      <c r="I113" s="154" t="s">
        <v>173</v>
      </c>
      <c r="J113" s="154" t="s">
        <v>173</v>
      </c>
      <c r="K113" s="89">
        <f>K112</f>
        <v>0</v>
      </c>
      <c r="L113" s="89">
        <f>L112</f>
        <v>0</v>
      </c>
      <c r="M113" s="89">
        <f>M112</f>
        <v>0</v>
      </c>
      <c r="N113" s="153" t="s">
        <v>173</v>
      </c>
      <c r="O113" s="153"/>
      <c r="P113" s="153" t="s">
        <v>173</v>
      </c>
      <c r="Q113" s="153" t="s">
        <v>173</v>
      </c>
      <c r="R113" s="153" t="s">
        <v>173</v>
      </c>
      <c r="S113" s="153" t="s">
        <v>173</v>
      </c>
      <c r="T113" s="153" t="s">
        <v>173</v>
      </c>
      <c r="U113" s="153" t="s">
        <v>173</v>
      </c>
    </row>
    <row r="114" spans="1:21" ht="12.75" customHeight="1" x14ac:dyDescent="0.2">
      <c r="A114" s="55" t="s">
        <v>52</v>
      </c>
      <c r="B114" s="219" t="s">
        <v>89</v>
      </c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</row>
    <row r="115" spans="1:21" ht="15" hidden="1" customHeight="1" x14ac:dyDescent="0.2">
      <c r="A115" s="73" t="s">
        <v>178</v>
      </c>
      <c r="B115" s="142"/>
      <c r="C115" s="181"/>
      <c r="D115" s="90">
        <v>0</v>
      </c>
      <c r="E115" s="70" t="s">
        <v>25</v>
      </c>
      <c r="F115" s="70" t="s">
        <v>25</v>
      </c>
      <c r="G115" s="70" t="s">
        <v>25</v>
      </c>
      <c r="H115" s="70" t="s">
        <v>25</v>
      </c>
      <c r="I115" s="70" t="s">
        <v>25</v>
      </c>
      <c r="J115" s="70" t="s">
        <v>25</v>
      </c>
      <c r="K115" s="90">
        <f>D115</f>
        <v>0</v>
      </c>
      <c r="L115" s="90">
        <v>0</v>
      </c>
      <c r="M115" s="182">
        <f>D115</f>
        <v>0</v>
      </c>
      <c r="N115" s="153" t="s">
        <v>173</v>
      </c>
      <c r="O115" s="153"/>
      <c r="P115" s="153" t="s">
        <v>173</v>
      </c>
      <c r="Q115" s="153" t="s">
        <v>173</v>
      </c>
      <c r="R115" s="153" t="s">
        <v>173</v>
      </c>
      <c r="S115" s="153" t="s">
        <v>173</v>
      </c>
      <c r="T115" s="153" t="s">
        <v>173</v>
      </c>
      <c r="U115" s="153" t="s">
        <v>173</v>
      </c>
    </row>
    <row r="116" spans="1:21" ht="12.75" customHeight="1" x14ac:dyDescent="0.2">
      <c r="A116" s="223" t="s">
        <v>91</v>
      </c>
      <c r="B116" s="223"/>
      <c r="C116" s="223"/>
      <c r="D116" s="89">
        <f>SUM(D115:D115)</f>
        <v>0</v>
      </c>
      <c r="E116" s="154" t="s">
        <v>25</v>
      </c>
      <c r="F116" s="154" t="s">
        <v>25</v>
      </c>
      <c r="G116" s="154" t="s">
        <v>173</v>
      </c>
      <c r="H116" s="154" t="s">
        <v>173</v>
      </c>
      <c r="I116" s="154" t="s">
        <v>173</v>
      </c>
      <c r="J116" s="154" t="s">
        <v>173</v>
      </c>
      <c r="K116" s="89">
        <f>SUM(K115:K115)</f>
        <v>0</v>
      </c>
      <c r="L116" s="89">
        <f>SUM(L115:L115)</f>
        <v>0</v>
      </c>
      <c r="M116" s="89">
        <f>SUM(M115:M115)</f>
        <v>0</v>
      </c>
      <c r="N116" s="153" t="s">
        <v>173</v>
      </c>
      <c r="O116" s="154"/>
      <c r="P116" s="153" t="s">
        <v>173</v>
      </c>
      <c r="Q116" s="153" t="s">
        <v>173</v>
      </c>
      <c r="R116" s="153" t="s">
        <v>173</v>
      </c>
      <c r="S116" s="153" t="s">
        <v>173</v>
      </c>
      <c r="T116" s="153" t="s">
        <v>173</v>
      </c>
      <c r="U116" s="153" t="s">
        <v>173</v>
      </c>
    </row>
    <row r="117" spans="1:21" ht="12.75" customHeight="1" x14ac:dyDescent="0.2">
      <c r="A117" s="223" t="s">
        <v>92</v>
      </c>
      <c r="B117" s="223"/>
      <c r="C117" s="223"/>
      <c r="D117" s="89">
        <f>D110+D113+D116</f>
        <v>0</v>
      </c>
      <c r="E117" s="89" t="str">
        <f>E110</f>
        <v>х </v>
      </c>
      <c r="F117" s="75" t="str">
        <f>F110</f>
        <v>х </v>
      </c>
      <c r="G117" s="153" t="s">
        <v>173</v>
      </c>
      <c r="H117" s="153" t="s">
        <v>173</v>
      </c>
      <c r="I117" s="125" t="s">
        <v>173</v>
      </c>
      <c r="J117" s="153" t="s">
        <v>173</v>
      </c>
      <c r="K117" s="89">
        <f>K110+K113+K116</f>
        <v>0</v>
      </c>
      <c r="L117" s="89">
        <f>L110+L113+L116</f>
        <v>0</v>
      </c>
      <c r="M117" s="89">
        <f>M110+M113+M116</f>
        <v>0</v>
      </c>
      <c r="N117" s="153" t="s">
        <v>173</v>
      </c>
      <c r="O117" s="153"/>
      <c r="P117" s="153" t="s">
        <v>173</v>
      </c>
      <c r="Q117" s="153" t="s">
        <v>173</v>
      </c>
      <c r="R117" s="153" t="s">
        <v>173</v>
      </c>
      <c r="S117" s="153" t="s">
        <v>173</v>
      </c>
      <c r="T117" s="153" t="s">
        <v>173</v>
      </c>
      <c r="U117" s="153" t="s">
        <v>173</v>
      </c>
    </row>
    <row r="118" spans="1:21" ht="12.75" customHeight="1" x14ac:dyDescent="0.2">
      <c r="A118" s="276" t="s">
        <v>232</v>
      </c>
      <c r="B118" s="276"/>
      <c r="C118" s="276"/>
      <c r="D118" s="88">
        <f>D117</f>
        <v>0</v>
      </c>
      <c r="E118" s="88">
        <v>0</v>
      </c>
      <c r="F118" s="88">
        <v>0</v>
      </c>
      <c r="G118" s="88">
        <v>0</v>
      </c>
      <c r="H118" s="88">
        <v>0</v>
      </c>
      <c r="I118" s="88">
        <f>D118-E118</f>
        <v>0</v>
      </c>
      <c r="J118" s="88">
        <v>0</v>
      </c>
      <c r="K118" s="88">
        <f>K117</f>
        <v>0</v>
      </c>
      <c r="L118" s="88">
        <f>L117</f>
        <v>0</v>
      </c>
      <c r="M118" s="88">
        <f>D118</f>
        <v>0</v>
      </c>
      <c r="N118" s="153" t="s">
        <v>173</v>
      </c>
      <c r="O118" s="153"/>
      <c r="P118" s="153" t="s">
        <v>173</v>
      </c>
      <c r="Q118" s="81" t="str">
        <f>Q117</f>
        <v>-</v>
      </c>
      <c r="R118" s="158" t="s">
        <v>173</v>
      </c>
      <c r="S118" s="88" t="str">
        <f>S117</f>
        <v>-</v>
      </c>
      <c r="T118" s="88" t="str">
        <f>T117</f>
        <v>-</v>
      </c>
      <c r="U118" s="88" t="str">
        <f>U117</f>
        <v>-</v>
      </c>
    </row>
    <row r="119" spans="1:21" ht="12.75" customHeight="1" x14ac:dyDescent="0.2">
      <c r="A119" s="158" t="s">
        <v>233</v>
      </c>
      <c r="B119" s="220" t="s">
        <v>230</v>
      </c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2"/>
    </row>
    <row r="120" spans="1:21" ht="12.75" customHeight="1" x14ac:dyDescent="0.2">
      <c r="A120" s="55" t="s">
        <v>7</v>
      </c>
      <c r="B120" s="225" t="s">
        <v>153</v>
      </c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7"/>
    </row>
    <row r="121" spans="1:21" ht="12.75" customHeight="1" x14ac:dyDescent="0.2">
      <c r="A121" s="56" t="s">
        <v>8</v>
      </c>
      <c r="B121" s="225" t="s">
        <v>87</v>
      </c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7"/>
    </row>
    <row r="122" spans="1:21" ht="12.75" hidden="1" customHeight="1" x14ac:dyDescent="0.2">
      <c r="A122" s="71" t="s">
        <v>222</v>
      </c>
      <c r="B122" s="120"/>
      <c r="C122" s="183"/>
      <c r="D122" s="90"/>
      <c r="E122" s="95"/>
      <c r="F122" s="94"/>
      <c r="G122" s="94"/>
      <c r="H122" s="94"/>
      <c r="I122" s="94"/>
      <c r="J122" s="94"/>
      <c r="K122" s="90"/>
      <c r="L122" s="90"/>
      <c r="M122" s="90"/>
      <c r="N122" s="154"/>
      <c r="O122" s="154"/>
      <c r="P122" s="154"/>
      <c r="Q122" s="184"/>
      <c r="R122" s="185"/>
      <c r="S122" s="185"/>
      <c r="T122" s="185"/>
      <c r="U122" s="185"/>
    </row>
    <row r="123" spans="1:21" ht="12.75" customHeight="1" x14ac:dyDescent="0.2">
      <c r="A123" s="223" t="s">
        <v>85</v>
      </c>
      <c r="B123" s="223"/>
      <c r="C123" s="223"/>
      <c r="D123" s="89">
        <f>SUM(D122:D122)</f>
        <v>0</v>
      </c>
      <c r="E123" s="89" t="s">
        <v>25</v>
      </c>
      <c r="F123" s="70" t="s">
        <v>25</v>
      </c>
      <c r="G123" s="153" t="s">
        <v>173</v>
      </c>
      <c r="H123" s="153" t="s">
        <v>173</v>
      </c>
      <c r="I123" s="125" t="s">
        <v>173</v>
      </c>
      <c r="J123" s="153" t="s">
        <v>173</v>
      </c>
      <c r="K123" s="89">
        <f>SUM(K122:K122)</f>
        <v>0</v>
      </c>
      <c r="L123" s="89">
        <f>SUM(L122:L122)</f>
        <v>0</v>
      </c>
      <c r="M123" s="90">
        <f>SUM(M122:M122)</f>
        <v>0</v>
      </c>
      <c r="N123" s="153" t="s">
        <v>173</v>
      </c>
      <c r="O123" s="153"/>
      <c r="P123" s="153" t="s">
        <v>173</v>
      </c>
      <c r="Q123" s="154" t="s">
        <v>173</v>
      </c>
      <c r="R123" s="154" t="s">
        <v>173</v>
      </c>
      <c r="S123" s="154" t="s">
        <v>173</v>
      </c>
      <c r="T123" s="154" t="s">
        <v>173</v>
      </c>
      <c r="U123" s="154" t="s">
        <v>173</v>
      </c>
    </row>
    <row r="124" spans="1:21" ht="12.75" customHeight="1" x14ac:dyDescent="0.2">
      <c r="A124" s="154" t="s">
        <v>9</v>
      </c>
      <c r="B124" s="218" t="s">
        <v>151</v>
      </c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</row>
    <row r="125" spans="1:21" ht="12.75" hidden="1" customHeight="1" x14ac:dyDescent="0.2">
      <c r="A125" s="71" t="s">
        <v>179</v>
      </c>
      <c r="B125" s="142"/>
      <c r="C125" s="181"/>
      <c r="D125" s="182"/>
      <c r="E125" s="70" t="s">
        <v>25</v>
      </c>
      <c r="F125" s="70" t="s">
        <v>25</v>
      </c>
      <c r="G125" s="70" t="s">
        <v>25</v>
      </c>
      <c r="H125" s="70" t="s">
        <v>25</v>
      </c>
      <c r="I125" s="70" t="s">
        <v>25</v>
      </c>
      <c r="J125" s="70" t="s">
        <v>25</v>
      </c>
      <c r="K125" s="182">
        <v>0</v>
      </c>
      <c r="L125" s="182">
        <f>D125</f>
        <v>0</v>
      </c>
      <c r="M125" s="182">
        <f>D125</f>
        <v>0</v>
      </c>
      <c r="N125" s="156" t="s">
        <v>173</v>
      </c>
      <c r="O125" s="156"/>
      <c r="P125" s="156" t="s">
        <v>173</v>
      </c>
      <c r="Q125" s="156" t="s">
        <v>173</v>
      </c>
      <c r="R125" s="156" t="s">
        <v>173</v>
      </c>
      <c r="S125" s="156" t="s">
        <v>173</v>
      </c>
      <c r="T125" s="156" t="s">
        <v>173</v>
      </c>
      <c r="U125" s="156" t="s">
        <v>173</v>
      </c>
    </row>
    <row r="126" spans="1:21" ht="12.75" customHeight="1" x14ac:dyDescent="0.2">
      <c r="A126" s="223" t="s">
        <v>90</v>
      </c>
      <c r="B126" s="223"/>
      <c r="C126" s="223"/>
      <c r="D126" s="89">
        <f>D125</f>
        <v>0</v>
      </c>
      <c r="E126" s="153" t="s">
        <v>25</v>
      </c>
      <c r="F126" s="153" t="s">
        <v>25</v>
      </c>
      <c r="G126" s="154" t="s">
        <v>173</v>
      </c>
      <c r="H126" s="154" t="s">
        <v>173</v>
      </c>
      <c r="I126" s="154" t="s">
        <v>173</v>
      </c>
      <c r="J126" s="154" t="s">
        <v>173</v>
      </c>
      <c r="K126" s="89">
        <f>K125</f>
        <v>0</v>
      </c>
      <c r="L126" s="89">
        <f>L125</f>
        <v>0</v>
      </c>
      <c r="M126" s="89">
        <f>M125</f>
        <v>0</v>
      </c>
      <c r="N126" s="153" t="s">
        <v>173</v>
      </c>
      <c r="O126" s="153"/>
      <c r="P126" s="153" t="s">
        <v>173</v>
      </c>
      <c r="Q126" s="153" t="s">
        <v>173</v>
      </c>
      <c r="R126" s="153" t="s">
        <v>173</v>
      </c>
      <c r="S126" s="153" t="s">
        <v>173</v>
      </c>
      <c r="T126" s="153" t="s">
        <v>173</v>
      </c>
      <c r="U126" s="153" t="s">
        <v>173</v>
      </c>
    </row>
    <row r="127" spans="1:21" ht="12.75" customHeight="1" x14ac:dyDescent="0.2">
      <c r="A127" s="55" t="s">
        <v>52</v>
      </c>
      <c r="B127" s="219" t="s">
        <v>89</v>
      </c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</row>
    <row r="128" spans="1:21" ht="18.75" hidden="1" customHeight="1" x14ac:dyDescent="0.2">
      <c r="A128" s="73" t="s">
        <v>178</v>
      </c>
      <c r="B128" s="142"/>
      <c r="C128" s="181"/>
      <c r="D128" s="90">
        <v>0</v>
      </c>
      <c r="E128" s="70" t="s">
        <v>58</v>
      </c>
      <c r="F128" s="70" t="s">
        <v>58</v>
      </c>
      <c r="G128" s="70" t="s">
        <v>58</v>
      </c>
      <c r="H128" s="70" t="s">
        <v>58</v>
      </c>
      <c r="I128" s="70" t="s">
        <v>58</v>
      </c>
      <c r="J128" s="70" t="s">
        <v>58</v>
      </c>
      <c r="K128" s="90">
        <f>D128</f>
        <v>0</v>
      </c>
      <c r="L128" s="90">
        <v>0</v>
      </c>
      <c r="M128" s="182">
        <f>D128</f>
        <v>0</v>
      </c>
      <c r="N128" s="153" t="s">
        <v>173</v>
      </c>
      <c r="O128" s="153"/>
      <c r="P128" s="153" t="s">
        <v>173</v>
      </c>
      <c r="Q128" s="153" t="s">
        <v>173</v>
      </c>
      <c r="R128" s="153" t="s">
        <v>173</v>
      </c>
      <c r="S128" s="153" t="s">
        <v>173</v>
      </c>
      <c r="T128" s="153" t="s">
        <v>173</v>
      </c>
      <c r="U128" s="153" t="s">
        <v>173</v>
      </c>
    </row>
    <row r="129" spans="1:21" ht="12.75" customHeight="1" x14ac:dyDescent="0.2">
      <c r="A129" s="223" t="s">
        <v>91</v>
      </c>
      <c r="B129" s="223"/>
      <c r="C129" s="223"/>
      <c r="D129" s="89">
        <f>SUM(D128:D128)</f>
        <v>0</v>
      </c>
      <c r="E129" s="154" t="s">
        <v>25</v>
      </c>
      <c r="F129" s="154" t="s">
        <v>25</v>
      </c>
      <c r="G129" s="154" t="s">
        <v>173</v>
      </c>
      <c r="H129" s="154" t="s">
        <v>173</v>
      </c>
      <c r="I129" s="154" t="s">
        <v>173</v>
      </c>
      <c r="J129" s="154" t="s">
        <v>173</v>
      </c>
      <c r="K129" s="89">
        <f>SUM(K128:K128)</f>
        <v>0</v>
      </c>
      <c r="L129" s="89">
        <f>SUM(L128:L128)</f>
        <v>0</v>
      </c>
      <c r="M129" s="89">
        <f>SUM(M128:M128)</f>
        <v>0</v>
      </c>
      <c r="N129" s="153" t="s">
        <v>173</v>
      </c>
      <c r="O129" s="154"/>
      <c r="P129" s="153" t="s">
        <v>173</v>
      </c>
      <c r="Q129" s="153" t="s">
        <v>173</v>
      </c>
      <c r="R129" s="153" t="s">
        <v>173</v>
      </c>
      <c r="S129" s="153" t="s">
        <v>173</v>
      </c>
      <c r="T129" s="153" t="s">
        <v>173</v>
      </c>
      <c r="U129" s="153" t="s">
        <v>173</v>
      </c>
    </row>
    <row r="130" spans="1:21" ht="12.75" customHeight="1" x14ac:dyDescent="0.2">
      <c r="A130" s="223" t="s">
        <v>92</v>
      </c>
      <c r="B130" s="223"/>
      <c r="C130" s="223"/>
      <c r="D130" s="89">
        <f>D123+D126+D129</f>
        <v>0</v>
      </c>
      <c r="E130" s="89" t="str">
        <f>E123</f>
        <v>х </v>
      </c>
      <c r="F130" s="75" t="str">
        <f>F123</f>
        <v>х </v>
      </c>
      <c r="G130" s="153" t="s">
        <v>173</v>
      </c>
      <c r="H130" s="153" t="s">
        <v>173</v>
      </c>
      <c r="I130" s="125" t="s">
        <v>173</v>
      </c>
      <c r="J130" s="153" t="s">
        <v>173</v>
      </c>
      <c r="K130" s="89">
        <f>K123+K126+K129</f>
        <v>0</v>
      </c>
      <c r="L130" s="89">
        <f>L123+L126+L129</f>
        <v>0</v>
      </c>
      <c r="M130" s="89">
        <f>M123+M126+M129</f>
        <v>0</v>
      </c>
      <c r="N130" s="153" t="s">
        <v>173</v>
      </c>
      <c r="O130" s="153"/>
      <c r="P130" s="153" t="s">
        <v>173</v>
      </c>
      <c r="Q130" s="153" t="s">
        <v>173</v>
      </c>
      <c r="R130" s="153" t="s">
        <v>173</v>
      </c>
      <c r="S130" s="153" t="s">
        <v>173</v>
      </c>
      <c r="T130" s="153" t="s">
        <v>173</v>
      </c>
      <c r="U130" s="153" t="s">
        <v>173</v>
      </c>
    </row>
    <row r="131" spans="1:21" ht="12.75" customHeight="1" x14ac:dyDescent="0.2">
      <c r="A131" s="276" t="s">
        <v>234</v>
      </c>
      <c r="B131" s="276"/>
      <c r="C131" s="276"/>
      <c r="D131" s="88">
        <f>D130</f>
        <v>0</v>
      </c>
      <c r="E131" s="88">
        <v>0</v>
      </c>
      <c r="F131" s="88">
        <v>0</v>
      </c>
      <c r="G131" s="88">
        <v>0</v>
      </c>
      <c r="H131" s="88">
        <v>0</v>
      </c>
      <c r="I131" s="88">
        <f>D131-E131</f>
        <v>0</v>
      </c>
      <c r="J131" s="88">
        <v>0</v>
      </c>
      <c r="K131" s="88">
        <f>K130</f>
        <v>0</v>
      </c>
      <c r="L131" s="88">
        <f>L130</f>
        <v>0</v>
      </c>
      <c r="M131" s="88">
        <f>D131</f>
        <v>0</v>
      </c>
      <c r="N131" s="153" t="s">
        <v>173</v>
      </c>
      <c r="O131" s="153"/>
      <c r="P131" s="153" t="s">
        <v>173</v>
      </c>
      <c r="Q131" s="81" t="str">
        <f>Q130</f>
        <v>-</v>
      </c>
      <c r="R131" s="158" t="s">
        <v>173</v>
      </c>
      <c r="S131" s="88" t="str">
        <f>S130</f>
        <v>-</v>
      </c>
      <c r="T131" s="88" t="str">
        <f>T130</f>
        <v>-</v>
      </c>
      <c r="U131" s="88" t="str">
        <f>U130</f>
        <v>-</v>
      </c>
    </row>
    <row r="132" spans="1:21" ht="12.75" customHeight="1" x14ac:dyDescent="0.2">
      <c r="A132" s="158" t="s">
        <v>236</v>
      </c>
      <c r="B132" s="220" t="s">
        <v>235</v>
      </c>
      <c r="C132" s="221"/>
      <c r="D132" s="221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2"/>
    </row>
    <row r="133" spans="1:21" ht="12.75" customHeight="1" x14ac:dyDescent="0.2">
      <c r="A133" s="55" t="s">
        <v>7</v>
      </c>
      <c r="B133" s="225" t="s">
        <v>153</v>
      </c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7"/>
    </row>
    <row r="134" spans="1:21" ht="12.75" customHeight="1" x14ac:dyDescent="0.2">
      <c r="A134" s="56" t="s">
        <v>8</v>
      </c>
      <c r="B134" s="225" t="s">
        <v>87</v>
      </c>
      <c r="C134" s="226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7"/>
    </row>
    <row r="135" spans="1:21" ht="12.75" hidden="1" customHeight="1" x14ac:dyDescent="0.2">
      <c r="A135" s="71" t="s">
        <v>222</v>
      </c>
      <c r="B135" s="120"/>
      <c r="C135" s="183"/>
      <c r="D135" s="90"/>
      <c r="E135" s="95"/>
      <c r="F135" s="94"/>
      <c r="G135" s="94"/>
      <c r="H135" s="94"/>
      <c r="I135" s="94"/>
      <c r="J135" s="94"/>
      <c r="K135" s="90"/>
      <c r="L135" s="90"/>
      <c r="M135" s="90"/>
      <c r="N135" s="154"/>
      <c r="O135" s="154"/>
      <c r="P135" s="154"/>
      <c r="Q135" s="184"/>
      <c r="R135" s="185"/>
      <c r="S135" s="185"/>
      <c r="T135" s="185"/>
      <c r="U135" s="185"/>
    </row>
    <row r="136" spans="1:21" ht="12.75" customHeight="1" x14ac:dyDescent="0.2">
      <c r="A136" s="223" t="s">
        <v>85</v>
      </c>
      <c r="B136" s="223"/>
      <c r="C136" s="223"/>
      <c r="D136" s="89">
        <f>SUM(D135:D135)</f>
        <v>0</v>
      </c>
      <c r="E136" s="89" t="s">
        <v>25</v>
      </c>
      <c r="F136" s="70" t="s">
        <v>25</v>
      </c>
      <c r="G136" s="153" t="s">
        <v>173</v>
      </c>
      <c r="H136" s="153" t="s">
        <v>173</v>
      </c>
      <c r="I136" s="125">
        <v>0</v>
      </c>
      <c r="J136" s="153" t="s">
        <v>173</v>
      </c>
      <c r="K136" s="89">
        <f>SUM(K135:K135)</f>
        <v>0</v>
      </c>
      <c r="L136" s="89">
        <f>SUM(L135:L135)</f>
        <v>0</v>
      </c>
      <c r="M136" s="90">
        <f>SUM(M135:M135)</f>
        <v>0</v>
      </c>
      <c r="N136" s="153" t="s">
        <v>173</v>
      </c>
      <c r="O136" s="153"/>
      <c r="P136" s="153" t="s">
        <v>173</v>
      </c>
      <c r="Q136" s="154" t="s">
        <v>173</v>
      </c>
      <c r="R136" s="154" t="s">
        <v>173</v>
      </c>
      <c r="S136" s="154" t="s">
        <v>173</v>
      </c>
      <c r="T136" s="154" t="s">
        <v>173</v>
      </c>
      <c r="U136" s="154" t="s">
        <v>173</v>
      </c>
    </row>
    <row r="137" spans="1:21" ht="12.75" customHeight="1" x14ac:dyDescent="0.2">
      <c r="A137" s="154" t="s">
        <v>9</v>
      </c>
      <c r="B137" s="218" t="s">
        <v>151</v>
      </c>
      <c r="C137" s="218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</row>
    <row r="138" spans="1:21" ht="84.75" customHeight="1" x14ac:dyDescent="0.2">
      <c r="A138" s="71" t="s">
        <v>179</v>
      </c>
      <c r="B138" s="142" t="s">
        <v>279</v>
      </c>
      <c r="C138" s="181" t="s">
        <v>239</v>
      </c>
      <c r="D138" s="182">
        <v>59.83</v>
      </c>
      <c r="E138" s="70" t="s">
        <v>25</v>
      </c>
      <c r="F138" s="70" t="s">
        <v>25</v>
      </c>
      <c r="G138" s="70" t="s">
        <v>25</v>
      </c>
      <c r="H138" s="70" t="s">
        <v>25</v>
      </c>
      <c r="I138" s="70" t="s">
        <v>25</v>
      </c>
      <c r="J138" s="70" t="s">
        <v>25</v>
      </c>
      <c r="K138" s="182">
        <v>0</v>
      </c>
      <c r="L138" s="182">
        <f>D138</f>
        <v>59.83</v>
      </c>
      <c r="M138" s="182">
        <f>D138</f>
        <v>59.83</v>
      </c>
      <c r="N138" s="156" t="s">
        <v>173</v>
      </c>
      <c r="O138" s="156"/>
      <c r="P138" s="156" t="s">
        <v>173</v>
      </c>
      <c r="Q138" s="156" t="s">
        <v>173</v>
      </c>
      <c r="R138" s="156" t="s">
        <v>173</v>
      </c>
      <c r="S138" s="156" t="s">
        <v>173</v>
      </c>
      <c r="T138" s="156" t="s">
        <v>173</v>
      </c>
      <c r="U138" s="156" t="s">
        <v>173</v>
      </c>
    </row>
    <row r="139" spans="1:21" ht="12.75" customHeight="1" x14ac:dyDescent="0.2">
      <c r="A139" s="223" t="s">
        <v>90</v>
      </c>
      <c r="B139" s="223"/>
      <c r="C139" s="223"/>
      <c r="D139" s="89">
        <f>D138</f>
        <v>59.83</v>
      </c>
      <c r="E139" s="153" t="s">
        <v>25</v>
      </c>
      <c r="F139" s="153" t="s">
        <v>25</v>
      </c>
      <c r="G139" s="154" t="s">
        <v>173</v>
      </c>
      <c r="H139" s="154" t="s">
        <v>173</v>
      </c>
      <c r="I139" s="154" t="s">
        <v>173</v>
      </c>
      <c r="J139" s="154" t="s">
        <v>173</v>
      </c>
      <c r="K139" s="89">
        <f>K138</f>
        <v>0</v>
      </c>
      <c r="L139" s="89">
        <f>L138</f>
        <v>59.83</v>
      </c>
      <c r="M139" s="89">
        <f>M138</f>
        <v>59.83</v>
      </c>
      <c r="N139" s="153" t="s">
        <v>173</v>
      </c>
      <c r="O139" s="153"/>
      <c r="P139" s="153" t="s">
        <v>173</v>
      </c>
      <c r="Q139" s="153" t="s">
        <v>173</v>
      </c>
      <c r="R139" s="153" t="s">
        <v>173</v>
      </c>
      <c r="S139" s="153" t="s">
        <v>173</v>
      </c>
      <c r="T139" s="153" t="s">
        <v>173</v>
      </c>
      <c r="U139" s="153" t="s">
        <v>173</v>
      </c>
    </row>
    <row r="140" spans="1:21" ht="12.75" customHeight="1" x14ac:dyDescent="0.2">
      <c r="A140" s="55" t="s">
        <v>52</v>
      </c>
      <c r="B140" s="219" t="s">
        <v>89</v>
      </c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</row>
    <row r="141" spans="1:21" ht="24.75" customHeight="1" x14ac:dyDescent="0.2">
      <c r="A141" s="73" t="s">
        <v>178</v>
      </c>
      <c r="B141" s="142" t="s">
        <v>251</v>
      </c>
      <c r="C141" s="181" t="s">
        <v>181</v>
      </c>
      <c r="D141" s="90">
        <v>117.11</v>
      </c>
      <c r="E141" s="70" t="s">
        <v>58</v>
      </c>
      <c r="F141" s="70" t="s">
        <v>58</v>
      </c>
      <c r="G141" s="70" t="s">
        <v>58</v>
      </c>
      <c r="H141" s="70" t="s">
        <v>58</v>
      </c>
      <c r="I141" s="70" t="s">
        <v>58</v>
      </c>
      <c r="J141" s="70" t="s">
        <v>58</v>
      </c>
      <c r="K141" s="90">
        <f>D141</f>
        <v>117.11</v>
      </c>
      <c r="L141" s="90">
        <v>0</v>
      </c>
      <c r="M141" s="182">
        <f>D141</f>
        <v>117.11</v>
      </c>
      <c r="N141" s="153" t="s">
        <v>173</v>
      </c>
      <c r="O141" s="153"/>
      <c r="P141" s="153" t="s">
        <v>173</v>
      </c>
      <c r="Q141" s="153" t="s">
        <v>173</v>
      </c>
      <c r="R141" s="153" t="s">
        <v>173</v>
      </c>
      <c r="S141" s="153" t="s">
        <v>173</v>
      </c>
      <c r="T141" s="153" t="s">
        <v>173</v>
      </c>
      <c r="U141" s="153" t="s">
        <v>173</v>
      </c>
    </row>
    <row r="142" spans="1:21" ht="12.75" customHeight="1" x14ac:dyDescent="0.2">
      <c r="A142" s="223" t="s">
        <v>91</v>
      </c>
      <c r="B142" s="223"/>
      <c r="C142" s="223"/>
      <c r="D142" s="89">
        <f>SUM(D141:D141)</f>
        <v>117.11</v>
      </c>
      <c r="E142" s="154" t="s">
        <v>25</v>
      </c>
      <c r="F142" s="154" t="s">
        <v>25</v>
      </c>
      <c r="G142" s="154" t="s">
        <v>173</v>
      </c>
      <c r="H142" s="154" t="s">
        <v>173</v>
      </c>
      <c r="I142" s="154" t="s">
        <v>173</v>
      </c>
      <c r="J142" s="154" t="s">
        <v>173</v>
      </c>
      <c r="K142" s="89">
        <f>SUM(K141:K141)</f>
        <v>117.11</v>
      </c>
      <c r="L142" s="89">
        <f>SUM(L141:L141)</f>
        <v>0</v>
      </c>
      <c r="M142" s="89">
        <f>SUM(M141:M141)</f>
        <v>117.11</v>
      </c>
      <c r="N142" s="153" t="s">
        <v>173</v>
      </c>
      <c r="O142" s="154"/>
      <c r="P142" s="153" t="s">
        <v>173</v>
      </c>
      <c r="Q142" s="153" t="s">
        <v>173</v>
      </c>
      <c r="R142" s="153" t="s">
        <v>173</v>
      </c>
      <c r="S142" s="153" t="s">
        <v>173</v>
      </c>
      <c r="T142" s="153" t="s">
        <v>173</v>
      </c>
      <c r="U142" s="153" t="s">
        <v>173</v>
      </c>
    </row>
    <row r="143" spans="1:21" ht="12.75" customHeight="1" x14ac:dyDescent="0.2">
      <c r="A143" s="223" t="s">
        <v>92</v>
      </c>
      <c r="B143" s="223"/>
      <c r="C143" s="223"/>
      <c r="D143" s="89">
        <f>D136+D139+D142</f>
        <v>176.94</v>
      </c>
      <c r="E143" s="89" t="str">
        <f>E136</f>
        <v>х </v>
      </c>
      <c r="F143" s="75" t="str">
        <f>F136</f>
        <v>х </v>
      </c>
      <c r="G143" s="153" t="s">
        <v>173</v>
      </c>
      <c r="H143" s="153" t="s">
        <v>173</v>
      </c>
      <c r="I143" s="125" t="s">
        <v>173</v>
      </c>
      <c r="J143" s="153" t="s">
        <v>173</v>
      </c>
      <c r="K143" s="89">
        <f>K136+K139+K142</f>
        <v>117.11</v>
      </c>
      <c r="L143" s="89">
        <f>L136+L139+L142</f>
        <v>59.83</v>
      </c>
      <c r="M143" s="89">
        <f>M136+M139+M142</f>
        <v>176.94</v>
      </c>
      <c r="N143" s="153" t="s">
        <v>173</v>
      </c>
      <c r="O143" s="153"/>
      <c r="P143" s="153" t="s">
        <v>173</v>
      </c>
      <c r="Q143" s="153" t="s">
        <v>173</v>
      </c>
      <c r="R143" s="153" t="s">
        <v>173</v>
      </c>
      <c r="S143" s="153" t="s">
        <v>173</v>
      </c>
      <c r="T143" s="153" t="s">
        <v>173</v>
      </c>
      <c r="U143" s="153" t="s">
        <v>173</v>
      </c>
    </row>
    <row r="144" spans="1:21" ht="12.75" customHeight="1" x14ac:dyDescent="0.2">
      <c r="A144" s="276" t="s">
        <v>237</v>
      </c>
      <c r="B144" s="276"/>
      <c r="C144" s="276"/>
      <c r="D144" s="88">
        <f>D143</f>
        <v>176.94</v>
      </c>
      <c r="E144" s="88">
        <v>3.47</v>
      </c>
      <c r="F144" s="88">
        <v>0</v>
      </c>
      <c r="G144" s="88">
        <v>0</v>
      </c>
      <c r="H144" s="88">
        <v>0</v>
      </c>
      <c r="I144" s="88">
        <f>D144-E144</f>
        <v>173.47</v>
      </c>
      <c r="J144" s="88">
        <v>0</v>
      </c>
      <c r="K144" s="88">
        <f>K143</f>
        <v>117.11</v>
      </c>
      <c r="L144" s="88">
        <f>L143</f>
        <v>59.83</v>
      </c>
      <c r="M144" s="88">
        <f>D144</f>
        <v>176.94</v>
      </c>
      <c r="N144" s="153" t="s">
        <v>173</v>
      </c>
      <c r="O144" s="153"/>
      <c r="P144" s="153" t="s">
        <v>173</v>
      </c>
      <c r="Q144" s="81" t="str">
        <f>Q143</f>
        <v>-</v>
      </c>
      <c r="R144" s="158" t="s">
        <v>173</v>
      </c>
      <c r="S144" s="88" t="str">
        <f>S143</f>
        <v>-</v>
      </c>
      <c r="T144" s="88" t="str">
        <f>T143</f>
        <v>-</v>
      </c>
      <c r="U144" s="88" t="str">
        <f>U143</f>
        <v>-</v>
      </c>
    </row>
    <row r="145" spans="1:21" ht="12.75" customHeight="1" x14ac:dyDescent="0.2">
      <c r="A145" s="158" t="s">
        <v>241</v>
      </c>
      <c r="B145" s="220" t="s">
        <v>238</v>
      </c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2"/>
    </row>
    <row r="146" spans="1:21" ht="12.75" customHeight="1" x14ac:dyDescent="0.2">
      <c r="A146" s="55" t="s">
        <v>7</v>
      </c>
      <c r="B146" s="225" t="s">
        <v>153</v>
      </c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7"/>
    </row>
    <row r="147" spans="1:21" ht="12.75" customHeight="1" x14ac:dyDescent="0.2">
      <c r="A147" s="56" t="s">
        <v>8</v>
      </c>
      <c r="B147" s="225" t="s">
        <v>87</v>
      </c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7"/>
    </row>
    <row r="148" spans="1:21" ht="12.75" hidden="1" customHeight="1" x14ac:dyDescent="0.2">
      <c r="A148" s="71" t="s">
        <v>222</v>
      </c>
      <c r="B148" s="120"/>
      <c r="C148" s="183"/>
      <c r="D148" s="90"/>
      <c r="E148" s="95"/>
      <c r="F148" s="94"/>
      <c r="G148" s="94"/>
      <c r="H148" s="94"/>
      <c r="I148" s="94"/>
      <c r="J148" s="94"/>
      <c r="K148" s="90"/>
      <c r="L148" s="90"/>
      <c r="M148" s="90"/>
      <c r="N148" s="154"/>
      <c r="O148" s="154"/>
      <c r="P148" s="154"/>
      <c r="Q148" s="184"/>
      <c r="R148" s="185"/>
      <c r="S148" s="185"/>
      <c r="T148" s="185"/>
      <c r="U148" s="185"/>
    </row>
    <row r="149" spans="1:21" ht="12.75" customHeight="1" x14ac:dyDescent="0.2">
      <c r="A149" s="223" t="s">
        <v>85</v>
      </c>
      <c r="B149" s="223"/>
      <c r="C149" s="223"/>
      <c r="D149" s="89">
        <f>SUM(D148:D148)</f>
        <v>0</v>
      </c>
      <c r="E149" s="89" t="s">
        <v>25</v>
      </c>
      <c r="F149" s="70" t="s">
        <v>25</v>
      </c>
      <c r="G149" s="153" t="s">
        <v>173</v>
      </c>
      <c r="H149" s="153" t="s">
        <v>173</v>
      </c>
      <c r="I149" s="125">
        <f>'5'!J261</f>
        <v>0</v>
      </c>
      <c r="J149" s="153" t="s">
        <v>173</v>
      </c>
      <c r="K149" s="89">
        <f>SUM(K148:K148)</f>
        <v>0</v>
      </c>
      <c r="L149" s="89">
        <f>SUM(L148:L148)</f>
        <v>0</v>
      </c>
      <c r="M149" s="90">
        <f>SUM(M148:M148)</f>
        <v>0</v>
      </c>
      <c r="N149" s="153" t="s">
        <v>173</v>
      </c>
      <c r="O149" s="153"/>
      <c r="P149" s="153" t="s">
        <v>173</v>
      </c>
      <c r="Q149" s="154" t="s">
        <v>173</v>
      </c>
      <c r="R149" s="154" t="s">
        <v>173</v>
      </c>
      <c r="S149" s="154" t="s">
        <v>173</v>
      </c>
      <c r="T149" s="154" t="s">
        <v>173</v>
      </c>
      <c r="U149" s="154" t="s">
        <v>173</v>
      </c>
    </row>
    <row r="150" spans="1:21" ht="12" x14ac:dyDescent="0.2">
      <c r="A150" s="154" t="s">
        <v>9</v>
      </c>
      <c r="B150" s="218" t="s">
        <v>151</v>
      </c>
      <c r="C150" s="218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</row>
    <row r="151" spans="1:21" ht="84" x14ac:dyDescent="0.2">
      <c r="A151" s="71" t="s">
        <v>179</v>
      </c>
      <c r="B151" s="142" t="s">
        <v>279</v>
      </c>
      <c r="C151" s="181" t="s">
        <v>181</v>
      </c>
      <c r="D151" s="182">
        <v>59.83</v>
      </c>
      <c r="E151" s="70" t="s">
        <v>25</v>
      </c>
      <c r="F151" s="70" t="s">
        <v>25</v>
      </c>
      <c r="G151" s="70" t="s">
        <v>25</v>
      </c>
      <c r="H151" s="70" t="s">
        <v>25</v>
      </c>
      <c r="I151" s="70" t="s">
        <v>25</v>
      </c>
      <c r="J151" s="70" t="s">
        <v>25</v>
      </c>
      <c r="K151" s="182">
        <v>0</v>
      </c>
      <c r="L151" s="182">
        <f>D151</f>
        <v>59.83</v>
      </c>
      <c r="M151" s="182">
        <f>D151</f>
        <v>59.83</v>
      </c>
      <c r="N151" s="156" t="s">
        <v>173</v>
      </c>
      <c r="O151" s="156"/>
      <c r="P151" s="156" t="s">
        <v>173</v>
      </c>
      <c r="Q151" s="156" t="s">
        <v>173</v>
      </c>
      <c r="R151" s="156" t="s">
        <v>173</v>
      </c>
      <c r="S151" s="156" t="s">
        <v>173</v>
      </c>
      <c r="T151" s="156" t="s">
        <v>173</v>
      </c>
      <c r="U151" s="156" t="s">
        <v>173</v>
      </c>
    </row>
    <row r="152" spans="1:21" ht="12" x14ac:dyDescent="0.2">
      <c r="A152" s="223" t="s">
        <v>90</v>
      </c>
      <c r="B152" s="223"/>
      <c r="C152" s="223"/>
      <c r="D152" s="89">
        <f>D151</f>
        <v>59.83</v>
      </c>
      <c r="E152" s="153" t="s">
        <v>25</v>
      </c>
      <c r="F152" s="153" t="s">
        <v>25</v>
      </c>
      <c r="G152" s="154" t="s">
        <v>173</v>
      </c>
      <c r="H152" s="154" t="s">
        <v>173</v>
      </c>
      <c r="I152" s="154" t="s">
        <v>173</v>
      </c>
      <c r="J152" s="154" t="s">
        <v>173</v>
      </c>
      <c r="K152" s="89">
        <f>K151</f>
        <v>0</v>
      </c>
      <c r="L152" s="89">
        <f>L151</f>
        <v>59.83</v>
      </c>
      <c r="M152" s="89">
        <f>M151</f>
        <v>59.83</v>
      </c>
      <c r="N152" s="153" t="s">
        <v>173</v>
      </c>
      <c r="O152" s="153"/>
      <c r="P152" s="153" t="s">
        <v>173</v>
      </c>
      <c r="Q152" s="153" t="s">
        <v>173</v>
      </c>
      <c r="R152" s="153" t="s">
        <v>173</v>
      </c>
      <c r="S152" s="153" t="s">
        <v>173</v>
      </c>
      <c r="T152" s="153" t="s">
        <v>173</v>
      </c>
      <c r="U152" s="153" t="s">
        <v>173</v>
      </c>
    </row>
    <row r="153" spans="1:21" ht="12.75" customHeight="1" x14ac:dyDescent="0.2">
      <c r="A153" s="55" t="s">
        <v>52</v>
      </c>
      <c r="B153" s="219" t="s">
        <v>89</v>
      </c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</row>
    <row r="154" spans="1:21" ht="26.25" customHeight="1" x14ac:dyDescent="0.2">
      <c r="A154" s="73" t="s">
        <v>178</v>
      </c>
      <c r="B154" s="142" t="s">
        <v>186</v>
      </c>
      <c r="C154" s="181" t="s">
        <v>181</v>
      </c>
      <c r="D154" s="90">
        <v>117.11</v>
      </c>
      <c r="E154" s="70" t="s">
        <v>58</v>
      </c>
      <c r="F154" s="70" t="s">
        <v>58</v>
      </c>
      <c r="G154" s="70" t="s">
        <v>58</v>
      </c>
      <c r="H154" s="70" t="s">
        <v>58</v>
      </c>
      <c r="I154" s="70" t="s">
        <v>58</v>
      </c>
      <c r="J154" s="70" t="s">
        <v>58</v>
      </c>
      <c r="K154" s="90">
        <f>D154</f>
        <v>117.11</v>
      </c>
      <c r="L154" s="90">
        <v>0</v>
      </c>
      <c r="M154" s="182">
        <f>D154</f>
        <v>117.11</v>
      </c>
      <c r="N154" s="153" t="s">
        <v>173</v>
      </c>
      <c r="O154" s="153"/>
      <c r="P154" s="153" t="s">
        <v>173</v>
      </c>
      <c r="Q154" s="153" t="s">
        <v>173</v>
      </c>
      <c r="R154" s="153" t="s">
        <v>173</v>
      </c>
      <c r="S154" s="153" t="s">
        <v>173</v>
      </c>
      <c r="T154" s="153" t="s">
        <v>173</v>
      </c>
      <c r="U154" s="153" t="s">
        <v>173</v>
      </c>
    </row>
    <row r="155" spans="1:21" ht="12.75" customHeight="1" x14ac:dyDescent="0.2">
      <c r="A155" s="223" t="s">
        <v>91</v>
      </c>
      <c r="B155" s="223"/>
      <c r="C155" s="223"/>
      <c r="D155" s="89">
        <f>SUM(D154:D154)</f>
        <v>117.11</v>
      </c>
      <c r="E155" s="154" t="s">
        <v>25</v>
      </c>
      <c r="F155" s="154" t="s">
        <v>25</v>
      </c>
      <c r="G155" s="154" t="s">
        <v>173</v>
      </c>
      <c r="H155" s="154" t="s">
        <v>173</v>
      </c>
      <c r="I155" s="154" t="s">
        <v>173</v>
      </c>
      <c r="J155" s="154" t="s">
        <v>173</v>
      </c>
      <c r="K155" s="89">
        <f>SUM(K154:K154)</f>
        <v>117.11</v>
      </c>
      <c r="L155" s="89">
        <f>SUM(L154:L154)</f>
        <v>0</v>
      </c>
      <c r="M155" s="89">
        <f>SUM(M154:M154)</f>
        <v>117.11</v>
      </c>
      <c r="N155" s="153" t="s">
        <v>173</v>
      </c>
      <c r="O155" s="154"/>
      <c r="P155" s="153" t="s">
        <v>173</v>
      </c>
      <c r="Q155" s="153" t="s">
        <v>173</v>
      </c>
      <c r="R155" s="153" t="s">
        <v>173</v>
      </c>
      <c r="S155" s="153" t="s">
        <v>173</v>
      </c>
      <c r="T155" s="153" t="s">
        <v>173</v>
      </c>
      <c r="U155" s="153" t="s">
        <v>173</v>
      </c>
    </row>
    <row r="156" spans="1:21" ht="12.75" customHeight="1" x14ac:dyDescent="0.2">
      <c r="A156" s="223" t="s">
        <v>92</v>
      </c>
      <c r="B156" s="223"/>
      <c r="C156" s="223"/>
      <c r="D156" s="89">
        <f>D149+D152+D155</f>
        <v>176.94</v>
      </c>
      <c r="E156" s="89" t="str">
        <f>E149</f>
        <v>х </v>
      </c>
      <c r="F156" s="75" t="str">
        <f>F149</f>
        <v>х </v>
      </c>
      <c r="G156" s="153" t="s">
        <v>173</v>
      </c>
      <c r="H156" s="153" t="s">
        <v>173</v>
      </c>
      <c r="I156" s="125" t="s">
        <v>173</v>
      </c>
      <c r="J156" s="153" t="s">
        <v>173</v>
      </c>
      <c r="K156" s="89">
        <f>K149+K152+K155</f>
        <v>117.11</v>
      </c>
      <c r="L156" s="89">
        <f>L149+L152+L155</f>
        <v>59.83</v>
      </c>
      <c r="M156" s="89">
        <f>M149+M152+M155</f>
        <v>176.94</v>
      </c>
      <c r="N156" s="153" t="s">
        <v>173</v>
      </c>
      <c r="O156" s="153"/>
      <c r="P156" s="153" t="s">
        <v>173</v>
      </c>
      <c r="Q156" s="153" t="s">
        <v>173</v>
      </c>
      <c r="R156" s="153" t="s">
        <v>173</v>
      </c>
      <c r="S156" s="153" t="s">
        <v>173</v>
      </c>
      <c r="T156" s="153" t="s">
        <v>173</v>
      </c>
      <c r="U156" s="153" t="s">
        <v>173</v>
      </c>
    </row>
    <row r="157" spans="1:21" ht="12.75" customHeight="1" x14ac:dyDescent="0.2">
      <c r="A157" s="276" t="s">
        <v>242</v>
      </c>
      <c r="B157" s="276"/>
      <c r="C157" s="276"/>
      <c r="D157" s="88">
        <f>D156</f>
        <v>176.94</v>
      </c>
      <c r="E157" s="88">
        <v>0.76</v>
      </c>
      <c r="F157" s="88">
        <v>0</v>
      </c>
      <c r="G157" s="88">
        <v>0</v>
      </c>
      <c r="H157" s="88">
        <v>0</v>
      </c>
      <c r="I157" s="88">
        <f>D157-E157</f>
        <v>176.18</v>
      </c>
      <c r="J157" s="88">
        <v>0</v>
      </c>
      <c r="K157" s="88">
        <f>K156</f>
        <v>117.11</v>
      </c>
      <c r="L157" s="88">
        <f>L156</f>
        <v>59.83</v>
      </c>
      <c r="M157" s="88">
        <f>D157</f>
        <v>176.94</v>
      </c>
      <c r="N157" s="153" t="s">
        <v>173</v>
      </c>
      <c r="O157" s="153"/>
      <c r="P157" s="153" t="s">
        <v>173</v>
      </c>
      <c r="Q157" s="81" t="str">
        <f>Q156</f>
        <v>-</v>
      </c>
      <c r="R157" s="158" t="s">
        <v>173</v>
      </c>
      <c r="S157" s="88" t="str">
        <f>S156</f>
        <v>-</v>
      </c>
      <c r="T157" s="88" t="str">
        <f>T156</f>
        <v>-</v>
      </c>
      <c r="U157" s="88" t="str">
        <f>U156</f>
        <v>-</v>
      </c>
    </row>
    <row r="158" spans="1:21" ht="12.75" customHeight="1" x14ac:dyDescent="0.2">
      <c r="A158" s="158" t="s">
        <v>243</v>
      </c>
      <c r="B158" s="220" t="s">
        <v>240</v>
      </c>
      <c r="C158" s="221"/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2"/>
    </row>
    <row r="159" spans="1:21" ht="12.75" customHeight="1" x14ac:dyDescent="0.2">
      <c r="A159" s="55" t="s">
        <v>7</v>
      </c>
      <c r="B159" s="225" t="s">
        <v>153</v>
      </c>
      <c r="C159" s="226"/>
      <c r="D159" s="226"/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7"/>
    </row>
    <row r="160" spans="1:21" ht="12.75" customHeight="1" x14ac:dyDescent="0.2">
      <c r="A160" s="56" t="s">
        <v>8</v>
      </c>
      <c r="B160" s="225" t="s">
        <v>87</v>
      </c>
      <c r="C160" s="226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7"/>
    </row>
    <row r="161" spans="1:21" ht="12.75" hidden="1" customHeight="1" x14ac:dyDescent="0.2">
      <c r="A161" s="71" t="s">
        <v>222</v>
      </c>
      <c r="B161" s="120"/>
      <c r="C161" s="183"/>
      <c r="D161" s="90"/>
      <c r="E161" s="95"/>
      <c r="F161" s="94"/>
      <c r="G161" s="94"/>
      <c r="H161" s="94"/>
      <c r="I161" s="94"/>
      <c r="J161" s="94"/>
      <c r="K161" s="90"/>
      <c r="L161" s="90"/>
      <c r="M161" s="90"/>
      <c r="N161" s="154"/>
      <c r="O161" s="154"/>
      <c r="P161" s="154"/>
      <c r="Q161" s="184"/>
      <c r="R161" s="185"/>
      <c r="S161" s="185"/>
      <c r="T161" s="185"/>
      <c r="U161" s="185"/>
    </row>
    <row r="162" spans="1:21" ht="12.75" customHeight="1" x14ac:dyDescent="0.2">
      <c r="A162" s="223" t="s">
        <v>85</v>
      </c>
      <c r="B162" s="223"/>
      <c r="C162" s="223"/>
      <c r="D162" s="89">
        <f>SUM(D161:D161)</f>
        <v>0</v>
      </c>
      <c r="E162" s="89" t="s">
        <v>25</v>
      </c>
      <c r="F162" s="70" t="s">
        <v>25</v>
      </c>
      <c r="G162" s="153" t="s">
        <v>173</v>
      </c>
      <c r="H162" s="153" t="s">
        <v>173</v>
      </c>
      <c r="I162" s="125">
        <f>'5'!J274</f>
        <v>0</v>
      </c>
      <c r="J162" s="153" t="s">
        <v>173</v>
      </c>
      <c r="K162" s="89">
        <f>SUM(K161:K161)</f>
        <v>0</v>
      </c>
      <c r="L162" s="89">
        <f>SUM(L161:L161)</f>
        <v>0</v>
      </c>
      <c r="M162" s="90">
        <f>SUM(M161:M161)</f>
        <v>0</v>
      </c>
      <c r="N162" s="153" t="s">
        <v>173</v>
      </c>
      <c r="O162" s="153"/>
      <c r="P162" s="153" t="s">
        <v>173</v>
      </c>
      <c r="Q162" s="154" t="s">
        <v>173</v>
      </c>
      <c r="R162" s="154" t="s">
        <v>173</v>
      </c>
      <c r="S162" s="154" t="s">
        <v>173</v>
      </c>
      <c r="T162" s="154" t="s">
        <v>173</v>
      </c>
      <c r="U162" s="154" t="s">
        <v>173</v>
      </c>
    </row>
    <row r="163" spans="1:21" ht="12.75" customHeight="1" x14ac:dyDescent="0.2">
      <c r="A163" s="154" t="s">
        <v>9</v>
      </c>
      <c r="B163" s="218" t="s">
        <v>151</v>
      </c>
      <c r="C163" s="218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</row>
    <row r="164" spans="1:21" ht="12.75" hidden="1" customHeight="1" x14ac:dyDescent="0.2">
      <c r="A164" s="71" t="s">
        <v>179</v>
      </c>
      <c r="B164" s="142"/>
      <c r="C164" s="181"/>
      <c r="D164" s="182"/>
      <c r="E164" s="70" t="s">
        <v>25</v>
      </c>
      <c r="F164" s="70" t="s">
        <v>25</v>
      </c>
      <c r="G164" s="70" t="s">
        <v>25</v>
      </c>
      <c r="H164" s="70" t="s">
        <v>25</v>
      </c>
      <c r="I164" s="70" t="s">
        <v>25</v>
      </c>
      <c r="J164" s="70" t="s">
        <v>25</v>
      </c>
      <c r="K164" s="182">
        <v>0</v>
      </c>
      <c r="L164" s="182">
        <f>D164</f>
        <v>0</v>
      </c>
      <c r="M164" s="182">
        <f>D164</f>
        <v>0</v>
      </c>
      <c r="N164" s="156" t="s">
        <v>173</v>
      </c>
      <c r="O164" s="156"/>
      <c r="P164" s="156" t="s">
        <v>173</v>
      </c>
      <c r="Q164" s="156" t="s">
        <v>173</v>
      </c>
      <c r="R164" s="156" t="s">
        <v>173</v>
      </c>
      <c r="S164" s="156" t="s">
        <v>173</v>
      </c>
      <c r="T164" s="156" t="s">
        <v>173</v>
      </c>
      <c r="U164" s="156" t="s">
        <v>173</v>
      </c>
    </row>
    <row r="165" spans="1:21" ht="12.75" customHeight="1" x14ac:dyDescent="0.2">
      <c r="A165" s="223" t="s">
        <v>90</v>
      </c>
      <c r="B165" s="223"/>
      <c r="C165" s="223"/>
      <c r="D165" s="89">
        <f>D164</f>
        <v>0</v>
      </c>
      <c r="E165" s="153" t="s">
        <v>25</v>
      </c>
      <c r="F165" s="153" t="s">
        <v>25</v>
      </c>
      <c r="G165" s="154" t="s">
        <v>173</v>
      </c>
      <c r="H165" s="154" t="s">
        <v>173</v>
      </c>
      <c r="I165" s="154" t="s">
        <v>173</v>
      </c>
      <c r="J165" s="154" t="s">
        <v>173</v>
      </c>
      <c r="K165" s="89">
        <f>K164</f>
        <v>0</v>
      </c>
      <c r="L165" s="89">
        <f>L164</f>
        <v>0</v>
      </c>
      <c r="M165" s="89">
        <f>M164</f>
        <v>0</v>
      </c>
      <c r="N165" s="153" t="s">
        <v>173</v>
      </c>
      <c r="O165" s="153"/>
      <c r="P165" s="153" t="s">
        <v>173</v>
      </c>
      <c r="Q165" s="153" t="s">
        <v>173</v>
      </c>
      <c r="R165" s="153" t="s">
        <v>173</v>
      </c>
      <c r="S165" s="153" t="s">
        <v>173</v>
      </c>
      <c r="T165" s="153" t="s">
        <v>173</v>
      </c>
      <c r="U165" s="153" t="s">
        <v>173</v>
      </c>
    </row>
    <row r="166" spans="1:21" ht="12.75" customHeight="1" x14ac:dyDescent="0.2">
      <c r="A166" s="55" t="s">
        <v>52</v>
      </c>
      <c r="B166" s="219" t="s">
        <v>89</v>
      </c>
      <c r="C166" s="219"/>
      <c r="D166" s="219"/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</row>
    <row r="167" spans="1:21" ht="13.5" hidden="1" customHeight="1" x14ac:dyDescent="0.2">
      <c r="A167" s="73" t="s">
        <v>178</v>
      </c>
      <c r="B167" s="142"/>
      <c r="C167" s="181"/>
      <c r="D167" s="90">
        <v>0</v>
      </c>
      <c r="E167" s="70" t="s">
        <v>58</v>
      </c>
      <c r="F167" s="70" t="s">
        <v>58</v>
      </c>
      <c r="G167" s="70" t="s">
        <v>58</v>
      </c>
      <c r="H167" s="70" t="s">
        <v>58</v>
      </c>
      <c r="I167" s="70" t="s">
        <v>58</v>
      </c>
      <c r="J167" s="70" t="s">
        <v>58</v>
      </c>
      <c r="K167" s="90">
        <f>D167</f>
        <v>0</v>
      </c>
      <c r="L167" s="90">
        <v>0</v>
      </c>
      <c r="M167" s="182">
        <f>D167</f>
        <v>0</v>
      </c>
      <c r="N167" s="153" t="s">
        <v>173</v>
      </c>
      <c r="O167" s="153"/>
      <c r="P167" s="153" t="s">
        <v>173</v>
      </c>
      <c r="Q167" s="153" t="s">
        <v>173</v>
      </c>
      <c r="R167" s="153" t="s">
        <v>173</v>
      </c>
      <c r="S167" s="153" t="s">
        <v>173</v>
      </c>
      <c r="T167" s="153" t="s">
        <v>173</v>
      </c>
      <c r="U167" s="153" t="s">
        <v>173</v>
      </c>
    </row>
    <row r="168" spans="1:21" ht="12.75" customHeight="1" x14ac:dyDescent="0.2">
      <c r="A168" s="223" t="s">
        <v>91</v>
      </c>
      <c r="B168" s="223"/>
      <c r="C168" s="223"/>
      <c r="D168" s="89">
        <f>SUM(D167:D167)</f>
        <v>0</v>
      </c>
      <c r="E168" s="154" t="s">
        <v>25</v>
      </c>
      <c r="F168" s="154" t="s">
        <v>25</v>
      </c>
      <c r="G168" s="154" t="s">
        <v>173</v>
      </c>
      <c r="H168" s="154" t="s">
        <v>173</v>
      </c>
      <c r="I168" s="154" t="s">
        <v>173</v>
      </c>
      <c r="J168" s="154" t="s">
        <v>173</v>
      </c>
      <c r="K168" s="89">
        <f>SUM(K167:K167)</f>
        <v>0</v>
      </c>
      <c r="L168" s="89">
        <f>SUM(L167:L167)</f>
        <v>0</v>
      </c>
      <c r="M168" s="89">
        <f>SUM(M167:M167)</f>
        <v>0</v>
      </c>
      <c r="N168" s="153" t="s">
        <v>173</v>
      </c>
      <c r="O168" s="154"/>
      <c r="P168" s="153" t="s">
        <v>173</v>
      </c>
      <c r="Q168" s="153" t="s">
        <v>173</v>
      </c>
      <c r="R168" s="153" t="s">
        <v>173</v>
      </c>
      <c r="S168" s="153" t="s">
        <v>173</v>
      </c>
      <c r="T168" s="153" t="s">
        <v>173</v>
      </c>
      <c r="U168" s="153" t="s">
        <v>173</v>
      </c>
    </row>
    <row r="169" spans="1:21" ht="12.75" customHeight="1" x14ac:dyDescent="0.2">
      <c r="A169" s="223" t="s">
        <v>92</v>
      </c>
      <c r="B169" s="223"/>
      <c r="C169" s="223"/>
      <c r="D169" s="89">
        <f>D162+D165+D168</f>
        <v>0</v>
      </c>
      <c r="E169" s="89" t="str">
        <f>E162</f>
        <v>х </v>
      </c>
      <c r="F169" s="75" t="str">
        <f>F162</f>
        <v>х </v>
      </c>
      <c r="G169" s="153" t="s">
        <v>173</v>
      </c>
      <c r="H169" s="153" t="s">
        <v>173</v>
      </c>
      <c r="I169" s="125" t="s">
        <v>173</v>
      </c>
      <c r="J169" s="153" t="s">
        <v>173</v>
      </c>
      <c r="K169" s="89">
        <f>K162+K165+K168</f>
        <v>0</v>
      </c>
      <c r="L169" s="89">
        <f>L162+L165+L168</f>
        <v>0</v>
      </c>
      <c r="M169" s="89">
        <f>M162+M165+M168</f>
        <v>0</v>
      </c>
      <c r="N169" s="153" t="s">
        <v>173</v>
      </c>
      <c r="O169" s="153"/>
      <c r="P169" s="153" t="s">
        <v>173</v>
      </c>
      <c r="Q169" s="153" t="s">
        <v>173</v>
      </c>
      <c r="R169" s="153" t="s">
        <v>173</v>
      </c>
      <c r="S169" s="153" t="s">
        <v>173</v>
      </c>
      <c r="T169" s="153" t="s">
        <v>173</v>
      </c>
      <c r="U169" s="153" t="s">
        <v>173</v>
      </c>
    </row>
    <row r="170" spans="1:21" ht="12.75" customHeight="1" x14ac:dyDescent="0.2">
      <c r="A170" s="276" t="s">
        <v>244</v>
      </c>
      <c r="B170" s="276"/>
      <c r="C170" s="276"/>
      <c r="D170" s="88">
        <f>D169</f>
        <v>0</v>
      </c>
      <c r="E170" s="88">
        <v>0</v>
      </c>
      <c r="F170" s="88">
        <v>0</v>
      </c>
      <c r="G170" s="88">
        <v>0</v>
      </c>
      <c r="H170" s="88">
        <v>0</v>
      </c>
      <c r="I170" s="88">
        <f>D170-E170</f>
        <v>0</v>
      </c>
      <c r="J170" s="88">
        <v>0</v>
      </c>
      <c r="K170" s="88">
        <f>K169</f>
        <v>0</v>
      </c>
      <c r="L170" s="88">
        <f>L169</f>
        <v>0</v>
      </c>
      <c r="M170" s="88">
        <f>D170</f>
        <v>0</v>
      </c>
      <c r="N170" s="153" t="s">
        <v>173</v>
      </c>
      <c r="O170" s="153"/>
      <c r="P170" s="153" t="s">
        <v>173</v>
      </c>
      <c r="Q170" s="81" t="str">
        <f>Q169</f>
        <v>-</v>
      </c>
      <c r="R170" s="158" t="s">
        <v>173</v>
      </c>
      <c r="S170" s="88" t="str">
        <f>S169</f>
        <v>-</v>
      </c>
      <c r="T170" s="88" t="str">
        <f>T169</f>
        <v>-</v>
      </c>
      <c r="U170" s="88" t="str">
        <f>U169</f>
        <v>-</v>
      </c>
    </row>
    <row r="171" spans="1:21" ht="12.75" customHeight="1" x14ac:dyDescent="0.2">
      <c r="A171" s="158" t="s">
        <v>245</v>
      </c>
      <c r="B171" s="220" t="s">
        <v>246</v>
      </c>
      <c r="C171" s="221"/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2"/>
    </row>
    <row r="172" spans="1:21" ht="12.75" customHeight="1" x14ac:dyDescent="0.2">
      <c r="A172" s="55" t="s">
        <v>7</v>
      </c>
      <c r="B172" s="225" t="s">
        <v>153</v>
      </c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7"/>
    </row>
    <row r="173" spans="1:21" ht="12.75" customHeight="1" x14ac:dyDescent="0.2">
      <c r="A173" s="56" t="s">
        <v>8</v>
      </c>
      <c r="B173" s="225" t="s">
        <v>87</v>
      </c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7"/>
    </row>
    <row r="174" spans="1:21" ht="12.75" hidden="1" customHeight="1" x14ac:dyDescent="0.2">
      <c r="A174" s="71" t="s">
        <v>222</v>
      </c>
      <c r="B174" s="120"/>
      <c r="C174" s="183"/>
      <c r="D174" s="90"/>
      <c r="E174" s="95"/>
      <c r="F174" s="94"/>
      <c r="G174" s="94"/>
      <c r="H174" s="94"/>
      <c r="I174" s="94"/>
      <c r="J174" s="94"/>
      <c r="K174" s="90"/>
      <c r="L174" s="90"/>
      <c r="M174" s="90"/>
      <c r="N174" s="154"/>
      <c r="O174" s="154"/>
      <c r="P174" s="154"/>
      <c r="Q174" s="184"/>
      <c r="R174" s="185"/>
      <c r="S174" s="185"/>
      <c r="T174" s="185"/>
      <c r="U174" s="185"/>
    </row>
    <row r="175" spans="1:21" ht="12.75" customHeight="1" x14ac:dyDescent="0.2">
      <c r="A175" s="223" t="s">
        <v>85</v>
      </c>
      <c r="B175" s="223"/>
      <c r="C175" s="223"/>
      <c r="D175" s="89">
        <f>SUM(D174:D174)</f>
        <v>0</v>
      </c>
      <c r="E175" s="89" t="s">
        <v>25</v>
      </c>
      <c r="F175" s="70" t="s">
        <v>25</v>
      </c>
      <c r="G175" s="153" t="s">
        <v>173</v>
      </c>
      <c r="H175" s="153" t="s">
        <v>173</v>
      </c>
      <c r="I175" s="125">
        <f>'5'!J287</f>
        <v>0</v>
      </c>
      <c r="J175" s="153" t="s">
        <v>173</v>
      </c>
      <c r="K175" s="89">
        <f>SUM(K174:K174)</f>
        <v>0</v>
      </c>
      <c r="L175" s="89">
        <f>SUM(L174:L174)</f>
        <v>0</v>
      </c>
      <c r="M175" s="90">
        <f>SUM(M174:M174)</f>
        <v>0</v>
      </c>
      <c r="N175" s="153" t="s">
        <v>173</v>
      </c>
      <c r="O175" s="153"/>
      <c r="P175" s="153" t="s">
        <v>173</v>
      </c>
      <c r="Q175" s="154" t="s">
        <v>173</v>
      </c>
      <c r="R175" s="154" t="s">
        <v>173</v>
      </c>
      <c r="S175" s="154" t="s">
        <v>173</v>
      </c>
      <c r="T175" s="154" t="s">
        <v>173</v>
      </c>
      <c r="U175" s="154" t="s">
        <v>173</v>
      </c>
    </row>
    <row r="176" spans="1:21" ht="12.75" customHeight="1" x14ac:dyDescent="0.2">
      <c r="A176" s="154" t="s">
        <v>9</v>
      </c>
      <c r="B176" s="218" t="s">
        <v>151</v>
      </c>
      <c r="C176" s="218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8"/>
    </row>
    <row r="177" spans="1:21" ht="85.5" customHeight="1" x14ac:dyDescent="0.2">
      <c r="A177" s="71" t="s">
        <v>179</v>
      </c>
      <c r="B177" s="142" t="s">
        <v>279</v>
      </c>
      <c r="C177" s="181" t="s">
        <v>181</v>
      </c>
      <c r="D177" s="182">
        <v>59.83</v>
      </c>
      <c r="E177" s="70" t="s">
        <v>25</v>
      </c>
      <c r="F177" s="70" t="s">
        <v>25</v>
      </c>
      <c r="G177" s="70" t="s">
        <v>25</v>
      </c>
      <c r="H177" s="70" t="s">
        <v>25</v>
      </c>
      <c r="I177" s="70" t="s">
        <v>25</v>
      </c>
      <c r="J177" s="70" t="s">
        <v>25</v>
      </c>
      <c r="K177" s="182">
        <v>0</v>
      </c>
      <c r="L177" s="182">
        <f>D177</f>
        <v>59.83</v>
      </c>
      <c r="M177" s="182">
        <f>D177</f>
        <v>59.83</v>
      </c>
      <c r="N177" s="156" t="s">
        <v>173</v>
      </c>
      <c r="O177" s="156"/>
      <c r="P177" s="156" t="s">
        <v>173</v>
      </c>
      <c r="Q177" s="156" t="s">
        <v>173</v>
      </c>
      <c r="R177" s="156" t="s">
        <v>173</v>
      </c>
      <c r="S177" s="156" t="s">
        <v>173</v>
      </c>
      <c r="T177" s="156" t="s">
        <v>173</v>
      </c>
      <c r="U177" s="156" t="s">
        <v>173</v>
      </c>
    </row>
    <row r="178" spans="1:21" ht="12.75" customHeight="1" x14ac:dyDescent="0.2">
      <c r="A178" s="223" t="s">
        <v>90</v>
      </c>
      <c r="B178" s="223"/>
      <c r="C178" s="223"/>
      <c r="D178" s="89">
        <f>D177</f>
        <v>59.83</v>
      </c>
      <c r="E178" s="153" t="s">
        <v>25</v>
      </c>
      <c r="F178" s="153" t="s">
        <v>25</v>
      </c>
      <c r="G178" s="154" t="s">
        <v>173</v>
      </c>
      <c r="H178" s="154" t="s">
        <v>173</v>
      </c>
      <c r="I178" s="154" t="s">
        <v>173</v>
      </c>
      <c r="J178" s="154" t="s">
        <v>173</v>
      </c>
      <c r="K178" s="89">
        <f>K177</f>
        <v>0</v>
      </c>
      <c r="L178" s="89">
        <f>L177</f>
        <v>59.83</v>
      </c>
      <c r="M178" s="89">
        <f>M177</f>
        <v>59.83</v>
      </c>
      <c r="N178" s="153" t="s">
        <v>173</v>
      </c>
      <c r="O178" s="153"/>
      <c r="P178" s="153" t="s">
        <v>173</v>
      </c>
      <c r="Q178" s="153" t="s">
        <v>173</v>
      </c>
      <c r="R178" s="153" t="s">
        <v>173</v>
      </c>
      <c r="S178" s="153" t="s">
        <v>173</v>
      </c>
      <c r="T178" s="153" t="s">
        <v>173</v>
      </c>
      <c r="U178" s="153" t="s">
        <v>173</v>
      </c>
    </row>
    <row r="179" spans="1:21" ht="12.75" customHeight="1" x14ac:dyDescent="0.2">
      <c r="A179" s="55" t="s">
        <v>52</v>
      </c>
      <c r="B179" s="219" t="s">
        <v>89</v>
      </c>
      <c r="C179" s="219"/>
      <c r="D179" s="219"/>
      <c r="E179" s="219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</row>
    <row r="180" spans="1:21" ht="12.75" hidden="1" customHeight="1" x14ac:dyDescent="0.2">
      <c r="A180" s="73" t="s">
        <v>178</v>
      </c>
      <c r="B180" s="50"/>
      <c r="C180" s="181"/>
      <c r="D180" s="90"/>
      <c r="E180" s="70"/>
      <c r="F180" s="70"/>
      <c r="G180" s="70"/>
      <c r="H180" s="70"/>
      <c r="I180" s="70"/>
      <c r="J180" s="70"/>
      <c r="K180" s="90"/>
      <c r="L180" s="90"/>
      <c r="M180" s="182"/>
      <c r="N180" s="153" t="s">
        <v>173</v>
      </c>
      <c r="O180" s="153"/>
      <c r="P180" s="153" t="s">
        <v>173</v>
      </c>
      <c r="Q180" s="153" t="s">
        <v>173</v>
      </c>
      <c r="R180" s="153" t="s">
        <v>173</v>
      </c>
      <c r="S180" s="153" t="s">
        <v>173</v>
      </c>
      <c r="T180" s="153" t="s">
        <v>173</v>
      </c>
      <c r="U180" s="153" t="s">
        <v>173</v>
      </c>
    </row>
    <row r="181" spans="1:21" ht="12.75" customHeight="1" x14ac:dyDescent="0.2">
      <c r="A181" s="223" t="s">
        <v>91</v>
      </c>
      <c r="B181" s="223"/>
      <c r="C181" s="223"/>
      <c r="D181" s="89">
        <f>SUM(D180:D180)</f>
        <v>0</v>
      </c>
      <c r="E181" s="154" t="s">
        <v>25</v>
      </c>
      <c r="F181" s="154" t="s">
        <v>25</v>
      </c>
      <c r="G181" s="154" t="s">
        <v>173</v>
      </c>
      <c r="H181" s="154" t="s">
        <v>173</v>
      </c>
      <c r="I181" s="154" t="s">
        <v>173</v>
      </c>
      <c r="J181" s="154" t="s">
        <v>173</v>
      </c>
      <c r="K181" s="89">
        <f>SUM(K180:K180)</f>
        <v>0</v>
      </c>
      <c r="L181" s="89">
        <f>SUM(L180:L180)</f>
        <v>0</v>
      </c>
      <c r="M181" s="89">
        <f>SUM(M180:M180)</f>
        <v>0</v>
      </c>
      <c r="N181" s="153" t="s">
        <v>173</v>
      </c>
      <c r="O181" s="154"/>
      <c r="P181" s="153" t="s">
        <v>173</v>
      </c>
      <c r="Q181" s="153" t="s">
        <v>173</v>
      </c>
      <c r="R181" s="153" t="s">
        <v>173</v>
      </c>
      <c r="S181" s="153" t="s">
        <v>173</v>
      </c>
      <c r="T181" s="153" t="s">
        <v>173</v>
      </c>
      <c r="U181" s="153" t="s">
        <v>173</v>
      </c>
    </row>
    <row r="182" spans="1:21" ht="12.75" customHeight="1" x14ac:dyDescent="0.2">
      <c r="A182" s="223" t="s">
        <v>92</v>
      </c>
      <c r="B182" s="223"/>
      <c r="C182" s="223"/>
      <c r="D182" s="89">
        <f>D175+D178+D181</f>
        <v>59.83</v>
      </c>
      <c r="E182" s="89" t="str">
        <f>E175</f>
        <v>х </v>
      </c>
      <c r="F182" s="75" t="str">
        <f>F175</f>
        <v>х </v>
      </c>
      <c r="G182" s="153" t="s">
        <v>173</v>
      </c>
      <c r="H182" s="153" t="s">
        <v>173</v>
      </c>
      <c r="I182" s="125" t="s">
        <v>173</v>
      </c>
      <c r="J182" s="153" t="s">
        <v>173</v>
      </c>
      <c r="K182" s="89">
        <f>K175+K178+K181</f>
        <v>0</v>
      </c>
      <c r="L182" s="89">
        <f>L175+L178+L181</f>
        <v>59.83</v>
      </c>
      <c r="M182" s="89">
        <f>M175+M178+M181</f>
        <v>59.83</v>
      </c>
      <c r="N182" s="153" t="s">
        <v>173</v>
      </c>
      <c r="O182" s="153"/>
      <c r="P182" s="153" t="s">
        <v>173</v>
      </c>
      <c r="Q182" s="153" t="s">
        <v>173</v>
      </c>
      <c r="R182" s="153" t="s">
        <v>173</v>
      </c>
      <c r="S182" s="153" t="s">
        <v>173</v>
      </c>
      <c r="T182" s="153" t="s">
        <v>173</v>
      </c>
      <c r="U182" s="153" t="s">
        <v>173</v>
      </c>
    </row>
    <row r="183" spans="1:21" ht="12.75" customHeight="1" x14ac:dyDescent="0.2">
      <c r="A183" s="276" t="s">
        <v>247</v>
      </c>
      <c r="B183" s="276"/>
      <c r="C183" s="276"/>
      <c r="D183" s="88">
        <f>D182</f>
        <v>59.83</v>
      </c>
      <c r="E183" s="88">
        <v>0.23</v>
      </c>
      <c r="F183" s="88">
        <v>0</v>
      </c>
      <c r="G183" s="88">
        <v>0</v>
      </c>
      <c r="H183" s="88">
        <v>0</v>
      </c>
      <c r="I183" s="88">
        <f>D183-E183</f>
        <v>59.6</v>
      </c>
      <c r="J183" s="88">
        <v>0</v>
      </c>
      <c r="K183" s="88">
        <f>K182</f>
        <v>0</v>
      </c>
      <c r="L183" s="88">
        <f>L182</f>
        <v>59.83</v>
      </c>
      <c r="M183" s="88">
        <f>D183</f>
        <v>59.83</v>
      </c>
      <c r="N183" s="153" t="s">
        <v>173</v>
      </c>
      <c r="O183" s="153"/>
      <c r="P183" s="153" t="s">
        <v>173</v>
      </c>
      <c r="Q183" s="81" t="str">
        <f>Q182</f>
        <v>-</v>
      </c>
      <c r="R183" s="158" t="s">
        <v>173</v>
      </c>
      <c r="S183" s="88" t="str">
        <f>S182</f>
        <v>-</v>
      </c>
      <c r="T183" s="88" t="str">
        <f>T182</f>
        <v>-</v>
      </c>
      <c r="U183" s="88" t="str">
        <f>U182</f>
        <v>-</v>
      </c>
    </row>
    <row r="184" spans="1:21" ht="12.75" customHeight="1" x14ac:dyDescent="0.2">
      <c r="A184" s="158" t="s">
        <v>249</v>
      </c>
      <c r="B184" s="220" t="s">
        <v>248</v>
      </c>
      <c r="C184" s="221"/>
      <c r="D184" s="221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2"/>
    </row>
    <row r="185" spans="1:21" ht="12.75" customHeight="1" x14ac:dyDescent="0.2">
      <c r="A185" s="55" t="s">
        <v>7</v>
      </c>
      <c r="B185" s="225" t="s">
        <v>153</v>
      </c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7"/>
    </row>
    <row r="186" spans="1:21" ht="12.75" customHeight="1" x14ac:dyDescent="0.2">
      <c r="A186" s="56" t="s">
        <v>8</v>
      </c>
      <c r="B186" s="225" t="s">
        <v>87</v>
      </c>
      <c r="C186" s="226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7"/>
    </row>
    <row r="187" spans="1:21" ht="12.75" hidden="1" customHeight="1" x14ac:dyDescent="0.2">
      <c r="A187" s="71" t="s">
        <v>222</v>
      </c>
      <c r="B187" s="120"/>
      <c r="C187" s="183"/>
      <c r="D187" s="90"/>
      <c r="E187" s="95"/>
      <c r="F187" s="94"/>
      <c r="G187" s="94"/>
      <c r="H187" s="94"/>
      <c r="I187" s="94"/>
      <c r="J187" s="94"/>
      <c r="K187" s="90"/>
      <c r="L187" s="90"/>
      <c r="M187" s="90"/>
      <c r="N187" s="154"/>
      <c r="O187" s="154"/>
      <c r="P187" s="154"/>
      <c r="Q187" s="184"/>
      <c r="R187" s="185"/>
      <c r="S187" s="185"/>
      <c r="T187" s="185"/>
      <c r="U187" s="185"/>
    </row>
    <row r="188" spans="1:21" ht="12.75" customHeight="1" x14ac:dyDescent="0.2">
      <c r="A188" s="223" t="s">
        <v>85</v>
      </c>
      <c r="B188" s="223"/>
      <c r="C188" s="223"/>
      <c r="D188" s="89">
        <f>SUM(D187:D187)</f>
        <v>0</v>
      </c>
      <c r="E188" s="89" t="s">
        <v>25</v>
      </c>
      <c r="F188" s="70" t="s">
        <v>25</v>
      </c>
      <c r="G188" s="153" t="s">
        <v>173</v>
      </c>
      <c r="H188" s="153" t="s">
        <v>173</v>
      </c>
      <c r="I188" s="125" t="s">
        <v>173</v>
      </c>
      <c r="J188" s="153" t="s">
        <v>173</v>
      </c>
      <c r="K188" s="89">
        <f>SUM(K187:K187)</f>
        <v>0</v>
      </c>
      <c r="L188" s="89">
        <f>SUM(L187:L187)</f>
        <v>0</v>
      </c>
      <c r="M188" s="90">
        <f>SUM(M187:M187)</f>
        <v>0</v>
      </c>
      <c r="N188" s="153" t="s">
        <v>173</v>
      </c>
      <c r="O188" s="153"/>
      <c r="P188" s="153" t="s">
        <v>173</v>
      </c>
      <c r="Q188" s="154" t="s">
        <v>173</v>
      </c>
      <c r="R188" s="154" t="s">
        <v>173</v>
      </c>
      <c r="S188" s="154" t="s">
        <v>173</v>
      </c>
      <c r="T188" s="154" t="s">
        <v>173</v>
      </c>
      <c r="U188" s="154" t="s">
        <v>173</v>
      </c>
    </row>
    <row r="189" spans="1:21" ht="12.75" customHeight="1" x14ac:dyDescent="0.2">
      <c r="A189" s="154" t="s">
        <v>9</v>
      </c>
      <c r="B189" s="218" t="s">
        <v>151</v>
      </c>
      <c r="C189" s="218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S189" s="218"/>
      <c r="T189" s="218"/>
      <c r="U189" s="218"/>
    </row>
    <row r="190" spans="1:21" ht="84" customHeight="1" x14ac:dyDescent="0.2">
      <c r="A190" s="71" t="s">
        <v>179</v>
      </c>
      <c r="B190" s="142" t="s">
        <v>279</v>
      </c>
      <c r="C190" s="181" t="s">
        <v>181</v>
      </c>
      <c r="D190" s="182">
        <v>59.83</v>
      </c>
      <c r="E190" s="70" t="s">
        <v>25</v>
      </c>
      <c r="F190" s="70" t="s">
        <v>25</v>
      </c>
      <c r="G190" s="70" t="s">
        <v>25</v>
      </c>
      <c r="H190" s="70" t="s">
        <v>25</v>
      </c>
      <c r="I190" s="70" t="s">
        <v>25</v>
      </c>
      <c r="J190" s="70" t="s">
        <v>25</v>
      </c>
      <c r="K190" s="182">
        <v>0</v>
      </c>
      <c r="L190" s="182">
        <f>D190</f>
        <v>59.83</v>
      </c>
      <c r="M190" s="182">
        <f>D190</f>
        <v>59.83</v>
      </c>
      <c r="N190" s="156" t="s">
        <v>173</v>
      </c>
      <c r="O190" s="156"/>
      <c r="P190" s="156" t="s">
        <v>173</v>
      </c>
      <c r="Q190" s="156" t="s">
        <v>173</v>
      </c>
      <c r="R190" s="156" t="s">
        <v>173</v>
      </c>
      <c r="S190" s="156" t="s">
        <v>173</v>
      </c>
      <c r="T190" s="156" t="s">
        <v>173</v>
      </c>
      <c r="U190" s="156" t="s">
        <v>173</v>
      </c>
    </row>
    <row r="191" spans="1:21" ht="12.75" customHeight="1" x14ac:dyDescent="0.2">
      <c r="A191" s="223" t="s">
        <v>90</v>
      </c>
      <c r="B191" s="223"/>
      <c r="C191" s="223"/>
      <c r="D191" s="89">
        <f>D190</f>
        <v>59.83</v>
      </c>
      <c r="E191" s="153" t="s">
        <v>25</v>
      </c>
      <c r="F191" s="153" t="s">
        <v>25</v>
      </c>
      <c r="G191" s="154" t="s">
        <v>173</v>
      </c>
      <c r="H191" s="154" t="s">
        <v>173</v>
      </c>
      <c r="I191" s="154" t="s">
        <v>173</v>
      </c>
      <c r="J191" s="154" t="s">
        <v>173</v>
      </c>
      <c r="K191" s="89">
        <f>K190</f>
        <v>0</v>
      </c>
      <c r="L191" s="89">
        <f>L190</f>
        <v>59.83</v>
      </c>
      <c r="M191" s="89">
        <f>M190</f>
        <v>59.83</v>
      </c>
      <c r="N191" s="153" t="s">
        <v>173</v>
      </c>
      <c r="O191" s="153"/>
      <c r="P191" s="153" t="s">
        <v>173</v>
      </c>
      <c r="Q191" s="153" t="s">
        <v>173</v>
      </c>
      <c r="R191" s="153" t="s">
        <v>173</v>
      </c>
      <c r="S191" s="153" t="s">
        <v>173</v>
      </c>
      <c r="T191" s="153" t="s">
        <v>173</v>
      </c>
      <c r="U191" s="153" t="s">
        <v>173</v>
      </c>
    </row>
    <row r="192" spans="1:21" ht="12.75" customHeight="1" x14ac:dyDescent="0.2">
      <c r="A192" s="55" t="s">
        <v>52</v>
      </c>
      <c r="B192" s="219" t="s">
        <v>89</v>
      </c>
      <c r="C192" s="219"/>
      <c r="D192" s="219"/>
      <c r="E192" s="219"/>
      <c r="F192" s="219"/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</row>
    <row r="193" spans="1:21" ht="12.75" hidden="1" customHeight="1" x14ac:dyDescent="0.2">
      <c r="A193" s="73" t="s">
        <v>178</v>
      </c>
      <c r="B193" s="50"/>
      <c r="C193" s="181"/>
      <c r="D193" s="90"/>
      <c r="E193" s="70"/>
      <c r="F193" s="70"/>
      <c r="G193" s="70"/>
      <c r="H193" s="70"/>
      <c r="I193" s="70"/>
      <c r="J193" s="70"/>
      <c r="K193" s="90"/>
      <c r="L193" s="90"/>
      <c r="M193" s="182"/>
      <c r="N193" s="153" t="s">
        <v>173</v>
      </c>
      <c r="O193" s="153"/>
      <c r="P193" s="153" t="s">
        <v>173</v>
      </c>
      <c r="Q193" s="153" t="s">
        <v>173</v>
      </c>
      <c r="R193" s="153" t="s">
        <v>173</v>
      </c>
      <c r="S193" s="153" t="s">
        <v>173</v>
      </c>
      <c r="T193" s="153" t="s">
        <v>173</v>
      </c>
      <c r="U193" s="153" t="s">
        <v>173</v>
      </c>
    </row>
    <row r="194" spans="1:21" ht="12.75" customHeight="1" x14ac:dyDescent="0.2">
      <c r="A194" s="223" t="s">
        <v>91</v>
      </c>
      <c r="B194" s="223"/>
      <c r="C194" s="223"/>
      <c r="D194" s="89">
        <f>SUM(D193:D193)</f>
        <v>0</v>
      </c>
      <c r="E194" s="154" t="s">
        <v>25</v>
      </c>
      <c r="F194" s="154" t="s">
        <v>25</v>
      </c>
      <c r="G194" s="154" t="s">
        <v>173</v>
      </c>
      <c r="H194" s="154" t="s">
        <v>173</v>
      </c>
      <c r="I194" s="154" t="s">
        <v>173</v>
      </c>
      <c r="J194" s="154" t="s">
        <v>173</v>
      </c>
      <c r="K194" s="89">
        <f>SUM(K193:K193)</f>
        <v>0</v>
      </c>
      <c r="L194" s="89">
        <f>SUM(L193:L193)</f>
        <v>0</v>
      </c>
      <c r="M194" s="89">
        <f>SUM(M193:M193)</f>
        <v>0</v>
      </c>
      <c r="N194" s="153" t="s">
        <v>173</v>
      </c>
      <c r="O194" s="154"/>
      <c r="P194" s="153" t="s">
        <v>173</v>
      </c>
      <c r="Q194" s="153" t="s">
        <v>173</v>
      </c>
      <c r="R194" s="153" t="s">
        <v>173</v>
      </c>
      <c r="S194" s="153" t="s">
        <v>173</v>
      </c>
      <c r="T194" s="153" t="s">
        <v>173</v>
      </c>
      <c r="U194" s="153" t="s">
        <v>173</v>
      </c>
    </row>
    <row r="195" spans="1:21" ht="12.75" customHeight="1" x14ac:dyDescent="0.2">
      <c r="A195" s="223" t="s">
        <v>92</v>
      </c>
      <c r="B195" s="223"/>
      <c r="C195" s="223"/>
      <c r="D195" s="89">
        <f>D188+D191+D194</f>
        <v>59.83</v>
      </c>
      <c r="E195" s="89" t="str">
        <f>E188</f>
        <v>х </v>
      </c>
      <c r="F195" s="75" t="str">
        <f>F188</f>
        <v>х </v>
      </c>
      <c r="G195" s="153" t="s">
        <v>173</v>
      </c>
      <c r="H195" s="153" t="s">
        <v>173</v>
      </c>
      <c r="I195" s="125" t="s">
        <v>173</v>
      </c>
      <c r="J195" s="153" t="s">
        <v>173</v>
      </c>
      <c r="K195" s="89">
        <f>K188+K191+K194</f>
        <v>0</v>
      </c>
      <c r="L195" s="89">
        <f>L188+L191+L194</f>
        <v>59.83</v>
      </c>
      <c r="M195" s="89">
        <f>M188+M191+M194</f>
        <v>59.83</v>
      </c>
      <c r="N195" s="153" t="s">
        <v>173</v>
      </c>
      <c r="O195" s="153"/>
      <c r="P195" s="153" t="s">
        <v>173</v>
      </c>
      <c r="Q195" s="153" t="s">
        <v>173</v>
      </c>
      <c r="R195" s="153" t="s">
        <v>173</v>
      </c>
      <c r="S195" s="153" t="s">
        <v>173</v>
      </c>
      <c r="T195" s="153" t="s">
        <v>173</v>
      </c>
      <c r="U195" s="153" t="s">
        <v>173</v>
      </c>
    </row>
    <row r="196" spans="1:21" ht="12.75" customHeight="1" x14ac:dyDescent="0.2">
      <c r="A196" s="276" t="s">
        <v>250</v>
      </c>
      <c r="B196" s="276"/>
      <c r="C196" s="276"/>
      <c r="D196" s="88">
        <f>D195</f>
        <v>59.83</v>
      </c>
      <c r="E196" s="88">
        <v>3.64</v>
      </c>
      <c r="F196" s="88">
        <v>0</v>
      </c>
      <c r="G196" s="88">
        <v>0</v>
      </c>
      <c r="H196" s="88">
        <v>0</v>
      </c>
      <c r="I196" s="88">
        <f>D196-E196</f>
        <v>56.19</v>
      </c>
      <c r="J196" s="88">
        <v>0</v>
      </c>
      <c r="K196" s="88">
        <f>K195</f>
        <v>0</v>
      </c>
      <c r="L196" s="88">
        <f>L195</f>
        <v>59.83</v>
      </c>
      <c r="M196" s="88">
        <f>D196</f>
        <v>59.83</v>
      </c>
      <c r="N196" s="153" t="s">
        <v>173</v>
      </c>
      <c r="O196" s="153"/>
      <c r="P196" s="153" t="s">
        <v>173</v>
      </c>
      <c r="Q196" s="81" t="str">
        <f>Q195</f>
        <v>-</v>
      </c>
      <c r="R196" s="158" t="s">
        <v>173</v>
      </c>
      <c r="S196" s="88" t="str">
        <f>S195</f>
        <v>-</v>
      </c>
      <c r="T196" s="88" t="str">
        <f>T195</f>
        <v>-</v>
      </c>
      <c r="U196" s="88" t="str">
        <f>U195</f>
        <v>-</v>
      </c>
    </row>
    <row r="197" spans="1:21" ht="13.5" customHeight="1" x14ac:dyDescent="0.2">
      <c r="A197" s="158" t="s">
        <v>213</v>
      </c>
      <c r="B197" s="220" t="s">
        <v>207</v>
      </c>
      <c r="C197" s="221"/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2"/>
    </row>
    <row r="198" spans="1:21" ht="12.75" customHeight="1" x14ac:dyDescent="0.2">
      <c r="A198" s="55" t="s">
        <v>13</v>
      </c>
      <c r="B198" s="210" t="s">
        <v>153</v>
      </c>
      <c r="C198" s="211"/>
      <c r="D198" s="211"/>
      <c r="E198" s="211"/>
      <c r="F198" s="211"/>
      <c r="G198" s="211"/>
      <c r="H198" s="211"/>
      <c r="I198" s="211"/>
      <c r="J198" s="211"/>
      <c r="K198" s="211"/>
      <c r="L198" s="211"/>
      <c r="M198" s="211"/>
      <c r="N198" s="211"/>
      <c r="O198" s="211"/>
      <c r="P198" s="211"/>
      <c r="Q198" s="211"/>
      <c r="R198" s="211"/>
      <c r="S198" s="211"/>
      <c r="T198" s="211"/>
      <c r="U198" s="212"/>
    </row>
    <row r="199" spans="1:21" ht="12.75" customHeight="1" x14ac:dyDescent="0.2">
      <c r="A199" s="56" t="s">
        <v>14</v>
      </c>
      <c r="B199" s="207" t="s">
        <v>87</v>
      </c>
      <c r="C199" s="208"/>
      <c r="D199" s="208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9"/>
    </row>
    <row r="200" spans="1:21" ht="49.5" customHeight="1" x14ac:dyDescent="0.2">
      <c r="A200" s="71" t="s">
        <v>161</v>
      </c>
      <c r="B200" s="137" t="s">
        <v>203</v>
      </c>
      <c r="C200" s="181" t="s">
        <v>204</v>
      </c>
      <c r="D200" s="132">
        <v>168.69</v>
      </c>
      <c r="E200" s="94" t="s">
        <v>25</v>
      </c>
      <c r="F200" s="94" t="s">
        <v>25</v>
      </c>
      <c r="G200" s="94" t="s">
        <v>25</v>
      </c>
      <c r="H200" s="94" t="s">
        <v>25</v>
      </c>
      <c r="I200" s="94" t="s">
        <v>25</v>
      </c>
      <c r="J200" s="94" t="s">
        <v>25</v>
      </c>
      <c r="K200" s="90">
        <f>D200</f>
        <v>168.69</v>
      </c>
      <c r="L200" s="90">
        <v>0</v>
      </c>
      <c r="M200" s="90">
        <f>D200</f>
        <v>168.69</v>
      </c>
      <c r="N200" s="153" t="s">
        <v>173</v>
      </c>
      <c r="O200" s="153" t="s">
        <v>173</v>
      </c>
      <c r="P200" s="153" t="s">
        <v>173</v>
      </c>
      <c r="Q200" s="153" t="s">
        <v>173</v>
      </c>
      <c r="R200" s="153" t="s">
        <v>173</v>
      </c>
      <c r="S200" s="153" t="s">
        <v>173</v>
      </c>
      <c r="T200" s="153" t="s">
        <v>173</v>
      </c>
      <c r="U200" s="153" t="s">
        <v>173</v>
      </c>
    </row>
    <row r="201" spans="1:21" ht="48" x14ac:dyDescent="0.2">
      <c r="A201" s="71" t="s">
        <v>162</v>
      </c>
      <c r="B201" s="137" t="s">
        <v>206</v>
      </c>
      <c r="C201" s="181" t="s">
        <v>205</v>
      </c>
      <c r="D201" s="132">
        <v>7640.92</v>
      </c>
      <c r="E201" s="94" t="s">
        <v>25</v>
      </c>
      <c r="F201" s="94" t="s">
        <v>25</v>
      </c>
      <c r="G201" s="94" t="s">
        <v>25</v>
      </c>
      <c r="H201" s="94" t="s">
        <v>25</v>
      </c>
      <c r="I201" s="94" t="s">
        <v>25</v>
      </c>
      <c r="J201" s="94" t="s">
        <v>25</v>
      </c>
      <c r="K201" s="90">
        <v>0</v>
      </c>
      <c r="L201" s="90">
        <f>D201</f>
        <v>7640.92</v>
      </c>
      <c r="M201" s="90">
        <f>D201</f>
        <v>7640.92</v>
      </c>
      <c r="N201" s="153" t="s">
        <v>173</v>
      </c>
      <c r="O201" s="153" t="s">
        <v>173</v>
      </c>
      <c r="P201" s="153" t="s">
        <v>173</v>
      </c>
      <c r="Q201" s="153" t="s">
        <v>173</v>
      </c>
      <c r="R201" s="153" t="s">
        <v>173</v>
      </c>
      <c r="S201" s="153" t="s">
        <v>173</v>
      </c>
      <c r="T201" s="153" t="s">
        <v>173</v>
      </c>
      <c r="U201" s="153" t="s">
        <v>173</v>
      </c>
    </row>
    <row r="202" spans="1:21" ht="13.5" customHeight="1" x14ac:dyDescent="0.2">
      <c r="A202" s="204" t="s">
        <v>101</v>
      </c>
      <c r="B202" s="205"/>
      <c r="C202" s="206"/>
      <c r="D202" s="90">
        <f>SUM(D200:D201)</f>
        <v>7809.61</v>
      </c>
      <c r="E202" s="90" t="s">
        <v>25</v>
      </c>
      <c r="F202" s="90" t="s">
        <v>25</v>
      </c>
      <c r="G202" s="153" t="s">
        <v>173</v>
      </c>
      <c r="H202" s="153" t="s">
        <v>173</v>
      </c>
      <c r="I202" s="94" t="str">
        <f>'5'!J180</f>
        <v>-</v>
      </c>
      <c r="J202" s="153" t="s">
        <v>173</v>
      </c>
      <c r="K202" s="90">
        <f t="shared" ref="K202:M202" si="10">SUM(K200:K201)</f>
        <v>168.69</v>
      </c>
      <c r="L202" s="90">
        <f t="shared" si="10"/>
        <v>7640.92</v>
      </c>
      <c r="M202" s="90">
        <f t="shared" si="10"/>
        <v>7809.61</v>
      </c>
      <c r="N202" s="153" t="s">
        <v>173</v>
      </c>
      <c r="O202" s="153"/>
      <c r="P202" s="153" t="s">
        <v>173</v>
      </c>
      <c r="Q202" s="78" t="str">
        <f>'5'!T180</f>
        <v>-</v>
      </c>
      <c r="R202" s="153" t="s">
        <v>173</v>
      </c>
      <c r="S202" s="78" t="str">
        <f>'5'!V180</f>
        <v>-</v>
      </c>
      <c r="T202" s="78" t="str">
        <f>'5'!W180</f>
        <v>-</v>
      </c>
      <c r="U202" s="78" t="str">
        <f>'5'!X180</f>
        <v>-</v>
      </c>
    </row>
    <row r="203" spans="1:21" ht="17.25" customHeight="1" x14ac:dyDescent="0.2">
      <c r="A203" s="153" t="s">
        <v>53</v>
      </c>
      <c r="B203" s="207" t="s">
        <v>151</v>
      </c>
      <c r="C203" s="208"/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9"/>
    </row>
    <row r="204" spans="1:21" ht="12.75" hidden="1" customHeight="1" x14ac:dyDescent="0.2">
      <c r="A204" s="156"/>
      <c r="B204" s="156"/>
      <c r="C204" s="156"/>
      <c r="D204" s="156"/>
      <c r="E204" s="70" t="s">
        <v>25</v>
      </c>
      <c r="F204" s="70" t="s">
        <v>25</v>
      </c>
      <c r="G204" s="70" t="s">
        <v>25</v>
      </c>
      <c r="H204" s="70" t="s">
        <v>25</v>
      </c>
      <c r="I204" s="70" t="s">
        <v>25</v>
      </c>
      <c r="J204" s="70" t="s">
        <v>25</v>
      </c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</row>
    <row r="205" spans="1:21" ht="15" customHeight="1" x14ac:dyDescent="0.2">
      <c r="A205" s="204" t="s">
        <v>102</v>
      </c>
      <c r="B205" s="205"/>
      <c r="C205" s="206"/>
      <c r="D205" s="90">
        <v>0</v>
      </c>
      <c r="E205" s="153" t="s">
        <v>25</v>
      </c>
      <c r="F205" s="153" t="s">
        <v>25</v>
      </c>
      <c r="G205" s="153" t="s">
        <v>173</v>
      </c>
      <c r="H205" s="153" t="s">
        <v>173</v>
      </c>
      <c r="I205" s="153" t="s">
        <v>173</v>
      </c>
      <c r="J205" s="153" t="s">
        <v>173</v>
      </c>
      <c r="K205" s="90">
        <v>0</v>
      </c>
      <c r="L205" s="90">
        <v>0</v>
      </c>
      <c r="M205" s="90">
        <v>0</v>
      </c>
      <c r="N205" s="153" t="s">
        <v>173</v>
      </c>
      <c r="O205" s="153" t="s">
        <v>173</v>
      </c>
      <c r="P205" s="153" t="s">
        <v>173</v>
      </c>
      <c r="Q205" s="153" t="s">
        <v>173</v>
      </c>
      <c r="R205" s="153" t="s">
        <v>173</v>
      </c>
      <c r="S205" s="153" t="s">
        <v>173</v>
      </c>
      <c r="T205" s="153" t="s">
        <v>173</v>
      </c>
      <c r="U205" s="153" t="s">
        <v>173</v>
      </c>
    </row>
    <row r="206" spans="1:21" ht="15.75" hidden="1" customHeight="1" x14ac:dyDescent="0.2">
      <c r="A206" s="205" t="s">
        <v>146</v>
      </c>
      <c r="B206" s="205"/>
      <c r="C206" s="205"/>
      <c r="D206" s="205"/>
      <c r="E206" s="205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</row>
    <row r="207" spans="1:21" ht="12" hidden="1" customHeight="1" x14ac:dyDescent="0.2">
      <c r="A207" s="156">
        <v>1</v>
      </c>
      <c r="B207" s="156">
        <v>2</v>
      </c>
      <c r="C207" s="156">
        <v>3</v>
      </c>
      <c r="D207" s="156">
        <v>4</v>
      </c>
      <c r="E207" s="156">
        <v>5</v>
      </c>
      <c r="F207" s="156">
        <v>6</v>
      </c>
      <c r="G207" s="72">
        <v>7</v>
      </c>
      <c r="H207" s="156">
        <v>8</v>
      </c>
      <c r="I207" s="156">
        <v>9</v>
      </c>
      <c r="J207" s="156">
        <v>10</v>
      </c>
      <c r="K207" s="156">
        <v>11</v>
      </c>
      <c r="L207" s="156">
        <v>12</v>
      </c>
      <c r="M207" s="156">
        <v>13</v>
      </c>
      <c r="N207" s="234">
        <v>14</v>
      </c>
      <c r="O207" s="236"/>
      <c r="P207" s="156">
        <v>15</v>
      </c>
      <c r="Q207" s="156">
        <v>16</v>
      </c>
      <c r="R207" s="156">
        <v>17</v>
      </c>
      <c r="S207" s="156">
        <v>18</v>
      </c>
      <c r="T207" s="156">
        <v>19</v>
      </c>
      <c r="U207" s="156">
        <v>20</v>
      </c>
    </row>
    <row r="208" spans="1:21" ht="13.15" customHeight="1" x14ac:dyDescent="0.2">
      <c r="A208" s="73" t="s">
        <v>54</v>
      </c>
      <c r="B208" s="204" t="s">
        <v>89</v>
      </c>
      <c r="C208" s="205"/>
      <c r="D208" s="205"/>
      <c r="E208" s="205"/>
      <c r="F208" s="205"/>
      <c r="G208" s="205"/>
      <c r="H208" s="205"/>
      <c r="I208" s="205"/>
      <c r="J208" s="205"/>
      <c r="K208" s="205"/>
      <c r="L208" s="205"/>
      <c r="M208" s="205"/>
      <c r="N208" s="205"/>
      <c r="O208" s="205"/>
      <c r="P208" s="205"/>
      <c r="Q208" s="205"/>
      <c r="R208" s="205"/>
      <c r="S208" s="205"/>
      <c r="T208" s="205"/>
      <c r="U208" s="206"/>
    </row>
    <row r="209" spans="1:21" ht="36" x14ac:dyDescent="0.2">
      <c r="A209" s="71" t="s">
        <v>282</v>
      </c>
      <c r="B209" s="137" t="s">
        <v>200</v>
      </c>
      <c r="C209" s="181" t="s">
        <v>181</v>
      </c>
      <c r="D209" s="132">
        <v>191.8</v>
      </c>
      <c r="E209" s="94" t="s">
        <v>25</v>
      </c>
      <c r="F209" s="94" t="s">
        <v>25</v>
      </c>
      <c r="G209" s="94" t="s">
        <v>25</v>
      </c>
      <c r="H209" s="94" t="s">
        <v>25</v>
      </c>
      <c r="I209" s="94" t="s">
        <v>25</v>
      </c>
      <c r="J209" s="94" t="s">
        <v>25</v>
      </c>
      <c r="K209" s="90">
        <v>0</v>
      </c>
      <c r="L209" s="90">
        <f>D209</f>
        <v>191.8</v>
      </c>
      <c r="M209" s="90">
        <f>D209</f>
        <v>191.8</v>
      </c>
      <c r="N209" s="153" t="s">
        <v>173</v>
      </c>
      <c r="O209" s="153" t="s">
        <v>173</v>
      </c>
      <c r="P209" s="153" t="s">
        <v>173</v>
      </c>
      <c r="Q209" s="153" t="s">
        <v>173</v>
      </c>
      <c r="R209" s="153" t="s">
        <v>173</v>
      </c>
      <c r="S209" s="153" t="s">
        <v>173</v>
      </c>
      <c r="T209" s="153" t="s">
        <v>173</v>
      </c>
      <c r="U209" s="153" t="s">
        <v>173</v>
      </c>
    </row>
    <row r="210" spans="1:21" ht="24" x14ac:dyDescent="0.2">
      <c r="A210" s="71" t="s">
        <v>189</v>
      </c>
      <c r="B210" s="137" t="s">
        <v>201</v>
      </c>
      <c r="C210" s="181" t="s">
        <v>181</v>
      </c>
      <c r="D210" s="132">
        <v>50.64</v>
      </c>
      <c r="E210" s="94" t="s">
        <v>25</v>
      </c>
      <c r="F210" s="94" t="s">
        <v>25</v>
      </c>
      <c r="G210" s="94" t="s">
        <v>25</v>
      </c>
      <c r="H210" s="94" t="s">
        <v>25</v>
      </c>
      <c r="I210" s="94" t="s">
        <v>25</v>
      </c>
      <c r="J210" s="94" t="s">
        <v>25</v>
      </c>
      <c r="K210" s="90">
        <v>0</v>
      </c>
      <c r="L210" s="90">
        <f>D210</f>
        <v>50.64</v>
      </c>
      <c r="M210" s="90">
        <f>D210</f>
        <v>50.64</v>
      </c>
      <c r="N210" s="153" t="s">
        <v>173</v>
      </c>
      <c r="O210" s="153" t="s">
        <v>173</v>
      </c>
      <c r="P210" s="153" t="s">
        <v>173</v>
      </c>
      <c r="Q210" s="153" t="s">
        <v>173</v>
      </c>
      <c r="R210" s="153" t="s">
        <v>173</v>
      </c>
      <c r="S210" s="153" t="s">
        <v>173</v>
      </c>
      <c r="T210" s="153" t="s">
        <v>173</v>
      </c>
      <c r="U210" s="153" t="s">
        <v>173</v>
      </c>
    </row>
    <row r="211" spans="1:21" ht="24" x14ac:dyDescent="0.2">
      <c r="A211" s="71" t="s">
        <v>190</v>
      </c>
      <c r="B211" s="137" t="s">
        <v>202</v>
      </c>
      <c r="C211" s="181" t="s">
        <v>181</v>
      </c>
      <c r="D211" s="132">
        <v>39.31</v>
      </c>
      <c r="E211" s="94" t="s">
        <v>25</v>
      </c>
      <c r="F211" s="94" t="s">
        <v>25</v>
      </c>
      <c r="G211" s="94" t="s">
        <v>25</v>
      </c>
      <c r="H211" s="94" t="s">
        <v>25</v>
      </c>
      <c r="I211" s="94" t="s">
        <v>25</v>
      </c>
      <c r="J211" s="94" t="s">
        <v>25</v>
      </c>
      <c r="K211" s="90">
        <v>0</v>
      </c>
      <c r="L211" s="90">
        <f>D211</f>
        <v>39.31</v>
      </c>
      <c r="M211" s="90">
        <f>D211</f>
        <v>39.31</v>
      </c>
      <c r="N211" s="153" t="s">
        <v>173</v>
      </c>
      <c r="O211" s="153" t="s">
        <v>173</v>
      </c>
      <c r="P211" s="153" t="s">
        <v>173</v>
      </c>
      <c r="Q211" s="153" t="s">
        <v>173</v>
      </c>
      <c r="R211" s="153" t="s">
        <v>173</v>
      </c>
      <c r="S211" s="153" t="s">
        <v>173</v>
      </c>
      <c r="T211" s="153" t="s">
        <v>173</v>
      </c>
      <c r="U211" s="153" t="s">
        <v>173</v>
      </c>
    </row>
    <row r="212" spans="1:21" ht="36" x14ac:dyDescent="0.2">
      <c r="A212" s="71" t="s">
        <v>191</v>
      </c>
      <c r="B212" s="137" t="s">
        <v>264</v>
      </c>
      <c r="C212" s="181" t="s">
        <v>181</v>
      </c>
      <c r="D212" s="132">
        <v>109.03</v>
      </c>
      <c r="E212" s="94" t="s">
        <v>25</v>
      </c>
      <c r="F212" s="94" t="s">
        <v>25</v>
      </c>
      <c r="G212" s="94" t="s">
        <v>25</v>
      </c>
      <c r="H212" s="94" t="s">
        <v>25</v>
      </c>
      <c r="I212" s="94" t="s">
        <v>25</v>
      </c>
      <c r="J212" s="94" t="s">
        <v>25</v>
      </c>
      <c r="K212" s="90">
        <v>0</v>
      </c>
      <c r="L212" s="90">
        <f t="shared" ref="L212:L215" si="11">D212</f>
        <v>109.03</v>
      </c>
      <c r="M212" s="90">
        <f t="shared" ref="M212:M215" si="12">D212</f>
        <v>109.03</v>
      </c>
      <c r="N212" s="153" t="s">
        <v>173</v>
      </c>
      <c r="O212" s="153" t="s">
        <v>173</v>
      </c>
      <c r="P212" s="153" t="s">
        <v>173</v>
      </c>
      <c r="Q212" s="153" t="s">
        <v>173</v>
      </c>
      <c r="R212" s="153" t="s">
        <v>173</v>
      </c>
      <c r="S212" s="153" t="s">
        <v>173</v>
      </c>
      <c r="T212" s="153" t="s">
        <v>173</v>
      </c>
      <c r="U212" s="153" t="s">
        <v>173</v>
      </c>
    </row>
    <row r="213" spans="1:21" ht="36" x14ac:dyDescent="0.2">
      <c r="A213" s="71" t="s">
        <v>192</v>
      </c>
      <c r="B213" s="137" t="s">
        <v>263</v>
      </c>
      <c r="C213" s="181" t="s">
        <v>181</v>
      </c>
      <c r="D213" s="132">
        <v>247.35</v>
      </c>
      <c r="E213" s="94" t="s">
        <v>25</v>
      </c>
      <c r="F213" s="94" t="s">
        <v>25</v>
      </c>
      <c r="G213" s="94" t="s">
        <v>25</v>
      </c>
      <c r="H213" s="94" t="s">
        <v>25</v>
      </c>
      <c r="I213" s="94" t="s">
        <v>25</v>
      </c>
      <c r="J213" s="94" t="s">
        <v>25</v>
      </c>
      <c r="K213" s="90">
        <v>0</v>
      </c>
      <c r="L213" s="90">
        <f t="shared" ref="L213" si="13">D213</f>
        <v>247.35</v>
      </c>
      <c r="M213" s="90">
        <f t="shared" ref="M213" si="14">D213</f>
        <v>247.35</v>
      </c>
      <c r="N213" s="153" t="s">
        <v>173</v>
      </c>
      <c r="O213" s="153" t="s">
        <v>173</v>
      </c>
      <c r="P213" s="153" t="s">
        <v>173</v>
      </c>
      <c r="Q213" s="153" t="s">
        <v>173</v>
      </c>
      <c r="R213" s="153" t="s">
        <v>173</v>
      </c>
      <c r="S213" s="153" t="s">
        <v>173</v>
      </c>
      <c r="T213" s="153" t="s">
        <v>173</v>
      </c>
      <c r="U213" s="153" t="s">
        <v>173</v>
      </c>
    </row>
    <row r="214" spans="1:21" ht="36" x14ac:dyDescent="0.2">
      <c r="A214" s="71" t="s">
        <v>193</v>
      </c>
      <c r="B214" s="137" t="s">
        <v>266</v>
      </c>
      <c r="C214" s="181" t="s">
        <v>182</v>
      </c>
      <c r="D214" s="132">
        <v>247.35</v>
      </c>
      <c r="E214" s="94" t="s">
        <v>25</v>
      </c>
      <c r="F214" s="94" t="s">
        <v>25</v>
      </c>
      <c r="G214" s="94" t="s">
        <v>25</v>
      </c>
      <c r="H214" s="94" t="s">
        <v>25</v>
      </c>
      <c r="I214" s="94" t="s">
        <v>25</v>
      </c>
      <c r="J214" s="94" t="s">
        <v>25</v>
      </c>
      <c r="K214" s="90">
        <v>0</v>
      </c>
      <c r="L214" s="90">
        <f t="shared" si="11"/>
        <v>247.35</v>
      </c>
      <c r="M214" s="90">
        <f t="shared" si="12"/>
        <v>247.35</v>
      </c>
      <c r="N214" s="153" t="s">
        <v>173</v>
      </c>
      <c r="O214" s="153" t="s">
        <v>173</v>
      </c>
      <c r="P214" s="153" t="s">
        <v>173</v>
      </c>
      <c r="Q214" s="153" t="s">
        <v>173</v>
      </c>
      <c r="R214" s="153" t="s">
        <v>173</v>
      </c>
      <c r="S214" s="153" t="s">
        <v>173</v>
      </c>
      <c r="T214" s="153" t="s">
        <v>173</v>
      </c>
      <c r="U214" s="153" t="s">
        <v>173</v>
      </c>
    </row>
    <row r="215" spans="1:21" ht="36" x14ac:dyDescent="0.2">
      <c r="A215" s="71" t="s">
        <v>283</v>
      </c>
      <c r="B215" s="137" t="s">
        <v>265</v>
      </c>
      <c r="C215" s="181" t="s">
        <v>181</v>
      </c>
      <c r="D215" s="132">
        <v>247.36</v>
      </c>
      <c r="E215" s="94" t="s">
        <v>25</v>
      </c>
      <c r="F215" s="94" t="s">
        <v>25</v>
      </c>
      <c r="G215" s="94" t="s">
        <v>25</v>
      </c>
      <c r="H215" s="94" t="s">
        <v>25</v>
      </c>
      <c r="I215" s="94" t="s">
        <v>25</v>
      </c>
      <c r="J215" s="94" t="s">
        <v>25</v>
      </c>
      <c r="K215" s="90">
        <v>0</v>
      </c>
      <c r="L215" s="90">
        <f t="shared" si="11"/>
        <v>247.36</v>
      </c>
      <c r="M215" s="90">
        <f t="shared" si="12"/>
        <v>247.36</v>
      </c>
      <c r="N215" s="153" t="s">
        <v>173</v>
      </c>
      <c r="O215" s="153" t="s">
        <v>173</v>
      </c>
      <c r="P215" s="153" t="s">
        <v>173</v>
      </c>
      <c r="Q215" s="153" t="s">
        <v>173</v>
      </c>
      <c r="R215" s="153" t="s">
        <v>173</v>
      </c>
      <c r="S215" s="153" t="s">
        <v>173</v>
      </c>
      <c r="T215" s="153" t="s">
        <v>173</v>
      </c>
      <c r="U215" s="153" t="s">
        <v>173</v>
      </c>
    </row>
    <row r="216" spans="1:21" ht="14.25" customHeight="1" x14ac:dyDescent="0.2">
      <c r="A216" s="71" t="s">
        <v>284</v>
      </c>
      <c r="B216" s="142" t="s">
        <v>252</v>
      </c>
      <c r="C216" s="181" t="s">
        <v>273</v>
      </c>
      <c r="D216" s="132">
        <v>147.94999999999999</v>
      </c>
      <c r="E216" s="94" t="s">
        <v>25</v>
      </c>
      <c r="F216" s="94" t="s">
        <v>25</v>
      </c>
      <c r="G216" s="94" t="s">
        <v>25</v>
      </c>
      <c r="H216" s="94" t="s">
        <v>25</v>
      </c>
      <c r="I216" s="94" t="s">
        <v>25</v>
      </c>
      <c r="J216" s="94" t="s">
        <v>25</v>
      </c>
      <c r="K216" s="90">
        <f>D216</f>
        <v>147.94999999999999</v>
      </c>
      <c r="L216" s="90">
        <v>0</v>
      </c>
      <c r="M216" s="90">
        <f>D216</f>
        <v>147.94999999999999</v>
      </c>
      <c r="N216" s="153" t="s">
        <v>173</v>
      </c>
      <c r="O216" s="153" t="s">
        <v>173</v>
      </c>
      <c r="P216" s="153" t="s">
        <v>173</v>
      </c>
      <c r="Q216" s="153" t="s">
        <v>173</v>
      </c>
      <c r="R216" s="153" t="s">
        <v>173</v>
      </c>
      <c r="S216" s="153" t="s">
        <v>173</v>
      </c>
      <c r="T216" s="153" t="s">
        <v>173</v>
      </c>
      <c r="U216" s="153" t="s">
        <v>173</v>
      </c>
    </row>
    <row r="217" spans="1:21" ht="15" customHeight="1" x14ac:dyDescent="0.2">
      <c r="A217" s="71" t="s">
        <v>285</v>
      </c>
      <c r="B217" s="137" t="s">
        <v>272</v>
      </c>
      <c r="C217" s="181" t="s">
        <v>297</v>
      </c>
      <c r="D217" s="132">
        <v>830</v>
      </c>
      <c r="E217" s="94" t="s">
        <v>25</v>
      </c>
      <c r="F217" s="94" t="s">
        <v>25</v>
      </c>
      <c r="G217" s="94" t="s">
        <v>25</v>
      </c>
      <c r="H217" s="94" t="s">
        <v>25</v>
      </c>
      <c r="I217" s="94" t="s">
        <v>25</v>
      </c>
      <c r="J217" s="94" t="s">
        <v>25</v>
      </c>
      <c r="K217" s="90">
        <f>D217</f>
        <v>830</v>
      </c>
      <c r="L217" s="90">
        <v>0</v>
      </c>
      <c r="M217" s="90">
        <f>D217</f>
        <v>830</v>
      </c>
      <c r="N217" s="153" t="s">
        <v>173</v>
      </c>
      <c r="O217" s="153" t="s">
        <v>173</v>
      </c>
      <c r="P217" s="153" t="s">
        <v>173</v>
      </c>
      <c r="Q217" s="153" t="s">
        <v>173</v>
      </c>
      <c r="R217" s="153" t="s">
        <v>173</v>
      </c>
      <c r="S217" s="153" t="s">
        <v>173</v>
      </c>
      <c r="T217" s="153" t="s">
        <v>173</v>
      </c>
      <c r="U217" s="153" t="s">
        <v>173</v>
      </c>
    </row>
    <row r="218" spans="1:21" ht="13.5" customHeight="1" x14ac:dyDescent="0.2">
      <c r="A218" s="204" t="s">
        <v>103</v>
      </c>
      <c r="B218" s="205"/>
      <c r="C218" s="206"/>
      <c r="D218" s="90">
        <f>SUM(D209:D217)</f>
        <v>2110.79</v>
      </c>
      <c r="E218" s="153" t="s">
        <v>25</v>
      </c>
      <c r="F218" s="153" t="s">
        <v>25</v>
      </c>
      <c r="G218" s="153" t="s">
        <v>173</v>
      </c>
      <c r="H218" s="153" t="s">
        <v>173</v>
      </c>
      <c r="I218" s="153" t="s">
        <v>173</v>
      </c>
      <c r="J218" s="153" t="s">
        <v>173</v>
      </c>
      <c r="K218" s="90">
        <f t="shared" ref="K218:L218" si="15">SUM(K209:K217)</f>
        <v>977.95</v>
      </c>
      <c r="L218" s="90">
        <f t="shared" si="15"/>
        <v>1132.8400000000001</v>
      </c>
      <c r="M218" s="90">
        <f>SUM(M209:M217)</f>
        <v>2110.79</v>
      </c>
      <c r="N218" s="153" t="s">
        <v>173</v>
      </c>
      <c r="O218" s="153"/>
      <c r="P218" s="153" t="s">
        <v>173</v>
      </c>
      <c r="Q218" s="153" t="s">
        <v>173</v>
      </c>
      <c r="R218" s="153" t="s">
        <v>173</v>
      </c>
      <c r="S218" s="153" t="s">
        <v>173</v>
      </c>
      <c r="T218" s="153" t="s">
        <v>173</v>
      </c>
      <c r="U218" s="153" t="s">
        <v>173</v>
      </c>
    </row>
    <row r="219" spans="1:21" ht="14.45" customHeight="1" x14ac:dyDescent="0.2">
      <c r="A219" s="204" t="s">
        <v>104</v>
      </c>
      <c r="B219" s="205"/>
      <c r="C219" s="206"/>
      <c r="D219" s="90">
        <f>D202+D205+D218</f>
        <v>9920.4</v>
      </c>
      <c r="E219" s="90" t="str">
        <f>E202</f>
        <v>х </v>
      </c>
      <c r="F219" s="90" t="str">
        <f>F202</f>
        <v>х </v>
      </c>
      <c r="G219" s="153" t="s">
        <v>173</v>
      </c>
      <c r="H219" s="153" t="s">
        <v>173</v>
      </c>
      <c r="I219" s="94" t="str">
        <f>I202</f>
        <v>-</v>
      </c>
      <c r="J219" s="153" t="s">
        <v>173</v>
      </c>
      <c r="K219" s="90">
        <f t="shared" ref="K219:M219" si="16">K202+K205+K218</f>
        <v>1146.6400000000001</v>
      </c>
      <c r="L219" s="90">
        <f t="shared" si="16"/>
        <v>8773.76</v>
      </c>
      <c r="M219" s="90">
        <f t="shared" si="16"/>
        <v>9920.4</v>
      </c>
      <c r="N219" s="153" t="s">
        <v>173</v>
      </c>
      <c r="O219" s="153"/>
      <c r="P219" s="153" t="s">
        <v>173</v>
      </c>
      <c r="Q219" s="80" t="str">
        <f>Q202</f>
        <v>-</v>
      </c>
      <c r="R219" s="153" t="s">
        <v>173</v>
      </c>
      <c r="S219" s="90" t="str">
        <f>S202</f>
        <v>-</v>
      </c>
      <c r="T219" s="90" t="str">
        <f>T202</f>
        <v>-</v>
      </c>
      <c r="U219" s="90" t="str">
        <f>U202</f>
        <v>-</v>
      </c>
    </row>
    <row r="220" spans="1:21" ht="15.6" hidden="1" customHeight="1" x14ac:dyDescent="0.2">
      <c r="A220" s="73" t="s">
        <v>44</v>
      </c>
      <c r="B220" s="213" t="s">
        <v>152</v>
      </c>
      <c r="C220" s="214"/>
      <c r="D220" s="214"/>
      <c r="E220" s="214"/>
      <c r="F220" s="214"/>
      <c r="G220" s="214"/>
      <c r="H220" s="214"/>
      <c r="I220" s="214"/>
      <c r="J220" s="214"/>
      <c r="K220" s="214"/>
      <c r="L220" s="214"/>
      <c r="M220" s="214"/>
      <c r="N220" s="214"/>
      <c r="O220" s="214"/>
      <c r="P220" s="214"/>
      <c r="Q220" s="214"/>
      <c r="R220" s="214"/>
      <c r="S220" s="214"/>
      <c r="T220" s="214"/>
      <c r="U220" s="215"/>
    </row>
    <row r="221" spans="1:21" ht="14.45" hidden="1" customHeight="1" x14ac:dyDescent="0.2">
      <c r="A221" s="29" t="s">
        <v>15</v>
      </c>
      <c r="B221" s="207" t="s">
        <v>87</v>
      </c>
      <c r="C221" s="208"/>
      <c r="D221" s="208"/>
      <c r="E221" s="208"/>
      <c r="F221" s="208"/>
      <c r="G221" s="208"/>
      <c r="H221" s="208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9"/>
    </row>
    <row r="222" spans="1:21" ht="13.9" hidden="1" customHeight="1" x14ac:dyDescent="0.2">
      <c r="A222" s="156"/>
      <c r="B222" s="156"/>
      <c r="C222" s="156"/>
      <c r="D222" s="156"/>
      <c r="E222" s="70" t="s">
        <v>25</v>
      </c>
      <c r="F222" s="70" t="s">
        <v>25</v>
      </c>
      <c r="G222" s="70" t="s">
        <v>25</v>
      </c>
      <c r="H222" s="70" t="s">
        <v>25</v>
      </c>
      <c r="I222" s="70" t="s">
        <v>25</v>
      </c>
      <c r="J222" s="70" t="s">
        <v>25</v>
      </c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</row>
    <row r="223" spans="1:21" ht="13.5" hidden="1" customHeight="1" x14ac:dyDescent="0.2">
      <c r="A223" s="204" t="s">
        <v>105</v>
      </c>
      <c r="B223" s="205"/>
      <c r="C223" s="206"/>
      <c r="D223" s="153"/>
      <c r="E223" s="153" t="s">
        <v>25</v>
      </c>
      <c r="F223" s="153" t="s">
        <v>25</v>
      </c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</row>
    <row r="224" spans="1:21" ht="18" hidden="1" customHeight="1" x14ac:dyDescent="0.2">
      <c r="A224" s="52" t="s">
        <v>16</v>
      </c>
      <c r="B224" s="207" t="s">
        <v>151</v>
      </c>
      <c r="C224" s="208"/>
      <c r="D224" s="208"/>
      <c r="E224" s="208"/>
      <c r="F224" s="208"/>
      <c r="G224" s="208"/>
      <c r="H224" s="208"/>
      <c r="I224" s="208"/>
      <c r="J224" s="208"/>
      <c r="K224" s="208"/>
      <c r="L224" s="208"/>
      <c r="M224" s="208"/>
      <c r="N224" s="208"/>
      <c r="O224" s="208"/>
      <c r="P224" s="208"/>
      <c r="Q224" s="208"/>
      <c r="R224" s="208"/>
      <c r="S224" s="208"/>
      <c r="T224" s="208"/>
      <c r="U224" s="209"/>
    </row>
    <row r="225" spans="1:21" ht="14.25" hidden="1" customHeight="1" x14ac:dyDescent="0.2">
      <c r="A225" s="156"/>
      <c r="B225" s="156"/>
      <c r="C225" s="156"/>
      <c r="D225" s="156"/>
      <c r="E225" s="70" t="s">
        <v>25</v>
      </c>
      <c r="F225" s="70" t="s">
        <v>25</v>
      </c>
      <c r="G225" s="70" t="s">
        <v>25</v>
      </c>
      <c r="H225" s="70" t="s">
        <v>25</v>
      </c>
      <c r="I225" s="70" t="s">
        <v>25</v>
      </c>
      <c r="J225" s="70" t="s">
        <v>25</v>
      </c>
      <c r="K225" s="156"/>
      <c r="L225" s="156"/>
      <c r="M225" s="156"/>
      <c r="N225" s="156"/>
      <c r="O225" s="156"/>
      <c r="P225" s="156"/>
      <c r="Q225" s="156"/>
      <c r="R225" s="156"/>
      <c r="S225" s="156"/>
      <c r="T225" s="156"/>
      <c r="U225" s="156"/>
    </row>
    <row r="226" spans="1:21" ht="13.5" hidden="1" customHeight="1" x14ac:dyDescent="0.2">
      <c r="A226" s="204" t="s">
        <v>106</v>
      </c>
      <c r="B226" s="205"/>
      <c r="C226" s="206"/>
      <c r="D226" s="153"/>
      <c r="E226" s="153" t="s">
        <v>25</v>
      </c>
      <c r="F226" s="153" t="s">
        <v>25</v>
      </c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</row>
    <row r="227" spans="1:21" ht="15.75" hidden="1" customHeight="1" x14ac:dyDescent="0.2">
      <c r="A227" s="153" t="s">
        <v>45</v>
      </c>
      <c r="B227" s="207" t="s">
        <v>99</v>
      </c>
      <c r="C227" s="208"/>
      <c r="D227" s="208"/>
      <c r="E227" s="208"/>
      <c r="F227" s="208"/>
      <c r="G227" s="208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9"/>
    </row>
    <row r="228" spans="1:21" ht="13.5" hidden="1" customHeight="1" x14ac:dyDescent="0.2">
      <c r="A228" s="156"/>
      <c r="B228" s="156"/>
      <c r="C228" s="156"/>
      <c r="D228" s="156"/>
      <c r="E228" s="70" t="s">
        <v>25</v>
      </c>
      <c r="F228" s="70" t="s">
        <v>25</v>
      </c>
      <c r="G228" s="70" t="s">
        <v>25</v>
      </c>
      <c r="H228" s="70" t="s">
        <v>25</v>
      </c>
      <c r="I228" s="70" t="s">
        <v>25</v>
      </c>
      <c r="J228" s="70" t="s">
        <v>25</v>
      </c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</row>
    <row r="229" spans="1:21" ht="14.25" hidden="1" customHeight="1" x14ac:dyDescent="0.2">
      <c r="A229" s="204" t="s">
        <v>107</v>
      </c>
      <c r="B229" s="205"/>
      <c r="C229" s="206"/>
      <c r="D229" s="153"/>
      <c r="E229" s="153" t="s">
        <v>25</v>
      </c>
      <c r="F229" s="153" t="s">
        <v>25</v>
      </c>
      <c r="G229" s="153"/>
      <c r="H229" s="153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53"/>
    </row>
    <row r="230" spans="1:21" ht="13.5" hidden="1" customHeight="1" x14ac:dyDescent="0.2">
      <c r="A230" s="52"/>
      <c r="B230" s="52"/>
      <c r="C230" s="52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</row>
    <row r="231" spans="1:21" ht="15" hidden="1" customHeight="1" x14ac:dyDescent="0.2">
      <c r="A231" s="52" t="s">
        <v>17</v>
      </c>
      <c r="B231" s="149" t="s">
        <v>100</v>
      </c>
      <c r="C231" s="150"/>
      <c r="D231" s="150"/>
      <c r="E231" s="150"/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1"/>
    </row>
    <row r="232" spans="1:21" ht="12.75" hidden="1" customHeight="1" x14ac:dyDescent="0.2">
      <c r="A232" s="156"/>
      <c r="B232" s="156"/>
      <c r="C232" s="156"/>
      <c r="D232" s="156"/>
      <c r="E232" s="70" t="s">
        <v>25</v>
      </c>
      <c r="F232" s="70" t="s">
        <v>25</v>
      </c>
      <c r="G232" s="70" t="s">
        <v>25</v>
      </c>
      <c r="H232" s="70" t="s">
        <v>25</v>
      </c>
      <c r="I232" s="70" t="s">
        <v>25</v>
      </c>
      <c r="J232" s="70" t="s">
        <v>25</v>
      </c>
      <c r="K232" s="156"/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</row>
    <row r="233" spans="1:21" ht="18" hidden="1" customHeight="1" x14ac:dyDescent="0.2">
      <c r="A233" s="146" t="s">
        <v>108</v>
      </c>
      <c r="B233" s="147"/>
      <c r="C233" s="148"/>
      <c r="D233" s="153"/>
      <c r="E233" s="153" t="s">
        <v>25</v>
      </c>
      <c r="F233" s="153" t="s">
        <v>25</v>
      </c>
      <c r="G233" s="153"/>
      <c r="H233" s="153"/>
      <c r="I233" s="153"/>
      <c r="J233" s="153"/>
      <c r="K233" s="153"/>
      <c r="L233" s="153"/>
      <c r="M233" s="153"/>
      <c r="N233" s="153"/>
      <c r="O233" s="153"/>
      <c r="P233" s="153"/>
      <c r="Q233" s="153"/>
      <c r="R233" s="153"/>
      <c r="S233" s="153"/>
      <c r="T233" s="153"/>
      <c r="U233" s="153"/>
    </row>
    <row r="234" spans="1:21" ht="13.5" hidden="1" customHeight="1" x14ac:dyDescent="0.2">
      <c r="A234" s="153" t="s">
        <v>66</v>
      </c>
      <c r="B234" s="204" t="s">
        <v>89</v>
      </c>
      <c r="C234" s="205"/>
      <c r="D234" s="205"/>
      <c r="E234" s="205"/>
      <c r="F234" s="205"/>
      <c r="G234" s="205"/>
      <c r="H234" s="205"/>
      <c r="I234" s="205"/>
      <c r="J234" s="205"/>
      <c r="K234" s="205"/>
      <c r="L234" s="205"/>
      <c r="M234" s="205"/>
      <c r="N234" s="205"/>
      <c r="O234" s="205"/>
      <c r="P234" s="205"/>
      <c r="Q234" s="205"/>
      <c r="R234" s="205"/>
      <c r="S234" s="205"/>
      <c r="T234" s="205"/>
      <c r="U234" s="206"/>
    </row>
    <row r="235" spans="1:21" ht="15" hidden="1" customHeight="1" x14ac:dyDescent="0.2">
      <c r="A235" s="156"/>
      <c r="B235" s="156"/>
      <c r="C235" s="156"/>
      <c r="D235" s="156"/>
      <c r="E235" s="70" t="s">
        <v>25</v>
      </c>
      <c r="F235" s="70" t="s">
        <v>25</v>
      </c>
      <c r="G235" s="70" t="s">
        <v>25</v>
      </c>
      <c r="H235" s="70" t="s">
        <v>25</v>
      </c>
      <c r="I235" s="70" t="s">
        <v>25</v>
      </c>
      <c r="J235" s="70" t="s">
        <v>25</v>
      </c>
      <c r="K235" s="156"/>
      <c r="L235" s="156"/>
      <c r="M235" s="156"/>
      <c r="N235" s="156"/>
      <c r="O235" s="156"/>
      <c r="P235" s="156"/>
      <c r="Q235" s="156"/>
      <c r="R235" s="156"/>
      <c r="S235" s="156"/>
      <c r="T235" s="156"/>
      <c r="U235" s="156"/>
    </row>
    <row r="236" spans="1:21" ht="13.5" hidden="1" customHeight="1" x14ac:dyDescent="0.2">
      <c r="A236" s="204" t="s">
        <v>109</v>
      </c>
      <c r="B236" s="205"/>
      <c r="C236" s="206"/>
      <c r="D236" s="153"/>
      <c r="E236" s="153" t="s">
        <v>25</v>
      </c>
      <c r="F236" s="153" t="s">
        <v>25</v>
      </c>
      <c r="G236" s="153"/>
      <c r="H236" s="153"/>
      <c r="I236" s="153"/>
      <c r="J236" s="153"/>
      <c r="K236" s="153"/>
      <c r="L236" s="153"/>
      <c r="M236" s="153"/>
      <c r="N236" s="153"/>
      <c r="O236" s="153"/>
      <c r="P236" s="153"/>
      <c r="Q236" s="153"/>
      <c r="R236" s="153"/>
      <c r="S236" s="153"/>
      <c r="T236" s="153"/>
      <c r="U236" s="153"/>
    </row>
    <row r="237" spans="1:21" ht="4.5" hidden="1" customHeight="1" x14ac:dyDescent="0.2">
      <c r="A237" s="204" t="s">
        <v>110</v>
      </c>
      <c r="B237" s="205"/>
      <c r="C237" s="206"/>
      <c r="D237" s="153"/>
      <c r="E237" s="153" t="s">
        <v>25</v>
      </c>
      <c r="F237" s="153" t="s">
        <v>25</v>
      </c>
      <c r="G237" s="153"/>
      <c r="H237" s="153"/>
      <c r="I237" s="153"/>
      <c r="J237" s="153"/>
      <c r="K237" s="153"/>
      <c r="L237" s="153"/>
      <c r="M237" s="153"/>
      <c r="N237" s="153"/>
      <c r="O237" s="153"/>
      <c r="P237" s="153"/>
      <c r="Q237" s="153"/>
      <c r="R237" s="153"/>
      <c r="S237" s="153"/>
      <c r="T237" s="153"/>
      <c r="U237" s="153"/>
    </row>
    <row r="238" spans="1:21" ht="14.25" customHeight="1" x14ac:dyDescent="0.2">
      <c r="A238" s="234" t="s">
        <v>214</v>
      </c>
      <c r="B238" s="235"/>
      <c r="C238" s="236"/>
      <c r="D238" s="91">
        <f>D219</f>
        <v>9920.4</v>
      </c>
      <c r="E238" s="91">
        <v>9905.68</v>
      </c>
      <c r="F238" s="91">
        <v>0</v>
      </c>
      <c r="G238" s="91">
        <v>0</v>
      </c>
      <c r="H238" s="91">
        <v>0</v>
      </c>
      <c r="I238" s="92">
        <f>D238-E238</f>
        <v>14.719999999999345</v>
      </c>
      <c r="J238" s="91">
        <v>0</v>
      </c>
      <c r="K238" s="91">
        <f>K219</f>
        <v>1146.6400000000001</v>
      </c>
      <c r="L238" s="91">
        <f>L219</f>
        <v>8773.76</v>
      </c>
      <c r="M238" s="91">
        <f>M219</f>
        <v>9920.4</v>
      </c>
      <c r="N238" s="153" t="s">
        <v>173</v>
      </c>
      <c r="O238" s="153"/>
      <c r="P238" s="153" t="s">
        <v>173</v>
      </c>
      <c r="Q238" s="79" t="str">
        <f>Q219</f>
        <v>-</v>
      </c>
      <c r="R238" s="156" t="s">
        <v>173</v>
      </c>
      <c r="S238" s="91" t="str">
        <f>S219</f>
        <v>-</v>
      </c>
      <c r="T238" s="91" t="str">
        <f>T219</f>
        <v>-</v>
      </c>
      <c r="U238" s="91" t="str">
        <f>U219</f>
        <v>-</v>
      </c>
    </row>
    <row r="239" spans="1:21" ht="14.25" customHeight="1" x14ac:dyDescent="0.2">
      <c r="A239" s="158" t="s">
        <v>215</v>
      </c>
      <c r="B239" s="220" t="s">
        <v>208</v>
      </c>
      <c r="C239" s="221"/>
      <c r="D239" s="221"/>
      <c r="E239" s="221"/>
      <c r="F239" s="221"/>
      <c r="G239" s="221"/>
      <c r="H239" s="221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  <c r="S239" s="221"/>
      <c r="T239" s="221"/>
      <c r="U239" s="222"/>
    </row>
    <row r="240" spans="1:21" ht="14.25" customHeight="1" x14ac:dyDescent="0.2">
      <c r="A240" s="55" t="s">
        <v>13</v>
      </c>
      <c r="B240" s="210" t="s">
        <v>153</v>
      </c>
      <c r="C240" s="211"/>
      <c r="D240" s="211"/>
      <c r="E240" s="211"/>
      <c r="F240" s="211"/>
      <c r="G240" s="211"/>
      <c r="H240" s="211"/>
      <c r="I240" s="211"/>
      <c r="J240" s="211"/>
      <c r="K240" s="211"/>
      <c r="L240" s="211"/>
      <c r="M240" s="211"/>
      <c r="N240" s="211"/>
      <c r="O240" s="211"/>
      <c r="P240" s="211"/>
      <c r="Q240" s="211"/>
      <c r="R240" s="211"/>
      <c r="S240" s="211"/>
      <c r="T240" s="211"/>
      <c r="U240" s="212"/>
    </row>
    <row r="241" spans="1:21" ht="14.25" customHeight="1" x14ac:dyDescent="0.2">
      <c r="A241" s="56" t="s">
        <v>14</v>
      </c>
      <c r="B241" s="207" t="s">
        <v>87</v>
      </c>
      <c r="C241" s="208"/>
      <c r="D241" s="208"/>
      <c r="E241" s="208"/>
      <c r="F241" s="208"/>
      <c r="G241" s="208"/>
      <c r="H241" s="208"/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9"/>
    </row>
    <row r="242" spans="1:21" ht="14.25" customHeight="1" x14ac:dyDescent="0.2">
      <c r="A242" s="204" t="s">
        <v>101</v>
      </c>
      <c r="B242" s="205"/>
      <c r="C242" s="206"/>
      <c r="D242" s="90">
        <f>SUM(D241:D241)</f>
        <v>0</v>
      </c>
      <c r="E242" s="90" t="s">
        <v>25</v>
      </c>
      <c r="F242" s="90" t="s">
        <v>25</v>
      </c>
      <c r="G242" s="153" t="s">
        <v>173</v>
      </c>
      <c r="H242" s="153" t="s">
        <v>173</v>
      </c>
      <c r="I242" s="94" t="s">
        <v>173</v>
      </c>
      <c r="J242" s="153" t="s">
        <v>173</v>
      </c>
      <c r="K242" s="90">
        <f>SUM(K241:K241)</f>
        <v>0</v>
      </c>
      <c r="L242" s="90">
        <v>0</v>
      </c>
      <c r="M242" s="90">
        <v>0</v>
      </c>
      <c r="N242" s="153" t="s">
        <v>173</v>
      </c>
      <c r="O242" s="153" t="s">
        <v>173</v>
      </c>
      <c r="P242" s="153" t="s">
        <v>173</v>
      </c>
      <c r="Q242" s="153" t="s">
        <v>173</v>
      </c>
      <c r="R242" s="153" t="s">
        <v>173</v>
      </c>
      <c r="S242" s="153" t="s">
        <v>173</v>
      </c>
      <c r="T242" s="153" t="s">
        <v>173</v>
      </c>
      <c r="U242" s="153" t="s">
        <v>173</v>
      </c>
    </row>
    <row r="243" spans="1:21" ht="14.25" customHeight="1" x14ac:dyDescent="0.2">
      <c r="A243" s="153" t="s">
        <v>53</v>
      </c>
      <c r="B243" s="207" t="s">
        <v>151</v>
      </c>
      <c r="C243" s="208"/>
      <c r="D243" s="208"/>
      <c r="E243" s="208"/>
      <c r="F243" s="208"/>
      <c r="G243" s="208"/>
      <c r="H243" s="208"/>
      <c r="I243" s="208"/>
      <c r="J243" s="208"/>
      <c r="K243" s="208"/>
      <c r="L243" s="208"/>
      <c r="M243" s="208"/>
      <c r="N243" s="208"/>
      <c r="O243" s="208"/>
      <c r="P243" s="208"/>
      <c r="Q243" s="208"/>
      <c r="R243" s="208"/>
      <c r="S243" s="208"/>
      <c r="T243" s="208"/>
      <c r="U243" s="209"/>
    </row>
    <row r="244" spans="1:21" ht="14.25" hidden="1" customHeight="1" x14ac:dyDescent="0.2">
      <c r="A244" s="156"/>
      <c r="B244" s="156"/>
      <c r="C244" s="156"/>
      <c r="D244" s="90">
        <v>0</v>
      </c>
      <c r="E244" s="70" t="s">
        <v>25</v>
      </c>
      <c r="F244" s="70" t="s">
        <v>25</v>
      </c>
      <c r="G244" s="70" t="s">
        <v>25</v>
      </c>
      <c r="H244" s="70" t="s">
        <v>25</v>
      </c>
      <c r="I244" s="70" t="s">
        <v>25</v>
      </c>
      <c r="J244" s="70" t="s">
        <v>25</v>
      </c>
      <c r="K244" s="90">
        <v>0</v>
      </c>
      <c r="L244" s="90">
        <v>0</v>
      </c>
      <c r="M244" s="90">
        <v>0</v>
      </c>
      <c r="N244" s="156"/>
      <c r="O244" s="156"/>
      <c r="P244" s="156"/>
      <c r="Q244" s="156"/>
      <c r="R244" s="156"/>
      <c r="S244" s="156"/>
      <c r="T244" s="156"/>
      <c r="U244" s="156"/>
    </row>
    <row r="245" spans="1:21" ht="14.25" customHeight="1" x14ac:dyDescent="0.2">
      <c r="A245" s="204" t="s">
        <v>102</v>
      </c>
      <c r="B245" s="205"/>
      <c r="C245" s="206"/>
      <c r="D245" s="90">
        <v>0</v>
      </c>
      <c r="E245" s="153" t="s">
        <v>25</v>
      </c>
      <c r="F245" s="153" t="s">
        <v>25</v>
      </c>
      <c r="G245" s="153" t="s">
        <v>173</v>
      </c>
      <c r="H245" s="153" t="s">
        <v>173</v>
      </c>
      <c r="I245" s="153" t="s">
        <v>173</v>
      </c>
      <c r="J245" s="153" t="s">
        <v>173</v>
      </c>
      <c r="K245" s="90">
        <v>0</v>
      </c>
      <c r="L245" s="90">
        <v>0</v>
      </c>
      <c r="M245" s="90">
        <v>0</v>
      </c>
      <c r="N245" s="153" t="s">
        <v>173</v>
      </c>
      <c r="O245" s="153" t="s">
        <v>173</v>
      </c>
      <c r="P245" s="153" t="s">
        <v>173</v>
      </c>
      <c r="Q245" s="153" t="s">
        <v>173</v>
      </c>
      <c r="R245" s="153" t="s">
        <v>173</v>
      </c>
      <c r="S245" s="153" t="s">
        <v>173</v>
      </c>
      <c r="T245" s="153" t="s">
        <v>173</v>
      </c>
      <c r="U245" s="153" t="s">
        <v>173</v>
      </c>
    </row>
    <row r="246" spans="1:21" ht="14.25" customHeight="1" x14ac:dyDescent="0.2">
      <c r="A246" s="73" t="s">
        <v>54</v>
      </c>
      <c r="B246" s="204" t="s">
        <v>89</v>
      </c>
      <c r="C246" s="205"/>
      <c r="D246" s="205"/>
      <c r="E246" s="205"/>
      <c r="F246" s="205"/>
      <c r="G246" s="205"/>
      <c r="H246" s="205"/>
      <c r="I246" s="205"/>
      <c r="J246" s="205"/>
      <c r="K246" s="205"/>
      <c r="L246" s="205"/>
      <c r="M246" s="205"/>
      <c r="N246" s="205"/>
      <c r="O246" s="205"/>
      <c r="P246" s="205"/>
      <c r="Q246" s="205"/>
      <c r="R246" s="205"/>
      <c r="S246" s="205"/>
      <c r="T246" s="205"/>
      <c r="U246" s="206"/>
    </row>
    <row r="247" spans="1:21" ht="14.25" hidden="1" customHeight="1" x14ac:dyDescent="0.2">
      <c r="A247" s="156"/>
      <c r="B247" s="156"/>
      <c r="C247" s="156"/>
      <c r="D247" s="90">
        <v>0</v>
      </c>
      <c r="E247" s="70" t="s">
        <v>25</v>
      </c>
      <c r="F247" s="70" t="s">
        <v>25</v>
      </c>
      <c r="G247" s="70" t="s">
        <v>25</v>
      </c>
      <c r="H247" s="70" t="s">
        <v>25</v>
      </c>
      <c r="I247" s="70" t="s">
        <v>25</v>
      </c>
      <c r="J247" s="70" t="s">
        <v>25</v>
      </c>
      <c r="K247" s="90">
        <v>0</v>
      </c>
      <c r="L247" s="90">
        <v>0</v>
      </c>
      <c r="M247" s="90">
        <v>0</v>
      </c>
      <c r="N247" s="156"/>
      <c r="O247" s="156"/>
      <c r="P247" s="156"/>
      <c r="Q247" s="156"/>
      <c r="R247" s="156"/>
      <c r="S247" s="156"/>
      <c r="T247" s="156"/>
      <c r="U247" s="156"/>
    </row>
    <row r="248" spans="1:21" ht="24" x14ac:dyDescent="0.2">
      <c r="A248" s="71" t="s">
        <v>282</v>
      </c>
      <c r="B248" s="137" t="s">
        <v>211</v>
      </c>
      <c r="C248" s="181" t="s">
        <v>181</v>
      </c>
      <c r="D248" s="132">
        <v>71.97</v>
      </c>
      <c r="E248" s="94" t="s">
        <v>25</v>
      </c>
      <c r="F248" s="94" t="s">
        <v>25</v>
      </c>
      <c r="G248" s="94" t="s">
        <v>25</v>
      </c>
      <c r="H248" s="94" t="s">
        <v>25</v>
      </c>
      <c r="I248" s="94" t="s">
        <v>25</v>
      </c>
      <c r="J248" s="94" t="s">
        <v>25</v>
      </c>
      <c r="K248" s="90">
        <v>0</v>
      </c>
      <c r="L248" s="90">
        <f>D248</f>
        <v>71.97</v>
      </c>
      <c r="M248" s="90">
        <f>D248</f>
        <v>71.97</v>
      </c>
      <c r="N248" s="156" t="s">
        <v>173</v>
      </c>
      <c r="O248" s="156" t="s">
        <v>173</v>
      </c>
      <c r="P248" s="156" t="s">
        <v>173</v>
      </c>
      <c r="Q248" s="156" t="s">
        <v>173</v>
      </c>
      <c r="R248" s="156" t="s">
        <v>173</v>
      </c>
      <c r="S248" s="156" t="s">
        <v>173</v>
      </c>
      <c r="T248" s="156" t="s">
        <v>173</v>
      </c>
      <c r="U248" s="156" t="s">
        <v>173</v>
      </c>
    </row>
    <row r="249" spans="1:21" ht="24" x14ac:dyDescent="0.2">
      <c r="A249" s="71" t="s">
        <v>189</v>
      </c>
      <c r="B249" s="137" t="s">
        <v>210</v>
      </c>
      <c r="C249" s="181" t="s">
        <v>181</v>
      </c>
      <c r="D249" s="132">
        <v>100.77</v>
      </c>
      <c r="E249" s="94" t="s">
        <v>25</v>
      </c>
      <c r="F249" s="94" t="s">
        <v>25</v>
      </c>
      <c r="G249" s="94" t="s">
        <v>25</v>
      </c>
      <c r="H249" s="94" t="s">
        <v>25</v>
      </c>
      <c r="I249" s="94" t="s">
        <v>25</v>
      </c>
      <c r="J249" s="94" t="s">
        <v>25</v>
      </c>
      <c r="K249" s="90">
        <v>0</v>
      </c>
      <c r="L249" s="90">
        <f t="shared" ref="L249" si="17">D249</f>
        <v>100.77</v>
      </c>
      <c r="M249" s="90">
        <f>D249</f>
        <v>100.77</v>
      </c>
      <c r="N249" s="156" t="s">
        <v>173</v>
      </c>
      <c r="O249" s="156" t="s">
        <v>173</v>
      </c>
      <c r="P249" s="156" t="s">
        <v>173</v>
      </c>
      <c r="Q249" s="156" t="s">
        <v>173</v>
      </c>
      <c r="R249" s="156" t="s">
        <v>173</v>
      </c>
      <c r="S249" s="156" t="s">
        <v>173</v>
      </c>
      <c r="T249" s="156" t="s">
        <v>173</v>
      </c>
      <c r="U249" s="156" t="s">
        <v>173</v>
      </c>
    </row>
    <row r="250" spans="1:21" ht="14.25" customHeight="1" x14ac:dyDescent="0.2">
      <c r="A250" s="204" t="s">
        <v>103</v>
      </c>
      <c r="B250" s="205"/>
      <c r="C250" s="206"/>
      <c r="D250" s="90">
        <f>SUM(D248:D249)</f>
        <v>172.74</v>
      </c>
      <c r="E250" s="153" t="s">
        <v>25</v>
      </c>
      <c r="F250" s="153" t="s">
        <v>25</v>
      </c>
      <c r="G250" s="153" t="s">
        <v>173</v>
      </c>
      <c r="H250" s="153" t="s">
        <v>173</v>
      </c>
      <c r="I250" s="153" t="s">
        <v>173</v>
      </c>
      <c r="J250" s="153" t="s">
        <v>173</v>
      </c>
      <c r="K250" s="90">
        <f t="shared" ref="K250:L250" si="18">SUM(K248:K249)</f>
        <v>0</v>
      </c>
      <c r="L250" s="90">
        <f t="shared" si="18"/>
        <v>172.74</v>
      </c>
      <c r="M250" s="90">
        <f>SUM(M248:M249)</f>
        <v>172.74</v>
      </c>
      <c r="N250" s="156" t="s">
        <v>173</v>
      </c>
      <c r="O250" s="156" t="s">
        <v>173</v>
      </c>
      <c r="P250" s="156" t="s">
        <v>173</v>
      </c>
      <c r="Q250" s="156" t="s">
        <v>173</v>
      </c>
      <c r="R250" s="156" t="s">
        <v>173</v>
      </c>
      <c r="S250" s="156" t="s">
        <v>173</v>
      </c>
      <c r="T250" s="156" t="s">
        <v>173</v>
      </c>
      <c r="U250" s="156" t="s">
        <v>173</v>
      </c>
    </row>
    <row r="251" spans="1:21" ht="14.25" customHeight="1" x14ac:dyDescent="0.2">
      <c r="A251" s="204" t="s">
        <v>104</v>
      </c>
      <c r="B251" s="205"/>
      <c r="C251" s="206"/>
      <c r="D251" s="90">
        <f>D242+D245+D250</f>
        <v>172.74</v>
      </c>
      <c r="E251" s="90" t="str">
        <f>E242</f>
        <v>х </v>
      </c>
      <c r="F251" s="90" t="str">
        <f>F242</f>
        <v>х </v>
      </c>
      <c r="G251" s="153" t="s">
        <v>173</v>
      </c>
      <c r="H251" s="153" t="s">
        <v>173</v>
      </c>
      <c r="I251" s="94" t="str">
        <f>I242</f>
        <v>-</v>
      </c>
      <c r="J251" s="153" t="s">
        <v>173</v>
      </c>
      <c r="K251" s="90">
        <f t="shared" ref="K251:M251" si="19">K242+K245+K250</f>
        <v>0</v>
      </c>
      <c r="L251" s="90">
        <f t="shared" si="19"/>
        <v>172.74</v>
      </c>
      <c r="M251" s="90">
        <f t="shared" si="19"/>
        <v>172.74</v>
      </c>
      <c r="N251" s="153" t="s">
        <v>173</v>
      </c>
      <c r="O251" s="153" t="s">
        <v>173</v>
      </c>
      <c r="P251" s="153" t="s">
        <v>173</v>
      </c>
      <c r="Q251" s="153" t="s">
        <v>173</v>
      </c>
      <c r="R251" s="153" t="s">
        <v>173</v>
      </c>
      <c r="S251" s="153" t="s">
        <v>173</v>
      </c>
      <c r="T251" s="153" t="s">
        <v>173</v>
      </c>
      <c r="U251" s="153" t="s">
        <v>173</v>
      </c>
    </row>
    <row r="252" spans="1:21" ht="14.25" hidden="1" customHeight="1" x14ac:dyDescent="0.2">
      <c r="A252" s="73" t="s">
        <v>44</v>
      </c>
      <c r="B252" s="213" t="s">
        <v>152</v>
      </c>
      <c r="C252" s="214"/>
      <c r="D252" s="214"/>
      <c r="E252" s="214"/>
      <c r="F252" s="214"/>
      <c r="G252" s="214"/>
      <c r="H252" s="214"/>
      <c r="I252" s="214"/>
      <c r="J252" s="214"/>
      <c r="K252" s="214"/>
      <c r="L252" s="214"/>
      <c r="M252" s="214"/>
      <c r="N252" s="214"/>
      <c r="O252" s="214"/>
      <c r="P252" s="214"/>
      <c r="Q252" s="214"/>
      <c r="R252" s="214"/>
      <c r="S252" s="214"/>
      <c r="T252" s="214"/>
      <c r="U252" s="215"/>
    </row>
    <row r="253" spans="1:21" ht="14.25" hidden="1" customHeight="1" x14ac:dyDescent="0.2">
      <c r="A253" s="29" t="s">
        <v>15</v>
      </c>
      <c r="B253" s="207" t="s">
        <v>87</v>
      </c>
      <c r="C253" s="208"/>
      <c r="D253" s="208"/>
      <c r="E253" s="208"/>
      <c r="F253" s="208"/>
      <c r="G253" s="208"/>
      <c r="H253" s="208"/>
      <c r="I253" s="208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9"/>
    </row>
    <row r="254" spans="1:21" ht="14.25" hidden="1" customHeight="1" x14ac:dyDescent="0.2">
      <c r="A254" s="156"/>
      <c r="B254" s="156"/>
      <c r="C254" s="156"/>
      <c r="D254" s="156"/>
      <c r="E254" s="70" t="s">
        <v>25</v>
      </c>
      <c r="F254" s="70" t="s">
        <v>25</v>
      </c>
      <c r="G254" s="70" t="s">
        <v>25</v>
      </c>
      <c r="H254" s="70" t="s">
        <v>25</v>
      </c>
      <c r="I254" s="70" t="s">
        <v>25</v>
      </c>
      <c r="J254" s="70" t="s">
        <v>25</v>
      </c>
      <c r="K254" s="156"/>
      <c r="L254" s="156"/>
      <c r="M254" s="156"/>
      <c r="N254" s="156"/>
      <c r="O254" s="156"/>
      <c r="P254" s="156"/>
      <c r="Q254" s="156"/>
      <c r="R254" s="156"/>
      <c r="S254" s="156"/>
      <c r="T254" s="156"/>
      <c r="U254" s="156"/>
    </row>
    <row r="255" spans="1:21" ht="14.25" hidden="1" customHeight="1" x14ac:dyDescent="0.2">
      <c r="A255" s="204" t="s">
        <v>105</v>
      </c>
      <c r="B255" s="205"/>
      <c r="C255" s="206"/>
      <c r="D255" s="153"/>
      <c r="E255" s="153" t="s">
        <v>25</v>
      </c>
      <c r="F255" s="153" t="s">
        <v>25</v>
      </c>
      <c r="G255" s="153"/>
      <c r="H255" s="153"/>
      <c r="I255" s="153"/>
      <c r="J255" s="153"/>
      <c r="K255" s="153"/>
      <c r="L255" s="153"/>
      <c r="M255" s="153"/>
      <c r="N255" s="153"/>
      <c r="O255" s="153"/>
      <c r="P255" s="153"/>
      <c r="Q255" s="153"/>
      <c r="R255" s="153"/>
      <c r="S255" s="153"/>
      <c r="T255" s="153"/>
      <c r="U255" s="153"/>
    </row>
    <row r="256" spans="1:21" ht="14.25" hidden="1" customHeight="1" x14ac:dyDescent="0.2">
      <c r="A256" s="52" t="s">
        <v>16</v>
      </c>
      <c r="B256" s="207" t="s">
        <v>151</v>
      </c>
      <c r="C256" s="208"/>
      <c r="D256" s="208"/>
      <c r="E256" s="208"/>
      <c r="F256" s="208"/>
      <c r="G256" s="208"/>
      <c r="H256" s="208"/>
      <c r="I256" s="208"/>
      <c r="J256" s="208"/>
      <c r="K256" s="208"/>
      <c r="L256" s="208"/>
      <c r="M256" s="208"/>
      <c r="N256" s="208"/>
      <c r="O256" s="208"/>
      <c r="P256" s="208"/>
      <c r="Q256" s="208"/>
      <c r="R256" s="208"/>
      <c r="S256" s="208"/>
      <c r="T256" s="208"/>
      <c r="U256" s="209"/>
    </row>
    <row r="257" spans="1:21" ht="14.25" hidden="1" customHeight="1" x14ac:dyDescent="0.2">
      <c r="A257" s="156"/>
      <c r="B257" s="156"/>
      <c r="C257" s="156"/>
      <c r="D257" s="156"/>
      <c r="E257" s="70" t="s">
        <v>25</v>
      </c>
      <c r="F257" s="70" t="s">
        <v>25</v>
      </c>
      <c r="G257" s="70" t="s">
        <v>25</v>
      </c>
      <c r="H257" s="70" t="s">
        <v>25</v>
      </c>
      <c r="I257" s="70" t="s">
        <v>25</v>
      </c>
      <c r="J257" s="70" t="s">
        <v>25</v>
      </c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</row>
    <row r="258" spans="1:21" ht="14.25" hidden="1" customHeight="1" x14ac:dyDescent="0.2">
      <c r="A258" s="204" t="s">
        <v>106</v>
      </c>
      <c r="B258" s="205"/>
      <c r="C258" s="206"/>
      <c r="D258" s="153"/>
      <c r="E258" s="153" t="s">
        <v>25</v>
      </c>
      <c r="F258" s="153" t="s">
        <v>25</v>
      </c>
      <c r="G258" s="153"/>
      <c r="H258" s="153"/>
      <c r="I258" s="153"/>
      <c r="J258" s="153"/>
      <c r="K258" s="153"/>
      <c r="L258" s="153"/>
      <c r="M258" s="153"/>
      <c r="N258" s="153"/>
      <c r="O258" s="153"/>
      <c r="P258" s="153"/>
      <c r="Q258" s="153"/>
      <c r="R258" s="153"/>
      <c r="S258" s="153"/>
      <c r="T258" s="153"/>
      <c r="U258" s="153"/>
    </row>
    <row r="259" spans="1:21" ht="14.25" hidden="1" customHeight="1" x14ac:dyDescent="0.2">
      <c r="A259" s="153" t="s">
        <v>45</v>
      </c>
      <c r="B259" s="207" t="s">
        <v>99</v>
      </c>
      <c r="C259" s="208"/>
      <c r="D259" s="208"/>
      <c r="E259" s="208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9"/>
    </row>
    <row r="260" spans="1:21" ht="14.25" hidden="1" customHeight="1" x14ac:dyDescent="0.2">
      <c r="A260" s="156"/>
      <c r="B260" s="156"/>
      <c r="C260" s="156"/>
      <c r="D260" s="156"/>
      <c r="E260" s="70" t="s">
        <v>25</v>
      </c>
      <c r="F260" s="70" t="s">
        <v>25</v>
      </c>
      <c r="G260" s="70" t="s">
        <v>25</v>
      </c>
      <c r="H260" s="70" t="s">
        <v>25</v>
      </c>
      <c r="I260" s="70" t="s">
        <v>25</v>
      </c>
      <c r="J260" s="70" t="s">
        <v>25</v>
      </c>
      <c r="K260" s="156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</row>
    <row r="261" spans="1:21" ht="14.25" hidden="1" customHeight="1" x14ac:dyDescent="0.2">
      <c r="A261" s="204" t="s">
        <v>107</v>
      </c>
      <c r="B261" s="205"/>
      <c r="C261" s="206"/>
      <c r="D261" s="153"/>
      <c r="E261" s="153" t="s">
        <v>25</v>
      </c>
      <c r="F261" s="153" t="s">
        <v>25</v>
      </c>
      <c r="G261" s="153"/>
      <c r="H261" s="153"/>
      <c r="I261" s="153"/>
      <c r="J261" s="153"/>
      <c r="K261" s="153"/>
      <c r="L261" s="153"/>
      <c r="M261" s="153"/>
      <c r="N261" s="153"/>
      <c r="O261" s="153"/>
      <c r="P261" s="153"/>
      <c r="Q261" s="153"/>
      <c r="R261" s="153"/>
      <c r="S261" s="153"/>
      <c r="T261" s="153"/>
      <c r="U261" s="153"/>
    </row>
    <row r="262" spans="1:21" ht="14.25" hidden="1" customHeight="1" x14ac:dyDescent="0.2">
      <c r="A262" s="52"/>
      <c r="B262" s="52"/>
      <c r="C262" s="52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53"/>
    </row>
    <row r="263" spans="1:21" ht="14.25" hidden="1" customHeight="1" x14ac:dyDescent="0.2">
      <c r="A263" s="52" t="s">
        <v>17</v>
      </c>
      <c r="B263" s="207" t="s">
        <v>100</v>
      </c>
      <c r="C263" s="208"/>
      <c r="D263" s="208"/>
      <c r="E263" s="208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9"/>
    </row>
    <row r="264" spans="1:21" ht="14.25" hidden="1" customHeight="1" x14ac:dyDescent="0.2">
      <c r="A264" s="156"/>
      <c r="B264" s="156"/>
      <c r="C264" s="156"/>
      <c r="D264" s="156"/>
      <c r="E264" s="70" t="s">
        <v>25</v>
      </c>
      <c r="F264" s="70" t="s">
        <v>25</v>
      </c>
      <c r="G264" s="70" t="s">
        <v>25</v>
      </c>
      <c r="H264" s="70" t="s">
        <v>25</v>
      </c>
      <c r="I264" s="70" t="s">
        <v>25</v>
      </c>
      <c r="J264" s="70" t="s">
        <v>25</v>
      </c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</row>
    <row r="265" spans="1:21" ht="14.25" hidden="1" customHeight="1" x14ac:dyDescent="0.2">
      <c r="A265" s="204" t="s">
        <v>108</v>
      </c>
      <c r="B265" s="205"/>
      <c r="C265" s="206"/>
      <c r="D265" s="153"/>
      <c r="E265" s="153" t="s">
        <v>25</v>
      </c>
      <c r="F265" s="153" t="s">
        <v>25</v>
      </c>
      <c r="G265" s="153"/>
      <c r="H265" s="153"/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</row>
    <row r="266" spans="1:21" ht="14.25" hidden="1" customHeight="1" x14ac:dyDescent="0.2">
      <c r="A266" s="153" t="s">
        <v>66</v>
      </c>
      <c r="B266" s="204" t="s">
        <v>89</v>
      </c>
      <c r="C266" s="205"/>
      <c r="D266" s="205"/>
      <c r="E266" s="205"/>
      <c r="F266" s="205"/>
      <c r="G266" s="205"/>
      <c r="H266" s="205"/>
      <c r="I266" s="205"/>
      <c r="J266" s="205"/>
      <c r="K266" s="205"/>
      <c r="L266" s="205"/>
      <c r="M266" s="205"/>
      <c r="N266" s="205"/>
      <c r="O266" s="205"/>
      <c r="P266" s="205"/>
      <c r="Q266" s="205"/>
      <c r="R266" s="205"/>
      <c r="S266" s="205"/>
      <c r="T266" s="205"/>
      <c r="U266" s="206"/>
    </row>
    <row r="267" spans="1:21" ht="14.25" hidden="1" customHeight="1" x14ac:dyDescent="0.2">
      <c r="A267" s="156"/>
      <c r="B267" s="156"/>
      <c r="C267" s="156"/>
      <c r="D267" s="156"/>
      <c r="E267" s="70" t="s">
        <v>25</v>
      </c>
      <c r="F267" s="70" t="s">
        <v>25</v>
      </c>
      <c r="G267" s="70" t="s">
        <v>25</v>
      </c>
      <c r="H267" s="70" t="s">
        <v>25</v>
      </c>
      <c r="I267" s="70" t="s">
        <v>25</v>
      </c>
      <c r="J267" s="70" t="s">
        <v>25</v>
      </c>
      <c r="K267" s="156"/>
      <c r="L267" s="156"/>
      <c r="M267" s="156"/>
      <c r="N267" s="156"/>
      <c r="O267" s="156"/>
      <c r="P267" s="156"/>
      <c r="Q267" s="156"/>
      <c r="R267" s="156"/>
      <c r="S267" s="156"/>
      <c r="T267" s="156"/>
      <c r="U267" s="156"/>
    </row>
    <row r="268" spans="1:21" ht="14.25" hidden="1" customHeight="1" x14ac:dyDescent="0.2">
      <c r="A268" s="204" t="s">
        <v>109</v>
      </c>
      <c r="B268" s="205"/>
      <c r="C268" s="206"/>
      <c r="D268" s="153"/>
      <c r="E268" s="153" t="s">
        <v>25</v>
      </c>
      <c r="F268" s="153" t="s">
        <v>25</v>
      </c>
      <c r="G268" s="153"/>
      <c r="H268" s="153"/>
      <c r="I268" s="153"/>
      <c r="J268" s="153"/>
      <c r="K268" s="153"/>
      <c r="L268" s="153"/>
      <c r="M268" s="153"/>
      <c r="N268" s="153"/>
      <c r="O268" s="153"/>
      <c r="P268" s="153"/>
      <c r="Q268" s="153"/>
      <c r="R268" s="153"/>
      <c r="S268" s="153"/>
      <c r="T268" s="153"/>
      <c r="U268" s="153"/>
    </row>
    <row r="269" spans="1:21" ht="14.25" hidden="1" customHeight="1" x14ac:dyDescent="0.2">
      <c r="A269" s="204" t="s">
        <v>110</v>
      </c>
      <c r="B269" s="205"/>
      <c r="C269" s="206"/>
      <c r="D269" s="153"/>
      <c r="E269" s="153" t="s">
        <v>25</v>
      </c>
      <c r="F269" s="153" t="s">
        <v>25</v>
      </c>
      <c r="G269" s="153"/>
      <c r="H269" s="153"/>
      <c r="I269" s="153"/>
      <c r="J269" s="153"/>
      <c r="K269" s="153"/>
      <c r="L269" s="153"/>
      <c r="M269" s="153"/>
      <c r="N269" s="153"/>
      <c r="O269" s="153"/>
      <c r="P269" s="153"/>
      <c r="Q269" s="153"/>
      <c r="R269" s="153"/>
      <c r="S269" s="153"/>
      <c r="T269" s="153"/>
      <c r="U269" s="153"/>
    </row>
    <row r="270" spans="1:21" ht="14.25" customHeight="1" x14ac:dyDescent="0.2">
      <c r="A270" s="234" t="s">
        <v>216</v>
      </c>
      <c r="B270" s="235"/>
      <c r="C270" s="236"/>
      <c r="D270" s="91">
        <f>D251</f>
        <v>172.74</v>
      </c>
      <c r="E270" s="91">
        <v>157.46</v>
      </c>
      <c r="F270" s="91">
        <v>0</v>
      </c>
      <c r="G270" s="91">
        <v>0</v>
      </c>
      <c r="H270" s="91">
        <v>0</v>
      </c>
      <c r="I270" s="91">
        <f>D270-E270</f>
        <v>15.280000000000001</v>
      </c>
      <c r="J270" s="91">
        <v>0</v>
      </c>
      <c r="K270" s="91">
        <f>K251</f>
        <v>0</v>
      </c>
      <c r="L270" s="91">
        <f>L251</f>
        <v>172.74</v>
      </c>
      <c r="M270" s="91">
        <f>M251</f>
        <v>172.74</v>
      </c>
      <c r="N270" s="153" t="s">
        <v>173</v>
      </c>
      <c r="O270" s="153" t="s">
        <v>173</v>
      </c>
      <c r="P270" s="153" t="s">
        <v>173</v>
      </c>
      <c r="Q270" s="153" t="s">
        <v>173</v>
      </c>
      <c r="R270" s="153" t="s">
        <v>173</v>
      </c>
      <c r="S270" s="153" t="s">
        <v>173</v>
      </c>
      <c r="T270" s="153" t="s">
        <v>173</v>
      </c>
      <c r="U270" s="153" t="s">
        <v>173</v>
      </c>
    </row>
    <row r="271" spans="1:21" ht="12.75" customHeight="1" x14ac:dyDescent="0.2">
      <c r="A271" s="158" t="s">
        <v>121</v>
      </c>
      <c r="B271" s="220" t="s">
        <v>18</v>
      </c>
      <c r="C271" s="221"/>
      <c r="D271" s="221"/>
      <c r="E271" s="221"/>
      <c r="F271" s="221"/>
      <c r="G271" s="221"/>
      <c r="H271" s="221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  <c r="S271" s="221"/>
      <c r="T271" s="221"/>
      <c r="U271" s="222"/>
    </row>
    <row r="272" spans="1:21" ht="12.75" customHeight="1" x14ac:dyDescent="0.2">
      <c r="A272" s="55" t="s">
        <v>19</v>
      </c>
      <c r="B272" s="210" t="s">
        <v>154</v>
      </c>
      <c r="C272" s="211"/>
      <c r="D272" s="211"/>
      <c r="E272" s="211"/>
      <c r="F272" s="211"/>
      <c r="G272" s="211"/>
      <c r="H272" s="211"/>
      <c r="I272" s="211"/>
      <c r="J272" s="211"/>
      <c r="K272" s="211"/>
      <c r="L272" s="211"/>
      <c r="M272" s="211"/>
      <c r="N272" s="211"/>
      <c r="O272" s="211"/>
      <c r="P272" s="211"/>
      <c r="Q272" s="211"/>
      <c r="R272" s="211"/>
      <c r="S272" s="211"/>
      <c r="T272" s="211"/>
      <c r="U272" s="212"/>
    </row>
    <row r="273" spans="1:21" ht="17.25" customHeight="1" x14ac:dyDescent="0.2">
      <c r="A273" s="56" t="s">
        <v>20</v>
      </c>
      <c r="B273" s="207" t="s">
        <v>87</v>
      </c>
      <c r="C273" s="208"/>
      <c r="D273" s="208"/>
      <c r="E273" s="208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9"/>
    </row>
    <row r="274" spans="1:21" ht="12" hidden="1" customHeight="1" x14ac:dyDescent="0.2">
      <c r="A274" s="55" t="s">
        <v>173</v>
      </c>
      <c r="B274" s="153" t="s">
        <v>173</v>
      </c>
      <c r="C274" s="153" t="s">
        <v>173</v>
      </c>
      <c r="D274" s="153" t="s">
        <v>173</v>
      </c>
      <c r="E274" s="70" t="s">
        <v>25</v>
      </c>
      <c r="F274" s="70" t="s">
        <v>25</v>
      </c>
      <c r="G274" s="70" t="s">
        <v>25</v>
      </c>
      <c r="H274" s="70" t="s">
        <v>25</v>
      </c>
      <c r="I274" s="70" t="s">
        <v>25</v>
      </c>
      <c r="J274" s="70" t="s">
        <v>25</v>
      </c>
      <c r="K274" s="55" t="s">
        <v>173</v>
      </c>
      <c r="L274" s="55" t="s">
        <v>173</v>
      </c>
      <c r="M274" s="55" t="s">
        <v>173</v>
      </c>
      <c r="N274" s="55"/>
      <c r="O274" s="55"/>
      <c r="P274" s="55"/>
      <c r="Q274" s="55" t="s">
        <v>173</v>
      </c>
      <c r="R274" s="55"/>
      <c r="S274" s="55" t="s">
        <v>173</v>
      </c>
      <c r="T274" s="55" t="s">
        <v>173</v>
      </c>
      <c r="U274" s="55" t="s">
        <v>173</v>
      </c>
    </row>
    <row r="275" spans="1:21" ht="14.25" customHeight="1" x14ac:dyDescent="0.2">
      <c r="A275" s="204" t="s">
        <v>111</v>
      </c>
      <c r="B275" s="205"/>
      <c r="C275" s="206"/>
      <c r="D275" s="90">
        <v>0</v>
      </c>
      <c r="E275" s="70" t="s">
        <v>25</v>
      </c>
      <c r="F275" s="70" t="s">
        <v>25</v>
      </c>
      <c r="G275" s="73" t="s">
        <v>173</v>
      </c>
      <c r="H275" s="73" t="s">
        <v>173</v>
      </c>
      <c r="I275" s="73" t="s">
        <v>173</v>
      </c>
      <c r="J275" s="73" t="s">
        <v>173</v>
      </c>
      <c r="K275" s="73" t="s">
        <v>173</v>
      </c>
      <c r="L275" s="73" t="s">
        <v>173</v>
      </c>
      <c r="M275" s="73" t="s">
        <v>173</v>
      </c>
      <c r="N275" s="73" t="s">
        <v>173</v>
      </c>
      <c r="O275" s="73" t="s">
        <v>173</v>
      </c>
      <c r="P275" s="73" t="s">
        <v>173</v>
      </c>
      <c r="Q275" s="73" t="s">
        <v>173</v>
      </c>
      <c r="R275" s="73" t="s">
        <v>173</v>
      </c>
      <c r="S275" s="73" t="s">
        <v>173</v>
      </c>
      <c r="T275" s="73" t="s">
        <v>173</v>
      </c>
      <c r="U275" s="73" t="s">
        <v>173</v>
      </c>
    </row>
    <row r="276" spans="1:21" ht="15.75" customHeight="1" x14ac:dyDescent="0.2">
      <c r="A276" s="153" t="s">
        <v>55</v>
      </c>
      <c r="B276" s="207" t="s">
        <v>151</v>
      </c>
      <c r="C276" s="208"/>
      <c r="D276" s="208"/>
      <c r="E276" s="208"/>
      <c r="F276" s="208"/>
      <c r="G276" s="208"/>
      <c r="H276" s="208"/>
      <c r="I276" s="208"/>
      <c r="J276" s="208"/>
      <c r="K276" s="208"/>
      <c r="L276" s="208"/>
      <c r="M276" s="208"/>
      <c r="N276" s="208"/>
      <c r="O276" s="208"/>
      <c r="P276" s="208"/>
      <c r="Q276" s="208"/>
      <c r="R276" s="208"/>
      <c r="S276" s="208"/>
      <c r="T276" s="208"/>
      <c r="U276" s="209"/>
    </row>
    <row r="277" spans="1:21" ht="12.75" hidden="1" customHeight="1" x14ac:dyDescent="0.2">
      <c r="A277" s="156"/>
      <c r="B277" s="156"/>
      <c r="C277" s="156"/>
      <c r="D277" s="156"/>
      <c r="E277" s="70" t="s">
        <v>25</v>
      </c>
      <c r="F277" s="70" t="s">
        <v>25</v>
      </c>
      <c r="G277" s="70" t="s">
        <v>25</v>
      </c>
      <c r="H277" s="70" t="s">
        <v>25</v>
      </c>
      <c r="I277" s="70" t="s">
        <v>25</v>
      </c>
      <c r="J277" s="70" t="s">
        <v>25</v>
      </c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</row>
    <row r="278" spans="1:21" ht="12.75" customHeight="1" x14ac:dyDescent="0.2">
      <c r="A278" s="204" t="s">
        <v>112</v>
      </c>
      <c r="B278" s="205"/>
      <c r="C278" s="206"/>
      <c r="D278" s="90">
        <v>0</v>
      </c>
      <c r="E278" s="153" t="s">
        <v>25</v>
      </c>
      <c r="F278" s="153" t="s">
        <v>25</v>
      </c>
      <c r="G278" s="73" t="s">
        <v>173</v>
      </c>
      <c r="H278" s="73" t="s">
        <v>173</v>
      </c>
      <c r="I278" s="73" t="s">
        <v>173</v>
      </c>
      <c r="J278" s="73" t="s">
        <v>173</v>
      </c>
      <c r="K278" s="73" t="s">
        <v>173</v>
      </c>
      <c r="L278" s="73" t="s">
        <v>173</v>
      </c>
      <c r="M278" s="73" t="s">
        <v>173</v>
      </c>
      <c r="N278" s="73" t="s">
        <v>173</v>
      </c>
      <c r="O278" s="73" t="s">
        <v>173</v>
      </c>
      <c r="P278" s="73" t="s">
        <v>173</v>
      </c>
      <c r="Q278" s="73" t="s">
        <v>173</v>
      </c>
      <c r="R278" s="73" t="s">
        <v>173</v>
      </c>
      <c r="S278" s="73" t="s">
        <v>173</v>
      </c>
      <c r="T278" s="73" t="s">
        <v>173</v>
      </c>
      <c r="U278" s="73" t="s">
        <v>173</v>
      </c>
    </row>
    <row r="279" spans="1:21" ht="15.75" customHeight="1" x14ac:dyDescent="0.2">
      <c r="A279" s="73" t="s">
        <v>56</v>
      </c>
      <c r="B279" s="204" t="s">
        <v>89</v>
      </c>
      <c r="C279" s="205"/>
      <c r="D279" s="205"/>
      <c r="E279" s="205"/>
      <c r="F279" s="205"/>
      <c r="G279" s="205"/>
      <c r="H279" s="205"/>
      <c r="I279" s="205"/>
      <c r="J279" s="205"/>
      <c r="K279" s="205"/>
      <c r="L279" s="205"/>
      <c r="M279" s="205"/>
      <c r="N279" s="205"/>
      <c r="O279" s="205"/>
      <c r="P279" s="205"/>
      <c r="Q279" s="205"/>
      <c r="R279" s="205"/>
      <c r="S279" s="205"/>
      <c r="T279" s="205"/>
      <c r="U279" s="206"/>
    </row>
    <row r="280" spans="1:21" ht="15" hidden="1" customHeight="1" x14ac:dyDescent="0.2">
      <c r="A280" s="156"/>
      <c r="B280" s="156"/>
      <c r="C280" s="156"/>
      <c r="D280" s="156"/>
      <c r="E280" s="70" t="s">
        <v>25</v>
      </c>
      <c r="F280" s="70" t="s">
        <v>25</v>
      </c>
      <c r="G280" s="70" t="s">
        <v>25</v>
      </c>
      <c r="H280" s="70" t="s">
        <v>25</v>
      </c>
      <c r="I280" s="70" t="s">
        <v>25</v>
      </c>
      <c r="J280" s="70" t="s">
        <v>25</v>
      </c>
      <c r="K280" s="156"/>
      <c r="L280" s="156"/>
      <c r="M280" s="156"/>
      <c r="N280" s="156"/>
      <c r="O280" s="156"/>
      <c r="P280" s="156"/>
      <c r="Q280" s="156"/>
      <c r="R280" s="156"/>
      <c r="S280" s="156"/>
      <c r="T280" s="156"/>
      <c r="U280" s="156"/>
    </row>
    <row r="281" spans="1:21" ht="12.75" customHeight="1" x14ac:dyDescent="0.2">
      <c r="A281" s="204" t="s">
        <v>113</v>
      </c>
      <c r="B281" s="205"/>
      <c r="C281" s="206"/>
      <c r="D281" s="90">
        <v>0</v>
      </c>
      <c r="E281" s="153" t="s">
        <v>58</v>
      </c>
      <c r="F281" s="153" t="s">
        <v>58</v>
      </c>
      <c r="G281" s="153" t="s">
        <v>173</v>
      </c>
      <c r="H281" s="153" t="s">
        <v>173</v>
      </c>
      <c r="I281" s="153" t="s">
        <v>173</v>
      </c>
      <c r="J281" s="153" t="s">
        <v>173</v>
      </c>
      <c r="K281" s="153" t="s">
        <v>173</v>
      </c>
      <c r="L281" s="153" t="s">
        <v>173</v>
      </c>
      <c r="M281" s="153" t="s">
        <v>173</v>
      </c>
      <c r="N281" s="153" t="s">
        <v>173</v>
      </c>
      <c r="O281" s="153" t="s">
        <v>173</v>
      </c>
      <c r="P281" s="153" t="s">
        <v>173</v>
      </c>
      <c r="Q281" s="153" t="s">
        <v>173</v>
      </c>
      <c r="R281" s="153" t="s">
        <v>173</v>
      </c>
      <c r="S281" s="153" t="s">
        <v>173</v>
      </c>
      <c r="T281" s="153" t="s">
        <v>173</v>
      </c>
      <c r="U281" s="153" t="s">
        <v>173</v>
      </c>
    </row>
    <row r="282" spans="1:21" ht="12.75" customHeight="1" x14ac:dyDescent="0.2">
      <c r="A282" s="204" t="s">
        <v>114</v>
      </c>
      <c r="B282" s="205"/>
      <c r="C282" s="206"/>
      <c r="D282" s="90">
        <v>0</v>
      </c>
      <c r="E282" s="70" t="s">
        <v>25</v>
      </c>
      <c r="F282" s="70" t="s">
        <v>25</v>
      </c>
      <c r="G282" s="55" t="s">
        <v>173</v>
      </c>
      <c r="H282" s="55" t="s">
        <v>173</v>
      </c>
      <c r="I282" s="55" t="s">
        <v>173</v>
      </c>
      <c r="J282" s="55" t="s">
        <v>173</v>
      </c>
      <c r="K282" s="55" t="s">
        <v>173</v>
      </c>
      <c r="L282" s="55" t="s">
        <v>173</v>
      </c>
      <c r="M282" s="55" t="s">
        <v>173</v>
      </c>
      <c r="N282" s="190" t="s">
        <v>173</v>
      </c>
      <c r="O282" s="190" t="s">
        <v>173</v>
      </c>
      <c r="P282" s="190" t="s">
        <v>173</v>
      </c>
      <c r="Q282" s="190" t="s">
        <v>173</v>
      </c>
      <c r="R282" s="190" t="s">
        <v>173</v>
      </c>
      <c r="S282" s="190" t="s">
        <v>173</v>
      </c>
      <c r="T282" s="190" t="s">
        <v>173</v>
      </c>
      <c r="U282" s="190" t="s">
        <v>173</v>
      </c>
    </row>
    <row r="283" spans="1:21" ht="12.75" hidden="1" customHeight="1" x14ac:dyDescent="0.2">
      <c r="A283" s="205" t="s">
        <v>147</v>
      </c>
      <c r="B283" s="205"/>
      <c r="C283" s="205"/>
      <c r="D283" s="205"/>
      <c r="E283" s="205"/>
      <c r="F283" s="205"/>
      <c r="G283" s="205"/>
      <c r="H283" s="205"/>
      <c r="I283" s="205"/>
      <c r="J283" s="205"/>
      <c r="K283" s="205"/>
      <c r="L283" s="205"/>
      <c r="M283" s="205"/>
      <c r="N283" s="205"/>
      <c r="O283" s="205"/>
      <c r="P283" s="205"/>
      <c r="Q283" s="205"/>
      <c r="R283" s="205"/>
      <c r="S283" s="205"/>
      <c r="T283" s="205"/>
      <c r="U283" s="205"/>
    </row>
    <row r="284" spans="1:21" ht="12.75" hidden="1" customHeight="1" x14ac:dyDescent="0.2">
      <c r="A284" s="156">
        <v>1</v>
      </c>
      <c r="B284" s="156">
        <v>2</v>
      </c>
      <c r="C284" s="156">
        <v>3</v>
      </c>
      <c r="D284" s="156">
        <v>4</v>
      </c>
      <c r="E284" s="156">
        <v>5</v>
      </c>
      <c r="F284" s="156">
        <v>6</v>
      </c>
      <c r="G284" s="72">
        <v>7</v>
      </c>
      <c r="H284" s="156">
        <v>8</v>
      </c>
      <c r="I284" s="156">
        <v>9</v>
      </c>
      <c r="J284" s="156">
        <v>10</v>
      </c>
      <c r="K284" s="156">
        <v>11</v>
      </c>
      <c r="L284" s="156">
        <v>12</v>
      </c>
      <c r="M284" s="156">
        <v>13</v>
      </c>
      <c r="N284" s="234">
        <v>14</v>
      </c>
      <c r="O284" s="236"/>
      <c r="P284" s="156">
        <v>15</v>
      </c>
      <c r="Q284" s="156">
        <v>16</v>
      </c>
      <c r="R284" s="156">
        <v>17</v>
      </c>
      <c r="S284" s="156">
        <v>18</v>
      </c>
      <c r="T284" s="156">
        <v>19</v>
      </c>
      <c r="U284" s="156">
        <v>20</v>
      </c>
    </row>
    <row r="285" spans="1:21" ht="18.75" hidden="1" customHeight="1" x14ac:dyDescent="0.2">
      <c r="A285" s="73" t="s">
        <v>46</v>
      </c>
      <c r="B285" s="213" t="s">
        <v>152</v>
      </c>
      <c r="C285" s="214"/>
      <c r="D285" s="214"/>
      <c r="E285" s="214"/>
      <c r="F285" s="214"/>
      <c r="G285" s="214"/>
      <c r="H285" s="214"/>
      <c r="I285" s="214"/>
      <c r="J285" s="214"/>
      <c r="K285" s="214"/>
      <c r="L285" s="214"/>
      <c r="M285" s="214"/>
      <c r="N285" s="214"/>
      <c r="O285" s="214"/>
      <c r="P285" s="214"/>
      <c r="Q285" s="214"/>
      <c r="R285" s="214"/>
      <c r="S285" s="214"/>
      <c r="T285" s="214"/>
      <c r="U285" s="215"/>
    </row>
    <row r="286" spans="1:21" ht="17.25" hidden="1" customHeight="1" x14ac:dyDescent="0.2">
      <c r="A286" s="29" t="s">
        <v>22</v>
      </c>
      <c r="B286" s="207" t="s">
        <v>87</v>
      </c>
      <c r="C286" s="208"/>
      <c r="D286" s="208"/>
      <c r="E286" s="208"/>
      <c r="F286" s="208"/>
      <c r="G286" s="208"/>
      <c r="H286" s="208"/>
      <c r="I286" s="208"/>
      <c r="J286" s="208"/>
      <c r="K286" s="208"/>
      <c r="L286" s="208"/>
      <c r="M286" s="208"/>
      <c r="N286" s="208"/>
      <c r="O286" s="208"/>
      <c r="P286" s="208"/>
      <c r="Q286" s="208"/>
      <c r="R286" s="208"/>
      <c r="S286" s="208"/>
      <c r="T286" s="208"/>
      <c r="U286" s="209"/>
    </row>
    <row r="287" spans="1:21" ht="12.75" hidden="1" customHeight="1" x14ac:dyDescent="0.2">
      <c r="A287" s="156"/>
      <c r="B287" s="156"/>
      <c r="C287" s="156"/>
      <c r="D287" s="156"/>
      <c r="E287" s="70" t="s">
        <v>25</v>
      </c>
      <c r="F287" s="70" t="s">
        <v>25</v>
      </c>
      <c r="G287" s="70" t="s">
        <v>25</v>
      </c>
      <c r="H287" s="70" t="s">
        <v>25</v>
      </c>
      <c r="I287" s="70" t="s">
        <v>25</v>
      </c>
      <c r="J287" s="70" t="s">
        <v>25</v>
      </c>
      <c r="K287" s="156"/>
      <c r="L287" s="156"/>
      <c r="M287" s="156"/>
      <c r="N287" s="156"/>
      <c r="O287" s="156"/>
      <c r="P287" s="156"/>
      <c r="Q287" s="156"/>
      <c r="R287" s="156"/>
      <c r="S287" s="156"/>
      <c r="T287" s="156"/>
      <c r="U287" s="156"/>
    </row>
    <row r="288" spans="1:21" ht="14.25" hidden="1" customHeight="1" x14ac:dyDescent="0.2">
      <c r="A288" s="204" t="s">
        <v>115</v>
      </c>
      <c r="B288" s="205"/>
      <c r="C288" s="206"/>
      <c r="D288" s="153"/>
      <c r="E288" s="153" t="s">
        <v>58</v>
      </c>
      <c r="F288" s="153" t="s">
        <v>58</v>
      </c>
      <c r="G288" s="153"/>
      <c r="H288" s="153"/>
      <c r="I288" s="153"/>
      <c r="J288" s="153"/>
      <c r="K288" s="153"/>
      <c r="L288" s="153"/>
      <c r="M288" s="153"/>
      <c r="N288" s="153"/>
      <c r="O288" s="153"/>
      <c r="P288" s="153"/>
      <c r="Q288" s="153"/>
      <c r="R288" s="153"/>
      <c r="S288" s="153"/>
      <c r="T288" s="153"/>
      <c r="U288" s="153"/>
    </row>
    <row r="289" spans="1:21" ht="18" hidden="1" customHeight="1" x14ac:dyDescent="0.2">
      <c r="A289" s="52" t="s">
        <v>23</v>
      </c>
      <c r="B289" s="207" t="s">
        <v>151</v>
      </c>
      <c r="C289" s="208"/>
      <c r="D289" s="208"/>
      <c r="E289" s="208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9"/>
    </row>
    <row r="290" spans="1:21" ht="14.25" hidden="1" customHeight="1" x14ac:dyDescent="0.2">
      <c r="A290" s="156"/>
      <c r="B290" s="156"/>
      <c r="C290" s="156"/>
      <c r="D290" s="156"/>
      <c r="E290" s="70" t="s">
        <v>25</v>
      </c>
      <c r="F290" s="70" t="s">
        <v>25</v>
      </c>
      <c r="G290" s="70" t="s">
        <v>25</v>
      </c>
      <c r="H290" s="70" t="s">
        <v>25</v>
      </c>
      <c r="I290" s="70" t="s">
        <v>25</v>
      </c>
      <c r="J290" s="70" t="s">
        <v>25</v>
      </c>
      <c r="K290" s="156"/>
      <c r="L290" s="156"/>
      <c r="M290" s="156"/>
      <c r="N290" s="156"/>
      <c r="O290" s="156"/>
      <c r="P290" s="156"/>
      <c r="Q290" s="156"/>
      <c r="R290" s="156"/>
      <c r="S290" s="156"/>
      <c r="T290" s="156"/>
      <c r="U290" s="156"/>
    </row>
    <row r="291" spans="1:21" ht="15.75" hidden="1" customHeight="1" x14ac:dyDescent="0.2">
      <c r="A291" s="204" t="s">
        <v>116</v>
      </c>
      <c r="B291" s="205"/>
      <c r="C291" s="206"/>
      <c r="D291" s="153"/>
      <c r="E291" s="153" t="s">
        <v>58</v>
      </c>
      <c r="F291" s="153" t="s">
        <v>58</v>
      </c>
      <c r="G291" s="153"/>
      <c r="H291" s="153"/>
      <c r="I291" s="153"/>
      <c r="J291" s="153"/>
      <c r="K291" s="153"/>
      <c r="L291" s="153"/>
      <c r="M291" s="153"/>
      <c r="N291" s="153"/>
      <c r="O291" s="153"/>
      <c r="P291" s="153"/>
      <c r="Q291" s="153"/>
      <c r="R291" s="153"/>
      <c r="S291" s="153"/>
      <c r="T291" s="153"/>
      <c r="U291" s="153"/>
    </row>
    <row r="292" spans="1:21" ht="17.25" hidden="1" customHeight="1" x14ac:dyDescent="0.2">
      <c r="A292" s="153" t="s">
        <v>47</v>
      </c>
      <c r="B292" s="207" t="s">
        <v>99</v>
      </c>
      <c r="C292" s="208"/>
      <c r="D292" s="208"/>
      <c r="E292" s="208"/>
      <c r="F292" s="208"/>
      <c r="G292" s="208"/>
      <c r="H292" s="208"/>
      <c r="I292" s="208"/>
      <c r="J292" s="208"/>
      <c r="K292" s="208"/>
      <c r="L292" s="208"/>
      <c r="M292" s="208"/>
      <c r="N292" s="208"/>
      <c r="O292" s="208"/>
      <c r="P292" s="208"/>
      <c r="Q292" s="208"/>
      <c r="R292" s="208"/>
      <c r="S292" s="208"/>
      <c r="T292" s="208"/>
      <c r="U292" s="209"/>
    </row>
    <row r="293" spans="1:21" ht="13.5" hidden="1" customHeight="1" x14ac:dyDescent="0.2">
      <c r="A293" s="156"/>
      <c r="B293" s="156"/>
      <c r="C293" s="156"/>
      <c r="D293" s="156"/>
      <c r="E293" s="70" t="s">
        <v>25</v>
      </c>
      <c r="F293" s="70" t="s">
        <v>25</v>
      </c>
      <c r="G293" s="70" t="s">
        <v>25</v>
      </c>
      <c r="H293" s="70" t="s">
        <v>25</v>
      </c>
      <c r="I293" s="70" t="s">
        <v>25</v>
      </c>
      <c r="J293" s="70" t="s">
        <v>25</v>
      </c>
      <c r="K293" s="156"/>
      <c r="L293" s="156"/>
      <c r="M293" s="156"/>
      <c r="N293" s="156"/>
      <c r="O293" s="156"/>
      <c r="P293" s="156"/>
      <c r="Q293" s="156"/>
      <c r="R293" s="156"/>
      <c r="S293" s="156"/>
      <c r="T293" s="156"/>
      <c r="U293" s="156"/>
    </row>
    <row r="294" spans="1:21" ht="15" hidden="1" customHeight="1" x14ac:dyDescent="0.2">
      <c r="A294" s="204" t="s">
        <v>117</v>
      </c>
      <c r="B294" s="205"/>
      <c r="C294" s="206"/>
      <c r="D294" s="153"/>
      <c r="E294" s="153" t="s">
        <v>58</v>
      </c>
      <c r="F294" s="153" t="s">
        <v>58</v>
      </c>
      <c r="G294" s="153"/>
      <c r="H294" s="153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</row>
    <row r="295" spans="1:21" ht="18" hidden="1" customHeight="1" x14ac:dyDescent="0.2">
      <c r="A295" s="52" t="s">
        <v>24</v>
      </c>
      <c r="B295" s="207" t="s">
        <v>100</v>
      </c>
      <c r="C295" s="208"/>
      <c r="D295" s="208"/>
      <c r="E295" s="208"/>
      <c r="F295" s="208"/>
      <c r="G295" s="208"/>
      <c r="H295" s="208"/>
      <c r="I295" s="208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9"/>
    </row>
    <row r="296" spans="1:21" ht="15" hidden="1" customHeight="1" x14ac:dyDescent="0.2">
      <c r="A296" s="156"/>
      <c r="B296" s="156"/>
      <c r="C296" s="156"/>
      <c r="D296" s="156"/>
      <c r="E296" s="70" t="s">
        <v>25</v>
      </c>
      <c r="F296" s="70" t="s">
        <v>25</v>
      </c>
      <c r="G296" s="70" t="s">
        <v>25</v>
      </c>
      <c r="H296" s="70" t="s">
        <v>25</v>
      </c>
      <c r="I296" s="70" t="s">
        <v>25</v>
      </c>
      <c r="J296" s="70" t="s">
        <v>25</v>
      </c>
      <c r="K296" s="156"/>
      <c r="L296" s="156"/>
      <c r="M296" s="156"/>
      <c r="N296" s="156"/>
      <c r="O296" s="156"/>
      <c r="P296" s="156"/>
      <c r="Q296" s="156"/>
      <c r="R296" s="156"/>
      <c r="S296" s="156"/>
      <c r="T296" s="156"/>
      <c r="U296" s="156"/>
    </row>
    <row r="297" spans="1:21" ht="14.25" hidden="1" customHeight="1" x14ac:dyDescent="0.2">
      <c r="A297" s="204" t="s">
        <v>118</v>
      </c>
      <c r="B297" s="205"/>
      <c r="C297" s="206"/>
      <c r="D297" s="153"/>
      <c r="E297" s="153" t="s">
        <v>25</v>
      </c>
      <c r="F297" s="153" t="s">
        <v>25</v>
      </c>
      <c r="G297" s="153"/>
      <c r="H297" s="153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</row>
    <row r="298" spans="1:21" ht="16.5" hidden="1" customHeight="1" x14ac:dyDescent="0.2">
      <c r="A298" s="71" t="s">
        <v>65</v>
      </c>
      <c r="B298" s="204" t="s">
        <v>89</v>
      </c>
      <c r="C298" s="205"/>
      <c r="D298" s="205"/>
      <c r="E298" s="205"/>
      <c r="F298" s="205"/>
      <c r="G298" s="205"/>
      <c r="H298" s="205"/>
      <c r="I298" s="205"/>
      <c r="J298" s="205"/>
      <c r="K298" s="205"/>
      <c r="L298" s="205"/>
      <c r="M298" s="205"/>
      <c r="N298" s="205"/>
      <c r="O298" s="205"/>
      <c r="P298" s="205"/>
      <c r="Q298" s="205"/>
      <c r="R298" s="205"/>
      <c r="S298" s="205"/>
      <c r="T298" s="205"/>
      <c r="U298" s="206"/>
    </row>
    <row r="299" spans="1:21" ht="14.25" hidden="1" customHeight="1" x14ac:dyDescent="0.2">
      <c r="A299" s="156"/>
      <c r="B299" s="156"/>
      <c r="C299" s="156"/>
      <c r="D299" s="156"/>
      <c r="E299" s="70" t="s">
        <v>25</v>
      </c>
      <c r="F299" s="70" t="s">
        <v>25</v>
      </c>
      <c r="G299" s="70" t="s">
        <v>25</v>
      </c>
      <c r="H299" s="70" t="s">
        <v>25</v>
      </c>
      <c r="I299" s="70" t="s">
        <v>25</v>
      </c>
      <c r="J299" s="70" t="s">
        <v>25</v>
      </c>
      <c r="K299" s="156"/>
      <c r="L299" s="156"/>
      <c r="M299" s="156"/>
      <c r="N299" s="156"/>
      <c r="O299" s="156"/>
      <c r="P299" s="156"/>
      <c r="Q299" s="156"/>
      <c r="R299" s="156"/>
      <c r="S299" s="156"/>
      <c r="T299" s="156"/>
      <c r="U299" s="156"/>
    </row>
    <row r="300" spans="1:21" ht="15.75" hidden="1" customHeight="1" x14ac:dyDescent="0.2">
      <c r="A300" s="204" t="s">
        <v>119</v>
      </c>
      <c r="B300" s="205"/>
      <c r="C300" s="206"/>
      <c r="D300" s="153"/>
      <c r="E300" s="153" t="s">
        <v>25</v>
      </c>
      <c r="F300" s="153" t="s">
        <v>25</v>
      </c>
      <c r="G300" s="153"/>
      <c r="H300" s="153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</row>
    <row r="301" spans="1:21" ht="15.75" hidden="1" customHeight="1" x14ac:dyDescent="0.2">
      <c r="A301" s="204" t="s">
        <v>120</v>
      </c>
      <c r="B301" s="205"/>
      <c r="C301" s="206"/>
      <c r="D301" s="153"/>
      <c r="E301" s="153" t="s">
        <v>25</v>
      </c>
      <c r="F301" s="153" t="s">
        <v>25</v>
      </c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</row>
    <row r="302" spans="1:21" ht="12.75" customHeight="1" x14ac:dyDescent="0.2">
      <c r="A302" s="234" t="s">
        <v>144</v>
      </c>
      <c r="B302" s="235"/>
      <c r="C302" s="236"/>
      <c r="D302" s="91">
        <v>0</v>
      </c>
      <c r="E302" s="91">
        <v>0</v>
      </c>
      <c r="F302" s="91">
        <v>0</v>
      </c>
      <c r="G302" s="91">
        <v>0</v>
      </c>
      <c r="H302" s="91">
        <v>0</v>
      </c>
      <c r="I302" s="91">
        <v>0</v>
      </c>
      <c r="J302" s="91">
        <v>0</v>
      </c>
      <c r="K302" s="91">
        <v>0</v>
      </c>
      <c r="L302" s="91">
        <v>0</v>
      </c>
      <c r="M302" s="91">
        <v>0</v>
      </c>
      <c r="N302" s="73" t="s">
        <v>173</v>
      </c>
      <c r="O302" s="73"/>
      <c r="P302" s="190" t="s">
        <v>173</v>
      </c>
      <c r="Q302" s="190" t="s">
        <v>173</v>
      </c>
      <c r="R302" s="190" t="s">
        <v>173</v>
      </c>
      <c r="S302" s="190" t="s">
        <v>173</v>
      </c>
      <c r="T302" s="190" t="s">
        <v>173</v>
      </c>
      <c r="U302" s="190" t="s">
        <v>173</v>
      </c>
    </row>
    <row r="303" spans="1:21" ht="15.75" customHeight="1" x14ac:dyDescent="0.2">
      <c r="A303" s="273" t="s">
        <v>35</v>
      </c>
      <c r="B303" s="274"/>
      <c r="C303" s="275"/>
      <c r="D303" s="92">
        <f t="shared" ref="D303:M303" si="20">D65+D78+D92+D105+D118+D131+D144+D157+D170+D183+D196+D238+D270+D302</f>
        <v>13767.64</v>
      </c>
      <c r="E303" s="92">
        <f t="shared" si="20"/>
        <v>13034.759999999998</v>
      </c>
      <c r="F303" s="92">
        <f t="shared" si="20"/>
        <v>0</v>
      </c>
      <c r="G303" s="92">
        <f t="shared" si="20"/>
        <v>0</v>
      </c>
      <c r="H303" s="92">
        <f t="shared" si="20"/>
        <v>0</v>
      </c>
      <c r="I303" s="92">
        <f t="shared" si="20"/>
        <v>732.8799999999992</v>
      </c>
      <c r="J303" s="92">
        <f t="shared" si="20"/>
        <v>0</v>
      </c>
      <c r="K303" s="92">
        <f t="shared" si="20"/>
        <v>2245.59</v>
      </c>
      <c r="L303" s="92">
        <f t="shared" si="20"/>
        <v>11522.050000000001</v>
      </c>
      <c r="M303" s="92">
        <f t="shared" si="20"/>
        <v>13767.64</v>
      </c>
      <c r="N303" s="77" t="s">
        <v>173</v>
      </c>
      <c r="O303" s="77" t="s">
        <v>173</v>
      </c>
      <c r="P303" s="77" t="s">
        <v>173</v>
      </c>
      <c r="Q303" s="77" t="s">
        <v>173</v>
      </c>
      <c r="R303" s="77" t="s">
        <v>173</v>
      </c>
      <c r="S303" s="77" t="s">
        <v>173</v>
      </c>
      <c r="T303" s="77" t="s">
        <v>173</v>
      </c>
      <c r="U303" s="77" t="s">
        <v>173</v>
      </c>
    </row>
    <row r="304" spans="1:21" ht="12.95" customHeight="1" x14ac:dyDescent="0.2">
      <c r="A304" s="233"/>
      <c r="B304" s="233"/>
      <c r="C304" s="233"/>
      <c r="D304" s="233"/>
      <c r="E304" s="233"/>
      <c r="F304" s="233"/>
      <c r="G304" s="233"/>
      <c r="H304" s="140"/>
      <c r="I304" s="140"/>
      <c r="J304" s="140"/>
      <c r="K304" s="140"/>
      <c r="L304" s="140"/>
      <c r="M304" s="30"/>
      <c r="N304" s="30"/>
      <c r="O304" s="140"/>
      <c r="P304" s="140"/>
      <c r="Q304" s="140"/>
      <c r="R304" s="140"/>
      <c r="S304" s="140"/>
      <c r="T304" s="140"/>
      <c r="U304" s="140"/>
    </row>
    <row r="305" spans="1:23" ht="10.5" customHeight="1" x14ac:dyDescent="0.2">
      <c r="A305" s="141"/>
      <c r="B305" s="31"/>
      <c r="C305" s="141"/>
      <c r="D305" s="141"/>
      <c r="E305" s="141"/>
      <c r="F305" s="141"/>
      <c r="G305" s="141"/>
      <c r="H305" s="140"/>
      <c r="I305" s="140"/>
      <c r="J305" s="140"/>
      <c r="K305" s="140"/>
      <c r="L305" s="140"/>
      <c r="M305" s="30"/>
      <c r="N305" s="30"/>
      <c r="O305" s="140"/>
      <c r="P305" s="140"/>
      <c r="Q305" s="140"/>
      <c r="R305" s="140"/>
      <c r="S305" s="140"/>
      <c r="T305" s="134"/>
      <c r="U305" s="140"/>
    </row>
    <row r="306" spans="1:23" ht="12.95" customHeight="1" x14ac:dyDescent="0.2">
      <c r="A306" s="141"/>
      <c r="B306" s="31"/>
      <c r="C306" s="141"/>
      <c r="D306" s="141"/>
      <c r="E306" s="141"/>
      <c r="F306" s="141"/>
      <c r="G306" s="141"/>
      <c r="H306" s="140"/>
      <c r="I306" s="140"/>
      <c r="J306" s="140"/>
      <c r="K306" s="140"/>
      <c r="L306" s="140"/>
      <c r="M306" s="30"/>
      <c r="N306" s="30"/>
      <c r="O306" s="140"/>
      <c r="P306" s="140"/>
      <c r="Q306" s="140"/>
      <c r="R306" s="140"/>
      <c r="S306" s="140"/>
      <c r="T306" s="140"/>
      <c r="U306" s="140"/>
    </row>
    <row r="307" spans="1:23" ht="11.25" customHeight="1" x14ac:dyDescent="0.2">
      <c r="A307" s="141"/>
      <c r="B307" s="31"/>
      <c r="C307" s="141"/>
      <c r="D307" s="141"/>
      <c r="E307" s="141"/>
      <c r="F307" s="141"/>
      <c r="G307" s="141"/>
      <c r="H307" s="140"/>
      <c r="I307" s="140"/>
      <c r="J307" s="140"/>
      <c r="K307" s="140"/>
      <c r="L307" s="140"/>
      <c r="M307" s="30"/>
      <c r="N307" s="30"/>
      <c r="O307" s="140"/>
      <c r="P307" s="140"/>
      <c r="Q307" s="140"/>
      <c r="R307" s="140"/>
      <c r="S307" s="140"/>
      <c r="T307" s="140"/>
      <c r="U307" s="140"/>
    </row>
    <row r="308" spans="1:23" ht="11.25" customHeight="1" x14ac:dyDescent="0.2">
      <c r="A308" s="230" t="s">
        <v>275</v>
      </c>
      <c r="B308" s="230"/>
      <c r="C308" s="230"/>
      <c r="D308" s="232" t="s">
        <v>163</v>
      </c>
      <c r="E308" s="232"/>
      <c r="F308" s="232"/>
      <c r="G308" s="230" t="s">
        <v>276</v>
      </c>
      <c r="H308" s="230"/>
      <c r="I308" s="230"/>
      <c r="J308" s="230"/>
      <c r="K308" s="23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</row>
    <row r="309" spans="1:23" ht="9.75" customHeight="1" x14ac:dyDescent="0.2">
      <c r="A309" s="228" t="s">
        <v>122</v>
      </c>
      <c r="B309" s="228"/>
      <c r="C309" s="228"/>
      <c r="D309" s="229" t="s">
        <v>123</v>
      </c>
      <c r="E309" s="229"/>
      <c r="F309" s="229"/>
      <c r="G309" s="231" t="s">
        <v>140</v>
      </c>
      <c r="H309" s="231"/>
      <c r="I309" s="231"/>
      <c r="J309" s="231"/>
      <c r="K309" s="231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36"/>
      <c r="W309" s="36"/>
    </row>
    <row r="310" spans="1:23" ht="23.25" customHeight="1" x14ac:dyDescent="0.2">
      <c r="A310" s="49"/>
      <c r="B310" s="49"/>
      <c r="C310" s="49"/>
      <c r="D310" s="49"/>
      <c r="E310" s="49"/>
      <c r="F310" s="49"/>
      <c r="G310" s="49"/>
      <c r="H310" s="49"/>
      <c r="I310" s="49"/>
      <c r="M310" s="169"/>
    </row>
    <row r="311" spans="1:23" ht="69.75" customHeight="1" x14ac:dyDescent="0.2">
      <c r="N311" s="170" t="s">
        <v>281</v>
      </c>
    </row>
  </sheetData>
  <mergeCells count="243">
    <mergeCell ref="A195:C195"/>
    <mergeCell ref="A196:C196"/>
    <mergeCell ref="A183:C183"/>
    <mergeCell ref="B184:U184"/>
    <mergeCell ref="B185:U185"/>
    <mergeCell ref="B186:U186"/>
    <mergeCell ref="A188:C188"/>
    <mergeCell ref="B189:U189"/>
    <mergeCell ref="A191:C191"/>
    <mergeCell ref="B192:U192"/>
    <mergeCell ref="A194:C194"/>
    <mergeCell ref="B171:U171"/>
    <mergeCell ref="B172:U172"/>
    <mergeCell ref="B173:U173"/>
    <mergeCell ref="A175:C175"/>
    <mergeCell ref="B176:U176"/>
    <mergeCell ref="A178:C178"/>
    <mergeCell ref="B179:U179"/>
    <mergeCell ref="A181:C181"/>
    <mergeCell ref="A182:C182"/>
    <mergeCell ref="B159:U159"/>
    <mergeCell ref="B160:U160"/>
    <mergeCell ref="A162:C162"/>
    <mergeCell ref="B163:U163"/>
    <mergeCell ref="A165:C165"/>
    <mergeCell ref="B166:U166"/>
    <mergeCell ref="A168:C168"/>
    <mergeCell ref="A169:C169"/>
    <mergeCell ref="A170:C170"/>
    <mergeCell ref="B147:U147"/>
    <mergeCell ref="A149:C149"/>
    <mergeCell ref="B150:U150"/>
    <mergeCell ref="A152:C152"/>
    <mergeCell ref="B153:U153"/>
    <mergeCell ref="A155:C155"/>
    <mergeCell ref="A156:C156"/>
    <mergeCell ref="A157:C157"/>
    <mergeCell ref="B158:U158"/>
    <mergeCell ref="B121:U121"/>
    <mergeCell ref="A131:C131"/>
    <mergeCell ref="B93:U93"/>
    <mergeCell ref="B94:U94"/>
    <mergeCell ref="B95:U95"/>
    <mergeCell ref="A97:C97"/>
    <mergeCell ref="B98:U98"/>
    <mergeCell ref="A100:C100"/>
    <mergeCell ref="B101:U101"/>
    <mergeCell ref="A103:C103"/>
    <mergeCell ref="A104:C104"/>
    <mergeCell ref="A105:C105"/>
    <mergeCell ref="B106:U106"/>
    <mergeCell ref="B107:U107"/>
    <mergeCell ref="B108:U108"/>
    <mergeCell ref="A110:C110"/>
    <mergeCell ref="B111:U111"/>
    <mergeCell ref="A113:C113"/>
    <mergeCell ref="B114:U114"/>
    <mergeCell ref="A116:C116"/>
    <mergeCell ref="B52:U52"/>
    <mergeCell ref="B55:U55"/>
    <mergeCell ref="A57:C57"/>
    <mergeCell ref="A226:C226"/>
    <mergeCell ref="B239:U239"/>
    <mergeCell ref="B243:U243"/>
    <mergeCell ref="A65:C65"/>
    <mergeCell ref="A91:C91"/>
    <mergeCell ref="A78:C78"/>
    <mergeCell ref="B79:U79"/>
    <mergeCell ref="B80:U80"/>
    <mergeCell ref="B81:U81"/>
    <mergeCell ref="A83:C83"/>
    <mergeCell ref="B84:U84"/>
    <mergeCell ref="A86:C86"/>
    <mergeCell ref="B87:U87"/>
    <mergeCell ref="A90:C90"/>
    <mergeCell ref="B146:U146"/>
    <mergeCell ref="B133:U133"/>
    <mergeCell ref="A117:C117"/>
    <mergeCell ref="A118:C118"/>
    <mergeCell ref="B119:U119"/>
    <mergeCell ref="B120:U120"/>
    <mergeCell ref="A123:C123"/>
    <mergeCell ref="A73:C73"/>
    <mergeCell ref="B74:U74"/>
    <mergeCell ref="A76:C76"/>
    <mergeCell ref="B234:U234"/>
    <mergeCell ref="A236:C236"/>
    <mergeCell ref="B224:U224"/>
    <mergeCell ref="A92:C92"/>
    <mergeCell ref="A77:C77"/>
    <mergeCell ref="B203:U203"/>
    <mergeCell ref="B124:U124"/>
    <mergeCell ref="A126:C126"/>
    <mergeCell ref="B127:U127"/>
    <mergeCell ref="A129:C129"/>
    <mergeCell ref="A130:C130"/>
    <mergeCell ref="B132:U132"/>
    <mergeCell ref="B137:U137"/>
    <mergeCell ref="A143:C143"/>
    <mergeCell ref="A144:C144"/>
    <mergeCell ref="B145:U145"/>
    <mergeCell ref="B134:U134"/>
    <mergeCell ref="A136:C136"/>
    <mergeCell ref="A139:C139"/>
    <mergeCell ref="B140:U140"/>
    <mergeCell ref="A142:C142"/>
    <mergeCell ref="L15:L17"/>
    <mergeCell ref="D15:D17"/>
    <mergeCell ref="G16:G17"/>
    <mergeCell ref="A302:C302"/>
    <mergeCell ref="A303:C303"/>
    <mergeCell ref="A281:C281"/>
    <mergeCell ref="A282:C282"/>
    <mergeCell ref="A288:C288"/>
    <mergeCell ref="A291:C291"/>
    <mergeCell ref="A294:C294"/>
    <mergeCell ref="A297:C297"/>
    <mergeCell ref="B298:U298"/>
    <mergeCell ref="A301:C301"/>
    <mergeCell ref="B292:U292"/>
    <mergeCell ref="A283:U283"/>
    <mergeCell ref="N284:O284"/>
    <mergeCell ref="B285:U285"/>
    <mergeCell ref="B289:U289"/>
    <mergeCell ref="A60:C60"/>
    <mergeCell ref="A237:C237"/>
    <mergeCell ref="B272:U272"/>
    <mergeCell ref="B199:U199"/>
    <mergeCell ref="A219:C219"/>
    <mergeCell ref="N207:O207"/>
    <mergeCell ref="U14:U17"/>
    <mergeCell ref="N18:O18"/>
    <mergeCell ref="B58:U58"/>
    <mergeCell ref="B2:E2"/>
    <mergeCell ref="N15:P16"/>
    <mergeCell ref="M3:R3"/>
    <mergeCell ref="F16:F17"/>
    <mergeCell ref="M2:P2"/>
    <mergeCell ref="B3:E3"/>
    <mergeCell ref="E15:J15"/>
    <mergeCell ref="D14:J14"/>
    <mergeCell ref="M4:P4"/>
    <mergeCell ref="M8:R8"/>
    <mergeCell ref="Q14:Q17"/>
    <mergeCell ref="K14:L14"/>
    <mergeCell ref="M14:P14"/>
    <mergeCell ref="K15:K17"/>
    <mergeCell ref="M15:M17"/>
    <mergeCell ref="N17:O17"/>
    <mergeCell ref="A12:U12"/>
    <mergeCell ref="A13:S13"/>
    <mergeCell ref="A14:A17"/>
    <mergeCell ref="B14:B17"/>
    <mergeCell ref="C14:C17"/>
    <mergeCell ref="D5:E5"/>
    <mergeCell ref="B6:E6"/>
    <mergeCell ref="A64:C64"/>
    <mergeCell ref="A26:U26"/>
    <mergeCell ref="R14:R17"/>
    <mergeCell ref="B20:U20"/>
    <mergeCell ref="B61:U61"/>
    <mergeCell ref="M6:R6"/>
    <mergeCell ref="N27:O27"/>
    <mergeCell ref="B21:U21"/>
    <mergeCell ref="Q7:R7"/>
    <mergeCell ref="B7:E7"/>
    <mergeCell ref="A32:C32"/>
    <mergeCell ref="A51:C51"/>
    <mergeCell ref="S14:S17"/>
    <mergeCell ref="H16:I16"/>
    <mergeCell ref="A11:U11"/>
    <mergeCell ref="J16:J17"/>
    <mergeCell ref="E16:E17"/>
    <mergeCell ref="B19:U19"/>
    <mergeCell ref="T14:T17"/>
    <mergeCell ref="A63:C63"/>
    <mergeCell ref="U23:U24"/>
    <mergeCell ref="Q23:Q24"/>
    <mergeCell ref="A309:C309"/>
    <mergeCell ref="D309:F309"/>
    <mergeCell ref="G308:K308"/>
    <mergeCell ref="G309:K309"/>
    <mergeCell ref="A308:C308"/>
    <mergeCell ref="D308:F308"/>
    <mergeCell ref="A304:G304"/>
    <mergeCell ref="A202:C202"/>
    <mergeCell ref="A229:C229"/>
    <mergeCell ref="A205:C205"/>
    <mergeCell ref="A300:C300"/>
    <mergeCell ref="B279:U279"/>
    <mergeCell ref="A278:C278"/>
    <mergeCell ref="B286:U286"/>
    <mergeCell ref="B295:U295"/>
    <mergeCell ref="A223:C223"/>
    <mergeCell ref="B273:U273"/>
    <mergeCell ref="B271:U271"/>
    <mergeCell ref="A275:C275"/>
    <mergeCell ref="B276:U276"/>
    <mergeCell ref="A238:C238"/>
    <mergeCell ref="A269:C269"/>
    <mergeCell ref="A270:C270"/>
    <mergeCell ref="A242:C242"/>
    <mergeCell ref="R23:R24"/>
    <mergeCell ref="B28:U28"/>
    <mergeCell ref="B33:U33"/>
    <mergeCell ref="B220:U220"/>
    <mergeCell ref="B227:U227"/>
    <mergeCell ref="S23:S24"/>
    <mergeCell ref="T23:T24"/>
    <mergeCell ref="B221:U221"/>
    <mergeCell ref="B197:U197"/>
    <mergeCell ref="B198:U198"/>
    <mergeCell ref="B208:U208"/>
    <mergeCell ref="A218:C218"/>
    <mergeCell ref="B49:U49"/>
    <mergeCell ref="A25:C25"/>
    <mergeCell ref="A46:C46"/>
    <mergeCell ref="A47:C47"/>
    <mergeCell ref="B48:U48"/>
    <mergeCell ref="A54:C54"/>
    <mergeCell ref="A206:U206"/>
    <mergeCell ref="B66:U66"/>
    <mergeCell ref="B67:U67"/>
    <mergeCell ref="B68:U68"/>
    <mergeCell ref="A70:C70"/>
    <mergeCell ref="B71:U71"/>
    <mergeCell ref="A261:C261"/>
    <mergeCell ref="B263:U263"/>
    <mergeCell ref="A265:C265"/>
    <mergeCell ref="B266:U266"/>
    <mergeCell ref="A268:C268"/>
    <mergeCell ref="B240:U240"/>
    <mergeCell ref="B241:U241"/>
    <mergeCell ref="A251:C251"/>
    <mergeCell ref="B253:U253"/>
    <mergeCell ref="B246:U246"/>
    <mergeCell ref="A250:C250"/>
    <mergeCell ref="B252:U252"/>
    <mergeCell ref="A255:C255"/>
    <mergeCell ref="B256:U256"/>
    <mergeCell ref="A258:C258"/>
    <mergeCell ref="B259:U259"/>
    <mergeCell ref="A245:C245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80" fitToHeight="6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3"/>
  <sheetViews>
    <sheetView topLeftCell="A13" zoomScale="80" zoomScaleNormal="80" zoomScaleSheetLayoutView="82" workbookViewId="0">
      <selection activeCell="E163" sqref="E163"/>
    </sheetView>
  </sheetViews>
  <sheetFormatPr defaultRowHeight="12.75" x14ac:dyDescent="0.2"/>
  <cols>
    <col min="1" max="1" width="7.42578125" style="20" customWidth="1"/>
    <col min="2" max="2" width="34.7109375" style="20" customWidth="1"/>
    <col min="3" max="3" width="7.85546875" style="16" customWidth="1"/>
    <col min="4" max="4" width="9.85546875" style="16" customWidth="1"/>
    <col min="5" max="5" width="9.42578125" style="16" customWidth="1"/>
    <col min="6" max="6" width="10.42578125" style="16" customWidth="1"/>
    <col min="7" max="7" width="11.42578125" style="16" customWidth="1"/>
    <col min="8" max="9" width="11.7109375" style="16" customWidth="1"/>
    <col min="10" max="10" width="11.5703125" style="16" customWidth="1"/>
    <col min="11" max="11" width="13.42578125" style="16" customWidth="1"/>
    <col min="12" max="12" width="11.42578125" style="16" customWidth="1"/>
    <col min="13" max="13" width="9.85546875" style="16" customWidth="1"/>
    <col min="14" max="14" width="9" style="16" customWidth="1"/>
    <col min="15" max="15" width="9.85546875" style="16" customWidth="1"/>
    <col min="16" max="16" width="8.140625" style="16" customWidth="1"/>
    <col min="17" max="17" width="9.140625" style="16" customWidth="1"/>
    <col min="18" max="18" width="8.85546875" style="16" customWidth="1"/>
    <col min="19" max="19" width="9" style="16" customWidth="1"/>
    <col min="20" max="20" width="5.85546875" style="16" customWidth="1"/>
    <col min="21" max="21" width="4.5703125" style="16" customWidth="1"/>
    <col min="22" max="22" width="9.85546875" style="16" customWidth="1"/>
    <col min="23" max="23" width="6.5703125" style="16" customWidth="1"/>
    <col min="24" max="24" width="9.85546875" style="16" customWidth="1"/>
    <col min="25" max="25" width="9.140625" style="15"/>
    <col min="26" max="26" width="10.140625" style="15" bestFit="1" customWidth="1"/>
    <col min="27" max="27" width="9.42578125" style="15" customWidth="1"/>
    <col min="28" max="29" width="9.140625" style="15"/>
    <col min="30" max="16384" width="9.140625" style="16"/>
  </cols>
  <sheetData>
    <row r="1" spans="1:31" ht="10.5" customHeight="1" x14ac:dyDescent="0.3">
      <c r="C1" s="33"/>
      <c r="D1" s="33"/>
      <c r="E1" s="60"/>
      <c r="F1" s="60"/>
      <c r="O1" s="38"/>
      <c r="P1" s="40"/>
      <c r="Q1" s="40"/>
      <c r="R1" s="40"/>
      <c r="S1" s="40"/>
      <c r="T1" s="40"/>
      <c r="U1" s="40"/>
      <c r="V1" s="40"/>
      <c r="W1" s="40"/>
      <c r="X1" s="40"/>
    </row>
    <row r="2" spans="1:31" ht="14.25" customHeight="1" x14ac:dyDescent="0.3">
      <c r="B2" s="318" t="s">
        <v>77</v>
      </c>
      <c r="C2" s="318"/>
      <c r="D2" s="318"/>
      <c r="E2" s="318"/>
      <c r="F2" s="60"/>
      <c r="N2" s="127"/>
      <c r="O2" s="127"/>
      <c r="P2" s="127"/>
      <c r="Q2" s="127"/>
      <c r="R2" s="41"/>
      <c r="S2" s="320" t="s">
        <v>80</v>
      </c>
      <c r="T2" s="320"/>
      <c r="U2" s="320"/>
      <c r="V2" s="320"/>
      <c r="W2" s="40"/>
      <c r="X2" s="40"/>
    </row>
    <row r="3" spans="1:31" ht="14.25" customHeight="1" x14ac:dyDescent="0.3">
      <c r="B3" s="319" t="s">
        <v>168</v>
      </c>
      <c r="C3" s="319"/>
      <c r="D3" s="319"/>
      <c r="E3" s="319"/>
      <c r="F3" s="60"/>
      <c r="N3" s="126"/>
      <c r="O3" s="126"/>
      <c r="P3" s="126"/>
      <c r="Q3" s="126"/>
      <c r="R3" s="126"/>
      <c r="S3" s="322" t="s">
        <v>169</v>
      </c>
      <c r="T3" s="322"/>
      <c r="U3" s="322"/>
      <c r="V3" s="322"/>
      <c r="W3" s="322"/>
      <c r="X3" s="40"/>
    </row>
    <row r="4" spans="1:31" ht="14.25" customHeight="1" x14ac:dyDescent="0.3">
      <c r="B4" s="323" t="s">
        <v>124</v>
      </c>
      <c r="C4" s="323"/>
      <c r="D4" s="323"/>
      <c r="E4" s="323"/>
      <c r="F4" s="60"/>
      <c r="N4" s="128"/>
      <c r="O4" s="128"/>
      <c r="P4" s="128"/>
      <c r="Q4" s="128"/>
      <c r="R4" s="41"/>
      <c r="S4" s="321" t="s">
        <v>81</v>
      </c>
      <c r="T4" s="321"/>
      <c r="U4" s="321"/>
      <c r="V4" s="321"/>
      <c r="W4" s="40"/>
      <c r="X4" s="40"/>
    </row>
    <row r="5" spans="1:31" ht="14.25" customHeight="1" x14ac:dyDescent="0.3">
      <c r="B5" s="42"/>
      <c r="C5" s="42"/>
      <c r="D5" s="324"/>
      <c r="E5" s="324"/>
      <c r="F5" s="60"/>
      <c r="N5" s="36"/>
      <c r="O5" s="36"/>
      <c r="P5" s="36"/>
      <c r="Q5" s="36"/>
      <c r="R5" s="41"/>
      <c r="S5" s="36"/>
      <c r="T5" s="36"/>
      <c r="U5" s="36"/>
      <c r="V5" s="36"/>
      <c r="W5" s="40"/>
      <c r="X5" s="40"/>
    </row>
    <row r="6" spans="1:31" ht="14.25" customHeight="1" x14ac:dyDescent="0.3">
      <c r="B6" s="318" t="s">
        <v>125</v>
      </c>
      <c r="C6" s="318"/>
      <c r="D6" s="318"/>
      <c r="E6" s="318"/>
      <c r="F6" s="60"/>
      <c r="N6" s="126"/>
      <c r="O6" s="126"/>
      <c r="P6" s="126"/>
      <c r="Q6" s="126"/>
      <c r="R6" s="126"/>
      <c r="S6" s="126" t="s">
        <v>180</v>
      </c>
      <c r="T6" s="126"/>
      <c r="U6" s="126"/>
      <c r="V6" s="126"/>
      <c r="W6" s="40"/>
      <c r="X6" s="40"/>
    </row>
    <row r="7" spans="1:31" ht="14.25" customHeight="1" x14ac:dyDescent="0.3">
      <c r="B7" s="317" t="s">
        <v>171</v>
      </c>
      <c r="C7" s="317"/>
      <c r="D7" s="317"/>
      <c r="E7" s="317"/>
      <c r="F7" s="60"/>
      <c r="N7" s="107"/>
      <c r="O7" s="108"/>
      <c r="P7" s="108"/>
      <c r="Q7" s="108"/>
      <c r="S7" s="107" t="s">
        <v>2</v>
      </c>
      <c r="T7" s="108"/>
      <c r="U7" s="108" t="s">
        <v>82</v>
      </c>
      <c r="V7" s="108"/>
      <c r="W7" s="40"/>
      <c r="X7" s="40"/>
    </row>
    <row r="8" spans="1:31" ht="14.25" customHeight="1" x14ac:dyDescent="0.3">
      <c r="B8" s="109" t="s">
        <v>172</v>
      </c>
      <c r="C8" s="33"/>
      <c r="D8" s="33"/>
      <c r="E8" s="60"/>
      <c r="F8" s="60"/>
      <c r="N8" s="129"/>
      <c r="O8" s="129"/>
      <c r="P8" s="129"/>
      <c r="Q8" s="129"/>
      <c r="R8" s="129"/>
      <c r="S8" s="318" t="s">
        <v>83</v>
      </c>
      <c r="T8" s="318"/>
      <c r="U8" s="318"/>
      <c r="V8" s="318"/>
      <c r="W8" s="318"/>
      <c r="X8" s="40"/>
    </row>
    <row r="9" spans="1:31" ht="22.5" customHeight="1" x14ac:dyDescent="0.3">
      <c r="B9" s="43" t="s">
        <v>79</v>
      </c>
      <c r="C9" s="33"/>
      <c r="D9" s="33"/>
      <c r="E9" s="60"/>
      <c r="F9" s="60"/>
      <c r="N9" s="43"/>
      <c r="O9" s="44"/>
      <c r="P9" s="44"/>
      <c r="Q9" s="44"/>
      <c r="R9" s="41"/>
      <c r="S9" s="43" t="s">
        <v>79</v>
      </c>
      <c r="T9" s="44"/>
      <c r="U9" s="44"/>
      <c r="V9" s="44"/>
      <c r="W9" s="40"/>
      <c r="X9" s="40"/>
    </row>
    <row r="10" spans="1:31" ht="51.75" customHeight="1" x14ac:dyDescent="0.3">
      <c r="C10" s="33"/>
      <c r="D10" s="33"/>
      <c r="E10" s="60"/>
      <c r="F10" s="60"/>
      <c r="O10" s="38"/>
      <c r="P10" s="40"/>
      <c r="Q10" s="40"/>
      <c r="R10" s="40"/>
      <c r="S10" s="40"/>
      <c r="T10" s="40"/>
      <c r="U10" s="40"/>
      <c r="V10" s="40"/>
      <c r="W10" s="40"/>
      <c r="X10" s="40"/>
    </row>
    <row r="11" spans="1:31" ht="18" customHeight="1" x14ac:dyDescent="0.3">
      <c r="A11" s="325" t="s">
        <v>126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</row>
    <row r="12" spans="1:31" ht="23.25" customHeight="1" x14ac:dyDescent="0.3">
      <c r="A12" s="326" t="s">
        <v>160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</row>
    <row r="13" spans="1:31" ht="22.5" customHeight="1" x14ac:dyDescent="0.2">
      <c r="A13" s="327" t="s">
        <v>127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</row>
    <row r="14" spans="1:31" ht="42.75" customHeight="1" x14ac:dyDescent="0.2">
      <c r="A14" s="302" t="s">
        <v>0</v>
      </c>
      <c r="B14" s="302" t="s">
        <v>1</v>
      </c>
      <c r="C14" s="299" t="s">
        <v>51</v>
      </c>
      <c r="D14" s="310" t="s">
        <v>131</v>
      </c>
      <c r="E14" s="312"/>
      <c r="F14" s="312"/>
      <c r="G14" s="312"/>
      <c r="H14" s="312"/>
      <c r="I14" s="312"/>
      <c r="J14" s="311"/>
      <c r="K14" s="307" t="s">
        <v>132</v>
      </c>
      <c r="L14" s="307" t="s">
        <v>133</v>
      </c>
      <c r="M14" s="302" t="s">
        <v>134</v>
      </c>
      <c r="N14" s="305" t="s">
        <v>135</v>
      </c>
      <c r="O14" s="305"/>
      <c r="P14" s="305" t="s">
        <v>136</v>
      </c>
      <c r="Q14" s="305"/>
      <c r="R14" s="305"/>
      <c r="S14" s="305"/>
      <c r="T14" s="299" t="s">
        <v>59</v>
      </c>
      <c r="U14" s="299" t="s">
        <v>40</v>
      </c>
      <c r="V14" s="299" t="s">
        <v>150</v>
      </c>
      <c r="W14" s="299" t="s">
        <v>141</v>
      </c>
      <c r="X14" s="299" t="s">
        <v>137</v>
      </c>
    </row>
    <row r="15" spans="1:31" ht="15.75" customHeight="1" x14ac:dyDescent="0.2">
      <c r="A15" s="303"/>
      <c r="B15" s="303"/>
      <c r="C15" s="300"/>
      <c r="D15" s="302" t="s">
        <v>33</v>
      </c>
      <c r="E15" s="283" t="s">
        <v>130</v>
      </c>
      <c r="F15" s="283"/>
      <c r="G15" s="283"/>
      <c r="H15" s="283"/>
      <c r="I15" s="283"/>
      <c r="J15" s="283"/>
      <c r="K15" s="308"/>
      <c r="L15" s="308"/>
      <c r="M15" s="303"/>
      <c r="N15" s="302" t="s">
        <v>165</v>
      </c>
      <c r="O15" s="302" t="s">
        <v>148</v>
      </c>
      <c r="P15" s="302" t="s">
        <v>3</v>
      </c>
      <c r="Q15" s="302" t="s">
        <v>4</v>
      </c>
      <c r="R15" s="302" t="s">
        <v>5</v>
      </c>
      <c r="S15" s="302" t="s">
        <v>6</v>
      </c>
      <c r="T15" s="300"/>
      <c r="U15" s="300"/>
      <c r="V15" s="300"/>
      <c r="W15" s="300"/>
      <c r="X15" s="300"/>
    </row>
    <row r="16" spans="1:31" ht="51" customHeight="1" x14ac:dyDescent="0.2">
      <c r="A16" s="303"/>
      <c r="B16" s="303"/>
      <c r="C16" s="300"/>
      <c r="D16" s="303"/>
      <c r="E16" s="313" t="s">
        <v>75</v>
      </c>
      <c r="F16" s="313" t="s">
        <v>28</v>
      </c>
      <c r="G16" s="313" t="s">
        <v>50</v>
      </c>
      <c r="H16" s="313" t="s">
        <v>60</v>
      </c>
      <c r="I16" s="310" t="s">
        <v>128</v>
      </c>
      <c r="J16" s="311"/>
      <c r="K16" s="308"/>
      <c r="L16" s="308"/>
      <c r="M16" s="303"/>
      <c r="N16" s="303"/>
      <c r="O16" s="303"/>
      <c r="P16" s="303"/>
      <c r="Q16" s="303"/>
      <c r="R16" s="303"/>
      <c r="S16" s="303"/>
      <c r="T16" s="300"/>
      <c r="U16" s="300"/>
      <c r="V16" s="300"/>
      <c r="W16" s="300"/>
      <c r="X16" s="300"/>
      <c r="Y16" s="17"/>
      <c r="AD16" s="15"/>
      <c r="AE16" s="15"/>
    </row>
    <row r="17" spans="1:31" ht="107.25" customHeight="1" x14ac:dyDescent="0.2">
      <c r="A17" s="304"/>
      <c r="B17" s="304"/>
      <c r="C17" s="301"/>
      <c r="D17" s="304"/>
      <c r="E17" s="313"/>
      <c r="F17" s="313"/>
      <c r="G17" s="313"/>
      <c r="H17" s="313"/>
      <c r="I17" s="163" t="s">
        <v>29</v>
      </c>
      <c r="J17" s="163" t="s">
        <v>30</v>
      </c>
      <c r="K17" s="309"/>
      <c r="L17" s="309"/>
      <c r="M17" s="304"/>
      <c r="N17" s="304"/>
      <c r="O17" s="304"/>
      <c r="P17" s="304"/>
      <c r="Q17" s="304"/>
      <c r="R17" s="304"/>
      <c r="S17" s="304"/>
      <c r="T17" s="301"/>
      <c r="U17" s="301"/>
      <c r="V17" s="301"/>
      <c r="W17" s="301"/>
      <c r="X17" s="301"/>
      <c r="Y17" s="17"/>
      <c r="Z17" s="298"/>
      <c r="AA17" s="298"/>
      <c r="AB17" s="298"/>
      <c r="AC17" s="298"/>
      <c r="AD17" s="298"/>
      <c r="AE17" s="15"/>
    </row>
    <row r="18" spans="1:31" s="20" customFormat="1" ht="13.5" customHeight="1" x14ac:dyDescent="0.2">
      <c r="A18" s="161">
        <v>1</v>
      </c>
      <c r="B18" s="161">
        <v>2</v>
      </c>
      <c r="C18" s="161">
        <v>3</v>
      </c>
      <c r="D18" s="161">
        <v>4</v>
      </c>
      <c r="E18" s="161">
        <v>5</v>
      </c>
      <c r="F18" s="161">
        <v>6</v>
      </c>
      <c r="G18" s="61">
        <v>7</v>
      </c>
      <c r="H18" s="161">
        <v>8</v>
      </c>
      <c r="I18" s="161">
        <v>9</v>
      </c>
      <c r="J18" s="161">
        <v>10</v>
      </c>
      <c r="K18" s="1">
        <v>11</v>
      </c>
      <c r="L18" s="1">
        <v>12</v>
      </c>
      <c r="M18" s="1">
        <v>13</v>
      </c>
      <c r="N18" s="160">
        <v>14</v>
      </c>
      <c r="O18" s="160">
        <v>15</v>
      </c>
      <c r="P18" s="160">
        <v>16</v>
      </c>
      <c r="Q18" s="160">
        <v>17</v>
      </c>
      <c r="R18" s="160">
        <v>18</v>
      </c>
      <c r="S18" s="160">
        <v>19</v>
      </c>
      <c r="T18" s="160">
        <v>20</v>
      </c>
      <c r="U18" s="160">
        <v>21</v>
      </c>
      <c r="V18" s="160">
        <v>22</v>
      </c>
      <c r="W18" s="160">
        <v>23</v>
      </c>
      <c r="X18" s="160">
        <v>24</v>
      </c>
      <c r="Y18" s="18"/>
      <c r="Z18" s="298"/>
      <c r="AA18" s="298"/>
      <c r="AB18" s="298"/>
      <c r="AC18" s="298"/>
      <c r="AD18" s="298"/>
      <c r="AE18" s="19"/>
    </row>
    <row r="19" spans="1:31" ht="16.5" customHeight="1" x14ac:dyDescent="0.2">
      <c r="A19" s="161" t="s">
        <v>217</v>
      </c>
      <c r="B19" s="277" t="s">
        <v>212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9"/>
      <c r="Y19" s="21"/>
      <c r="Z19" s="298"/>
      <c r="AA19" s="298"/>
      <c r="AB19" s="298"/>
      <c r="AC19" s="298"/>
      <c r="AD19" s="298"/>
      <c r="AE19" s="15"/>
    </row>
    <row r="20" spans="1:31" ht="18" customHeight="1" x14ac:dyDescent="0.2">
      <c r="A20" s="62" t="s">
        <v>7</v>
      </c>
      <c r="B20" s="285" t="s">
        <v>155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7"/>
      <c r="Y20" s="22"/>
      <c r="Z20" s="298"/>
      <c r="AA20" s="298"/>
      <c r="AB20" s="298"/>
      <c r="AC20" s="298"/>
      <c r="AD20" s="298"/>
      <c r="AE20" s="15"/>
    </row>
    <row r="21" spans="1:31" ht="16.5" customHeight="1" x14ac:dyDescent="0.2">
      <c r="A21" s="63" t="s">
        <v>8</v>
      </c>
      <c r="B21" s="288" t="s">
        <v>87</v>
      </c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90"/>
      <c r="Y21" s="22"/>
      <c r="Z21" s="25"/>
      <c r="AA21" s="25"/>
      <c r="AD21" s="15"/>
      <c r="AE21" s="15"/>
    </row>
    <row r="22" spans="1:31" ht="15" customHeight="1" x14ac:dyDescent="0.2">
      <c r="A22" s="280" t="s">
        <v>85</v>
      </c>
      <c r="B22" s="281"/>
      <c r="C22" s="282"/>
      <c r="D22" s="93">
        <v>0</v>
      </c>
      <c r="E22" s="93" t="s">
        <v>58</v>
      </c>
      <c r="F22" s="97" t="s">
        <v>58</v>
      </c>
      <c r="G22" s="83" t="s">
        <v>173</v>
      </c>
      <c r="H22" s="83" t="s">
        <v>173</v>
      </c>
      <c r="I22" s="83" t="s">
        <v>173</v>
      </c>
      <c r="J22" s="124" t="s">
        <v>173</v>
      </c>
      <c r="K22" s="83" t="s">
        <v>173</v>
      </c>
      <c r="L22" s="83" t="s">
        <v>173</v>
      </c>
      <c r="M22" s="93" t="s">
        <v>173</v>
      </c>
      <c r="N22" s="93">
        <f>SUM(N24:N24)</f>
        <v>0</v>
      </c>
      <c r="O22" s="93">
        <v>0</v>
      </c>
      <c r="P22" s="93">
        <v>0</v>
      </c>
      <c r="Q22" s="93">
        <v>0</v>
      </c>
      <c r="R22" s="93">
        <v>0</v>
      </c>
      <c r="S22" s="93">
        <f>SUM(S24:S24)</f>
        <v>0</v>
      </c>
      <c r="T22" s="104" t="s">
        <v>173</v>
      </c>
      <c r="U22" s="159" t="s">
        <v>173</v>
      </c>
      <c r="V22" s="93" t="s">
        <v>173</v>
      </c>
      <c r="W22" s="93" t="s">
        <v>173</v>
      </c>
      <c r="X22" s="155" t="s">
        <v>173</v>
      </c>
      <c r="Y22" s="19"/>
      <c r="Z22" s="19"/>
      <c r="AA22" s="19"/>
    </row>
    <row r="23" spans="1:31" ht="15.75" customHeight="1" x14ac:dyDescent="0.2">
      <c r="A23" s="159" t="s">
        <v>57</v>
      </c>
      <c r="B23" s="288" t="s">
        <v>151</v>
      </c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90"/>
      <c r="Y23" s="24"/>
      <c r="Z23" s="24"/>
      <c r="AA23" s="24"/>
    </row>
    <row r="24" spans="1:31" ht="80.25" customHeight="1" x14ac:dyDescent="0.2">
      <c r="A24" s="165" t="str">
        <f>'4'!A29</f>
        <v>1.1.2.1</v>
      </c>
      <c r="B24" s="186" t="str">
        <f>'4'!B29</f>
        <v>Влаштування приладів технологічного обліку відпуску теплової енергії від джерел теплопостачання ДКП "Луцьктепло" в м. Луцьку (Котельня на вул. Задворецькій, 13) (Зміна №1 від 27.03.2020 р.)</v>
      </c>
      <c r="C24" s="165" t="str">
        <f>'4'!C29</f>
        <v>1 шт.</v>
      </c>
      <c r="D24" s="97">
        <f>'4'!D29</f>
        <v>159.93</v>
      </c>
      <c r="E24" s="97" t="str">
        <f>'4'!E29</f>
        <v>х </v>
      </c>
      <c r="F24" s="97" t="str">
        <f>'4'!F29</f>
        <v>х </v>
      </c>
      <c r="G24" s="97" t="str">
        <f>'4'!G29</f>
        <v>х </v>
      </c>
      <c r="H24" s="97" t="str">
        <f>'4'!H29</f>
        <v>х </v>
      </c>
      <c r="I24" s="97" t="str">
        <f>'4'!I29</f>
        <v>х </v>
      </c>
      <c r="J24" s="97" t="str">
        <f>'4'!J29</f>
        <v>х </v>
      </c>
      <c r="K24" s="82" t="s">
        <v>58</v>
      </c>
      <c r="L24" s="82" t="s">
        <v>58</v>
      </c>
      <c r="M24" s="82" t="s">
        <v>58</v>
      </c>
      <c r="N24" s="121">
        <f>'4'!K29</f>
        <v>0</v>
      </c>
      <c r="O24" s="121">
        <f>'4'!L29</f>
        <v>159.93</v>
      </c>
      <c r="P24" s="124">
        <v>0</v>
      </c>
      <c r="Q24" s="124">
        <f>O24</f>
        <v>159.93</v>
      </c>
      <c r="R24" s="121">
        <v>0</v>
      </c>
      <c r="S24" s="121">
        <v>0</v>
      </c>
      <c r="T24" s="123" t="s">
        <v>173</v>
      </c>
      <c r="U24" s="122" t="s">
        <v>173</v>
      </c>
      <c r="V24" s="96" t="s">
        <v>173</v>
      </c>
      <c r="W24" s="122" t="s">
        <v>173</v>
      </c>
      <c r="X24" s="96" t="s">
        <v>173</v>
      </c>
      <c r="Y24" s="25"/>
      <c r="Z24" s="131"/>
      <c r="AA24" s="25"/>
    </row>
    <row r="25" spans="1:31" ht="81" customHeight="1" x14ac:dyDescent="0.2">
      <c r="A25" s="165" t="str">
        <f>'4'!A30</f>
        <v>1.1.2.2</v>
      </c>
      <c r="B25" s="186" t="str">
        <f>'4'!B30</f>
        <v>Влаштування приладів технологічного обліку відпуску теплової енергії від джерел теплопостачання ДКП "Луцьктепло" в м. Луцьку (Котельня на вул. Вавілова, 6) (Зміна №1 від 27.03.2020 р.)</v>
      </c>
      <c r="C25" s="165" t="str">
        <f>'4'!C30</f>
        <v>1 шт.</v>
      </c>
      <c r="D25" s="97">
        <f>'4'!D30</f>
        <v>159.93</v>
      </c>
      <c r="E25" s="97" t="str">
        <f>'4'!E30</f>
        <v>х </v>
      </c>
      <c r="F25" s="97" t="str">
        <f>'4'!F30</f>
        <v>х </v>
      </c>
      <c r="G25" s="97" t="str">
        <f>'4'!G30</f>
        <v>х </v>
      </c>
      <c r="H25" s="97" t="str">
        <f>'4'!H30</f>
        <v>х </v>
      </c>
      <c r="I25" s="97" t="str">
        <f>'4'!I30</f>
        <v>х </v>
      </c>
      <c r="J25" s="97" t="str">
        <f>'4'!J30</f>
        <v>х </v>
      </c>
      <c r="K25" s="82" t="s">
        <v>58</v>
      </c>
      <c r="L25" s="82" t="s">
        <v>58</v>
      </c>
      <c r="M25" s="82" t="s">
        <v>58</v>
      </c>
      <c r="N25" s="121">
        <f>'4'!K30</f>
        <v>0</v>
      </c>
      <c r="O25" s="121">
        <f>'4'!L30</f>
        <v>159.93</v>
      </c>
      <c r="P25" s="124">
        <v>0</v>
      </c>
      <c r="Q25" s="124">
        <f t="shared" ref="Q25:Q26" si="0">O25</f>
        <v>159.93</v>
      </c>
      <c r="R25" s="121">
        <v>0</v>
      </c>
      <c r="S25" s="121">
        <v>0</v>
      </c>
      <c r="T25" s="123" t="s">
        <v>173</v>
      </c>
      <c r="U25" s="122" t="s">
        <v>173</v>
      </c>
      <c r="V25" s="96" t="s">
        <v>173</v>
      </c>
      <c r="W25" s="122" t="s">
        <v>173</v>
      </c>
      <c r="X25" s="96" t="s">
        <v>173</v>
      </c>
      <c r="Y25" s="25"/>
      <c r="Z25" s="131"/>
      <c r="AA25" s="25"/>
    </row>
    <row r="26" spans="1:31" ht="78.75" customHeight="1" x14ac:dyDescent="0.2">
      <c r="A26" s="165" t="str">
        <f>'4'!A31</f>
        <v>1.1.2.3</v>
      </c>
      <c r="B26" s="186" t="str">
        <f>'4'!B31</f>
        <v>Влаштування приладів технологічного обліку відпуску теплової енергії від джерел теплопостачання ДКП "Луцьктепло" в м. Луцьку (Котельня на вул. Потапова, 10) (Зміна №1 від 27.03.2020 р.)</v>
      </c>
      <c r="C26" s="165" t="str">
        <f>'4'!C31</f>
        <v>1 шт.</v>
      </c>
      <c r="D26" s="97">
        <f>'4'!D31</f>
        <v>155.65</v>
      </c>
      <c r="E26" s="97" t="str">
        <f>'4'!E31</f>
        <v>х </v>
      </c>
      <c r="F26" s="97" t="str">
        <f>'4'!F31</f>
        <v>х </v>
      </c>
      <c r="G26" s="97" t="str">
        <f>'4'!G31</f>
        <v>х </v>
      </c>
      <c r="H26" s="97" t="str">
        <f>'4'!H31</f>
        <v>х </v>
      </c>
      <c r="I26" s="97" t="str">
        <f>'4'!I31</f>
        <v>х </v>
      </c>
      <c r="J26" s="97" t="str">
        <f>'4'!J31</f>
        <v>х </v>
      </c>
      <c r="K26" s="82" t="s">
        <v>58</v>
      </c>
      <c r="L26" s="82" t="s">
        <v>58</v>
      </c>
      <c r="M26" s="82" t="s">
        <v>58</v>
      </c>
      <c r="N26" s="121">
        <f>'4'!K31</f>
        <v>0</v>
      </c>
      <c r="O26" s="121">
        <f>'4'!L31</f>
        <v>155.65</v>
      </c>
      <c r="P26" s="124">
        <v>0</v>
      </c>
      <c r="Q26" s="124">
        <f t="shared" si="0"/>
        <v>155.65</v>
      </c>
      <c r="R26" s="121">
        <v>0</v>
      </c>
      <c r="S26" s="121">
        <v>0</v>
      </c>
      <c r="T26" s="123" t="s">
        <v>173</v>
      </c>
      <c r="U26" s="122" t="s">
        <v>173</v>
      </c>
      <c r="V26" s="96" t="s">
        <v>173</v>
      </c>
      <c r="W26" s="122" t="s">
        <v>173</v>
      </c>
      <c r="X26" s="96" t="s">
        <v>173</v>
      </c>
      <c r="Y26" s="25"/>
      <c r="Z26" s="131"/>
      <c r="AA26" s="25"/>
    </row>
    <row r="27" spans="1:31" ht="17.25" customHeight="1" x14ac:dyDescent="0.2">
      <c r="A27" s="280" t="s">
        <v>90</v>
      </c>
      <c r="B27" s="281"/>
      <c r="C27" s="282"/>
      <c r="D27" s="97">
        <f>SUM(D24:D26)</f>
        <v>475.51</v>
      </c>
      <c r="E27" s="97" t="str">
        <f>'4'!E32</f>
        <v>х </v>
      </c>
      <c r="F27" s="97" t="str">
        <f>'4'!F32</f>
        <v>х </v>
      </c>
      <c r="G27" s="97" t="str">
        <f>'4'!G32</f>
        <v>-</v>
      </c>
      <c r="H27" s="97" t="str">
        <f>'4'!H32</f>
        <v>-</v>
      </c>
      <c r="I27" s="97" t="str">
        <f>'4'!I32</f>
        <v>-</v>
      </c>
      <c r="J27" s="97" t="str">
        <f>'4'!J32</f>
        <v>-</v>
      </c>
      <c r="K27" s="159" t="s">
        <v>173</v>
      </c>
      <c r="L27" s="159" t="s">
        <v>173</v>
      </c>
      <c r="M27" s="97" t="s">
        <v>173</v>
      </c>
      <c r="N27" s="97">
        <f t="shared" ref="N27:S27" si="1">SUM(N24:N26)</f>
        <v>0</v>
      </c>
      <c r="O27" s="97">
        <f t="shared" si="1"/>
        <v>475.51</v>
      </c>
      <c r="P27" s="97">
        <f t="shared" si="1"/>
        <v>0</v>
      </c>
      <c r="Q27" s="97">
        <f t="shared" si="1"/>
        <v>475.51</v>
      </c>
      <c r="R27" s="97">
        <f t="shared" si="1"/>
        <v>0</v>
      </c>
      <c r="S27" s="97">
        <f t="shared" si="1"/>
        <v>0</v>
      </c>
      <c r="T27" s="159" t="s">
        <v>173</v>
      </c>
      <c r="U27" s="159" t="s">
        <v>173</v>
      </c>
      <c r="V27" s="159" t="s">
        <v>173</v>
      </c>
      <c r="W27" s="159" t="s">
        <v>173</v>
      </c>
      <c r="X27" s="97" t="s">
        <v>173</v>
      </c>
      <c r="Y27" s="19"/>
      <c r="Z27" s="19"/>
      <c r="AA27" s="19"/>
    </row>
    <row r="28" spans="1:31" ht="17.25" customHeight="1" x14ac:dyDescent="0.2">
      <c r="A28" s="84" t="s">
        <v>52</v>
      </c>
      <c r="B28" s="280" t="s">
        <v>89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2"/>
      <c r="Y28" s="24"/>
      <c r="Z28" s="24"/>
      <c r="AA28" s="24"/>
    </row>
    <row r="29" spans="1:31" ht="53.25" customHeight="1" x14ac:dyDescent="0.2">
      <c r="A29" s="165" t="str">
        <f>'4'!A34</f>
        <v>1.1.3.1</v>
      </c>
      <c r="B29" s="186" t="str">
        <f>'4'!B34</f>
        <v>Реконструкція газопостачання газопроводу високого тиску і будівництво ШРП по вул. Лесі Українки, 20б в м. Луцьк</v>
      </c>
      <c r="C29" s="165" t="str">
        <f>'4'!C34</f>
        <v>1 шт.</v>
      </c>
      <c r="D29" s="97">
        <f>'4'!D34</f>
        <v>189.29</v>
      </c>
      <c r="E29" s="165" t="str">
        <f>'4'!E34</f>
        <v>х </v>
      </c>
      <c r="F29" s="165" t="str">
        <f>'4'!F34</f>
        <v>х </v>
      </c>
      <c r="G29" s="165" t="str">
        <f>'4'!G34</f>
        <v>х </v>
      </c>
      <c r="H29" s="165" t="str">
        <f>'4'!H34</f>
        <v>х </v>
      </c>
      <c r="I29" s="165" t="str">
        <f>'4'!I34</f>
        <v>х </v>
      </c>
      <c r="J29" s="165" t="str">
        <f>'4'!J34</f>
        <v>х </v>
      </c>
      <c r="K29" s="165" t="s">
        <v>58</v>
      </c>
      <c r="L29" s="165" t="s">
        <v>58</v>
      </c>
      <c r="M29" s="165" t="s">
        <v>58</v>
      </c>
      <c r="N29" s="121">
        <f>'4'!K34</f>
        <v>0</v>
      </c>
      <c r="O29" s="121">
        <f>'4'!L34</f>
        <v>189.29</v>
      </c>
      <c r="P29" s="121">
        <v>0</v>
      </c>
      <c r="Q29" s="124">
        <f>D29</f>
        <v>189.29</v>
      </c>
      <c r="R29" s="121">
        <v>0</v>
      </c>
      <c r="S29" s="124">
        <v>0</v>
      </c>
      <c r="T29" s="123" t="s">
        <v>173</v>
      </c>
      <c r="U29" s="123" t="s">
        <v>173</v>
      </c>
      <c r="V29" s="123" t="s">
        <v>173</v>
      </c>
      <c r="W29" s="123" t="s">
        <v>173</v>
      </c>
      <c r="X29" s="123" t="s">
        <v>173</v>
      </c>
      <c r="Y29" s="25"/>
      <c r="Z29" s="131"/>
      <c r="AA29" s="25"/>
    </row>
    <row r="30" spans="1:31" ht="40.5" customHeight="1" x14ac:dyDescent="0.2">
      <c r="A30" s="165" t="str">
        <f>'4'!A35</f>
        <v>1.1.3.2</v>
      </c>
      <c r="B30" s="186" t="str">
        <f>'4'!B35</f>
        <v>Капітальний ремонт - обмуровка та теплоізоляція  котла ТВГ-8М на котельні по вул. Декабристів, 29</v>
      </c>
      <c r="C30" s="165" t="str">
        <f>'4'!C35</f>
        <v>1 шт.</v>
      </c>
      <c r="D30" s="97">
        <f>'4'!D35</f>
        <v>435.24</v>
      </c>
      <c r="E30" s="165" t="str">
        <f>'4'!E35</f>
        <v>х </v>
      </c>
      <c r="F30" s="165" t="str">
        <f>'4'!F35</f>
        <v>х </v>
      </c>
      <c r="G30" s="165" t="str">
        <f>'4'!G35</f>
        <v>х </v>
      </c>
      <c r="H30" s="165" t="str">
        <f>'4'!H35</f>
        <v>х </v>
      </c>
      <c r="I30" s="165" t="str">
        <f>'4'!I35</f>
        <v>х </v>
      </c>
      <c r="J30" s="165" t="str">
        <f>'4'!J35</f>
        <v>х </v>
      </c>
      <c r="K30" s="165" t="s">
        <v>58</v>
      </c>
      <c r="L30" s="165" t="s">
        <v>58</v>
      </c>
      <c r="M30" s="165" t="s">
        <v>58</v>
      </c>
      <c r="N30" s="121">
        <f>'4'!K35</f>
        <v>0</v>
      </c>
      <c r="O30" s="121">
        <f>'4'!L35</f>
        <v>435.24</v>
      </c>
      <c r="P30" s="124">
        <v>0</v>
      </c>
      <c r="Q30" s="124">
        <v>0</v>
      </c>
      <c r="R30" s="121">
        <f>D30</f>
        <v>435.24</v>
      </c>
      <c r="S30" s="124">
        <v>0</v>
      </c>
      <c r="T30" s="123" t="s">
        <v>173</v>
      </c>
      <c r="U30" s="123" t="s">
        <v>173</v>
      </c>
      <c r="V30" s="123" t="s">
        <v>173</v>
      </c>
      <c r="W30" s="123" t="s">
        <v>173</v>
      </c>
      <c r="X30" s="123" t="s">
        <v>173</v>
      </c>
      <c r="Y30" s="25"/>
      <c r="Z30" s="131"/>
      <c r="AA30" s="25"/>
    </row>
    <row r="31" spans="1:31" ht="42.75" customHeight="1" x14ac:dyDescent="0.2">
      <c r="A31" s="165" t="str">
        <f>'4'!A36</f>
        <v>1.1.3.3</v>
      </c>
      <c r="B31" s="186" t="str">
        <f>'4'!B36</f>
        <v>Капітальний ремонт на котельні по вул. Маковського, 2-к в м. Луцьку (будівельні роботи)</v>
      </c>
      <c r="C31" s="165" t="str">
        <f>'4'!C36</f>
        <v>1 шт.</v>
      </c>
      <c r="D31" s="97">
        <f>'4'!D36</f>
        <v>92.2</v>
      </c>
      <c r="E31" s="165" t="str">
        <f>'4'!E36</f>
        <v>х </v>
      </c>
      <c r="F31" s="165" t="str">
        <f>'4'!F36</f>
        <v>х </v>
      </c>
      <c r="G31" s="165" t="str">
        <f>'4'!G36</f>
        <v>х </v>
      </c>
      <c r="H31" s="165" t="str">
        <f>'4'!H36</f>
        <v>х </v>
      </c>
      <c r="I31" s="165" t="str">
        <f>'4'!I36</f>
        <v>х </v>
      </c>
      <c r="J31" s="165" t="str">
        <f>'4'!J36</f>
        <v>х </v>
      </c>
      <c r="K31" s="165" t="s">
        <v>58</v>
      </c>
      <c r="L31" s="165" t="s">
        <v>58</v>
      </c>
      <c r="M31" s="165" t="s">
        <v>58</v>
      </c>
      <c r="N31" s="121">
        <f>'4'!K36</f>
        <v>0</v>
      </c>
      <c r="O31" s="121">
        <f>'4'!L36</f>
        <v>92.2</v>
      </c>
      <c r="P31" s="124">
        <v>0</v>
      </c>
      <c r="Q31" s="124">
        <f>D31</f>
        <v>92.2</v>
      </c>
      <c r="R31" s="121">
        <v>0</v>
      </c>
      <c r="S31" s="124">
        <v>0</v>
      </c>
      <c r="T31" s="123" t="s">
        <v>173</v>
      </c>
      <c r="U31" s="123" t="s">
        <v>173</v>
      </c>
      <c r="V31" s="123" t="s">
        <v>173</v>
      </c>
      <c r="W31" s="123" t="s">
        <v>173</v>
      </c>
      <c r="X31" s="123" t="s">
        <v>173</v>
      </c>
      <c r="Y31" s="25"/>
      <c r="Z31" s="131"/>
      <c r="AA31" s="25"/>
    </row>
    <row r="32" spans="1:31" ht="42" customHeight="1" x14ac:dyDescent="0.2">
      <c r="A32" s="165" t="str">
        <f>'4'!A37</f>
        <v>1.1.3.4</v>
      </c>
      <c r="B32" s="186" t="str">
        <f>'4'!B37</f>
        <v>Капітальний ремонт на котельні по вул. Дубнівській, 32-б в м. Луцьку (будівельні роботи)</v>
      </c>
      <c r="C32" s="165" t="str">
        <f>'4'!C37</f>
        <v>1 шт.</v>
      </c>
      <c r="D32" s="97">
        <f>'4'!D37</f>
        <v>273.86</v>
      </c>
      <c r="E32" s="165" t="str">
        <f>'4'!E37</f>
        <v>х </v>
      </c>
      <c r="F32" s="165" t="str">
        <f>'4'!F37</f>
        <v>х </v>
      </c>
      <c r="G32" s="165" t="str">
        <f>'4'!G37</f>
        <v>х </v>
      </c>
      <c r="H32" s="165" t="str">
        <f>'4'!H37</f>
        <v>х </v>
      </c>
      <c r="I32" s="165" t="str">
        <f>'4'!I37</f>
        <v>х </v>
      </c>
      <c r="J32" s="165" t="str">
        <f>'4'!J37</f>
        <v>х </v>
      </c>
      <c r="K32" s="165" t="s">
        <v>58</v>
      </c>
      <c r="L32" s="165" t="s">
        <v>58</v>
      </c>
      <c r="M32" s="165" t="s">
        <v>58</v>
      </c>
      <c r="N32" s="121">
        <f>'4'!K37</f>
        <v>0</v>
      </c>
      <c r="O32" s="121">
        <f>'4'!L37</f>
        <v>273.86</v>
      </c>
      <c r="P32" s="124">
        <v>0</v>
      </c>
      <c r="Q32" s="124">
        <f>D32</f>
        <v>273.86</v>
      </c>
      <c r="R32" s="121">
        <v>0</v>
      </c>
      <c r="S32" s="124">
        <v>0</v>
      </c>
      <c r="T32" s="123" t="s">
        <v>173</v>
      </c>
      <c r="U32" s="123" t="s">
        <v>173</v>
      </c>
      <c r="V32" s="123" t="s">
        <v>173</v>
      </c>
      <c r="W32" s="123" t="s">
        <v>173</v>
      </c>
      <c r="X32" s="123" t="s">
        <v>173</v>
      </c>
      <c r="Y32" s="25"/>
      <c r="Z32" s="131"/>
      <c r="AA32" s="25"/>
    </row>
    <row r="33" spans="1:27" ht="42" customHeight="1" x14ac:dyDescent="0.2">
      <c r="A33" s="165" t="str">
        <f>'4'!A38</f>
        <v>1.1.3.5</v>
      </c>
      <c r="B33" s="186" t="str">
        <f>'4'!B38</f>
        <v>Капітальний ремонт на котельні по вул. 8-го Березня, 3 в м. Луцьку (будівельні роботи)</v>
      </c>
      <c r="C33" s="165" t="str">
        <f>'4'!C38</f>
        <v>1 шт.</v>
      </c>
      <c r="D33" s="97">
        <f>'4'!D38</f>
        <v>171.15</v>
      </c>
      <c r="E33" s="165" t="str">
        <f>'4'!E38</f>
        <v>х </v>
      </c>
      <c r="F33" s="165" t="str">
        <f>'4'!F38</f>
        <v>х </v>
      </c>
      <c r="G33" s="165" t="str">
        <f>'4'!G38</f>
        <v>х </v>
      </c>
      <c r="H33" s="165" t="str">
        <f>'4'!H38</f>
        <v>х </v>
      </c>
      <c r="I33" s="165" t="str">
        <f>'4'!I38</f>
        <v>х </v>
      </c>
      <c r="J33" s="165" t="str">
        <f>'4'!J38</f>
        <v>х </v>
      </c>
      <c r="K33" s="165" t="s">
        <v>58</v>
      </c>
      <c r="L33" s="165" t="s">
        <v>58</v>
      </c>
      <c r="M33" s="165" t="s">
        <v>58</v>
      </c>
      <c r="N33" s="121">
        <f>'4'!K38</f>
        <v>0</v>
      </c>
      <c r="O33" s="121">
        <f>'4'!L38</f>
        <v>171.15</v>
      </c>
      <c r="P33" s="124">
        <v>0</v>
      </c>
      <c r="Q33" s="124">
        <v>0</v>
      </c>
      <c r="R33" s="121">
        <v>0</v>
      </c>
      <c r="S33" s="124">
        <f>D33</f>
        <v>171.15</v>
      </c>
      <c r="T33" s="123" t="s">
        <v>173</v>
      </c>
      <c r="U33" s="123" t="s">
        <v>173</v>
      </c>
      <c r="V33" s="123" t="s">
        <v>173</v>
      </c>
      <c r="W33" s="123" t="s">
        <v>173</v>
      </c>
      <c r="X33" s="123" t="s">
        <v>173</v>
      </c>
      <c r="Y33" s="25"/>
      <c r="Z33" s="131"/>
      <c r="AA33" s="25"/>
    </row>
    <row r="34" spans="1:27" ht="39.75" customHeight="1" x14ac:dyDescent="0.2">
      <c r="A34" s="165" t="str">
        <f>'4'!A39</f>
        <v>1.1.3.6</v>
      </c>
      <c r="B34" s="186" t="str">
        <f>'4'!B39</f>
        <v>Капітальний ремонт на котельні по вул. Володимирська, 100 в м. Луцьку (будівельні роботи)</v>
      </c>
      <c r="C34" s="165" t="str">
        <f>'4'!C39</f>
        <v>1 шт.</v>
      </c>
      <c r="D34" s="97">
        <f>'4'!D39</f>
        <v>181.64</v>
      </c>
      <c r="E34" s="165" t="str">
        <f>'4'!E39</f>
        <v>х </v>
      </c>
      <c r="F34" s="165" t="str">
        <f>'4'!F39</f>
        <v>х </v>
      </c>
      <c r="G34" s="165" t="str">
        <f>'4'!G39</f>
        <v>х </v>
      </c>
      <c r="H34" s="165" t="str">
        <f>'4'!H39</f>
        <v>х </v>
      </c>
      <c r="I34" s="165" t="str">
        <f>'4'!I39</f>
        <v>х </v>
      </c>
      <c r="J34" s="165" t="str">
        <f>'4'!J39</f>
        <v>х </v>
      </c>
      <c r="K34" s="165" t="s">
        <v>58</v>
      </c>
      <c r="L34" s="165" t="s">
        <v>58</v>
      </c>
      <c r="M34" s="165" t="s">
        <v>58</v>
      </c>
      <c r="N34" s="121">
        <f>'4'!K39</f>
        <v>0</v>
      </c>
      <c r="O34" s="121">
        <f>'4'!L39</f>
        <v>181.64</v>
      </c>
      <c r="P34" s="124">
        <v>0</v>
      </c>
      <c r="Q34" s="124">
        <v>0</v>
      </c>
      <c r="R34" s="121">
        <f t="shared" ref="R34:R37" si="2">D34</f>
        <v>181.64</v>
      </c>
      <c r="S34" s="124">
        <v>0</v>
      </c>
      <c r="T34" s="123" t="s">
        <v>173</v>
      </c>
      <c r="U34" s="123" t="s">
        <v>173</v>
      </c>
      <c r="V34" s="123" t="s">
        <v>173</v>
      </c>
      <c r="W34" s="123" t="s">
        <v>173</v>
      </c>
      <c r="X34" s="123" t="s">
        <v>173</v>
      </c>
      <c r="Y34" s="25"/>
      <c r="Z34" s="131"/>
      <c r="AA34" s="25"/>
    </row>
    <row r="35" spans="1:27" ht="42" customHeight="1" x14ac:dyDescent="0.2">
      <c r="A35" s="165" t="str">
        <f>'4'!A40</f>
        <v>1.1.3.7</v>
      </c>
      <c r="B35" s="186" t="str">
        <f>'4'!B40</f>
        <v>Капітальний ремонт на котельні по вул. Загородня, 3-а в м. Луцьку (будівельні роботи)</v>
      </c>
      <c r="C35" s="165" t="str">
        <f>'4'!C40</f>
        <v>1 шт.</v>
      </c>
      <c r="D35" s="97">
        <f>'4'!D40</f>
        <v>171.15</v>
      </c>
      <c r="E35" s="165" t="str">
        <f>'4'!E40</f>
        <v>х </v>
      </c>
      <c r="F35" s="165" t="str">
        <f>'4'!F40</f>
        <v>х </v>
      </c>
      <c r="G35" s="165" t="str">
        <f>'4'!G40</f>
        <v>х </v>
      </c>
      <c r="H35" s="165" t="str">
        <f>'4'!H40</f>
        <v>х </v>
      </c>
      <c r="I35" s="165" t="str">
        <f>'4'!I40</f>
        <v>х </v>
      </c>
      <c r="J35" s="165" t="str">
        <f>'4'!J40</f>
        <v>х </v>
      </c>
      <c r="K35" s="165" t="s">
        <v>58</v>
      </c>
      <c r="L35" s="165" t="s">
        <v>58</v>
      </c>
      <c r="M35" s="165" t="s">
        <v>58</v>
      </c>
      <c r="N35" s="121">
        <f>'4'!K40</f>
        <v>0</v>
      </c>
      <c r="O35" s="121">
        <f>'4'!L40</f>
        <v>171.15</v>
      </c>
      <c r="P35" s="124">
        <v>0</v>
      </c>
      <c r="Q35" s="124">
        <v>0</v>
      </c>
      <c r="R35" s="121">
        <f t="shared" si="2"/>
        <v>171.15</v>
      </c>
      <c r="S35" s="124">
        <v>0</v>
      </c>
      <c r="T35" s="123" t="s">
        <v>173</v>
      </c>
      <c r="U35" s="123" t="s">
        <v>173</v>
      </c>
      <c r="V35" s="123" t="s">
        <v>173</v>
      </c>
      <c r="W35" s="123" t="s">
        <v>173</v>
      </c>
      <c r="X35" s="123" t="s">
        <v>173</v>
      </c>
      <c r="Y35" s="25"/>
      <c r="Z35" s="131"/>
      <c r="AA35" s="25"/>
    </row>
    <row r="36" spans="1:27" ht="42" customHeight="1" x14ac:dyDescent="0.2">
      <c r="A36" s="165" t="str">
        <f>'4'!A41</f>
        <v>1.1.3.8</v>
      </c>
      <c r="B36" s="186" t="str">
        <f>'4'!B41</f>
        <v>Капітальний ремонт на котельні по пр. Відродження, 15-б в м. Луцьку (будівельні роботи)</v>
      </c>
      <c r="C36" s="165" t="str">
        <f>'4'!C41</f>
        <v>1 шт.</v>
      </c>
      <c r="D36" s="97">
        <f>'4'!D41</f>
        <v>171.15</v>
      </c>
      <c r="E36" s="165" t="str">
        <f>'4'!E41</f>
        <v>х </v>
      </c>
      <c r="F36" s="165" t="str">
        <f>'4'!F41</f>
        <v>х </v>
      </c>
      <c r="G36" s="165" t="str">
        <f>'4'!G41</f>
        <v>х </v>
      </c>
      <c r="H36" s="165" t="str">
        <f>'4'!H41</f>
        <v>х </v>
      </c>
      <c r="I36" s="165" t="str">
        <f>'4'!I41</f>
        <v>х </v>
      </c>
      <c r="J36" s="165" t="str">
        <f>'4'!J41</f>
        <v>х </v>
      </c>
      <c r="K36" s="165" t="s">
        <v>58</v>
      </c>
      <c r="L36" s="165" t="s">
        <v>58</v>
      </c>
      <c r="M36" s="165" t="s">
        <v>58</v>
      </c>
      <c r="N36" s="121">
        <f>'4'!K41</f>
        <v>0</v>
      </c>
      <c r="O36" s="121">
        <f>'4'!L41</f>
        <v>171.15</v>
      </c>
      <c r="P36" s="124">
        <v>0</v>
      </c>
      <c r="Q36" s="124">
        <v>0</v>
      </c>
      <c r="R36" s="121">
        <f t="shared" ref="R36" si="3">D36</f>
        <v>171.15</v>
      </c>
      <c r="S36" s="124">
        <v>1</v>
      </c>
      <c r="T36" s="123"/>
      <c r="U36" s="123"/>
      <c r="V36" s="123"/>
      <c r="W36" s="123"/>
      <c r="X36" s="123"/>
      <c r="Y36" s="25"/>
      <c r="Z36" s="131"/>
      <c r="AA36" s="25"/>
    </row>
    <row r="37" spans="1:27" ht="40.5" customHeight="1" x14ac:dyDescent="0.2">
      <c r="A37" s="165" t="str">
        <f>'4'!A42</f>
        <v>1.1.3.9</v>
      </c>
      <c r="B37" s="186" t="str">
        <f>'4'!B42</f>
        <v>Капітальний ремонт на котельні по вул. Декабристів, 29 в м. Луцьку (будівельні роботи)</v>
      </c>
      <c r="C37" s="165" t="str">
        <f>'4'!C42</f>
        <v>1 шт.</v>
      </c>
      <c r="D37" s="97">
        <f>'4'!D42</f>
        <v>175.04</v>
      </c>
      <c r="E37" s="165" t="str">
        <f>'4'!E42</f>
        <v>х </v>
      </c>
      <c r="F37" s="165" t="str">
        <f>'4'!F42</f>
        <v>х </v>
      </c>
      <c r="G37" s="165" t="str">
        <f>'4'!G42</f>
        <v>х </v>
      </c>
      <c r="H37" s="165" t="str">
        <f>'4'!H42</f>
        <v>х </v>
      </c>
      <c r="I37" s="165" t="str">
        <f>'4'!I42</f>
        <v>х </v>
      </c>
      <c r="J37" s="165" t="str">
        <f>'4'!J42</f>
        <v>х </v>
      </c>
      <c r="K37" s="165" t="s">
        <v>58</v>
      </c>
      <c r="L37" s="165" t="s">
        <v>58</v>
      </c>
      <c r="M37" s="165" t="s">
        <v>58</v>
      </c>
      <c r="N37" s="121">
        <f>'4'!K42</f>
        <v>0</v>
      </c>
      <c r="O37" s="121">
        <f>'4'!L42</f>
        <v>175.04</v>
      </c>
      <c r="P37" s="124">
        <v>0</v>
      </c>
      <c r="Q37" s="124">
        <v>0</v>
      </c>
      <c r="R37" s="121">
        <f t="shared" si="2"/>
        <v>175.04</v>
      </c>
      <c r="S37" s="124">
        <v>0</v>
      </c>
      <c r="T37" s="123" t="s">
        <v>173</v>
      </c>
      <c r="U37" s="123" t="s">
        <v>173</v>
      </c>
      <c r="V37" s="123" t="s">
        <v>173</v>
      </c>
      <c r="W37" s="123" t="s">
        <v>173</v>
      </c>
      <c r="X37" s="123" t="s">
        <v>173</v>
      </c>
      <c r="Y37" s="25"/>
      <c r="Z37" s="131"/>
      <c r="AA37" s="25"/>
    </row>
    <row r="38" spans="1:27" ht="66.75" customHeight="1" x14ac:dyDescent="0.2">
      <c r="A38" s="165" t="str">
        <f>'4'!A43</f>
        <v>1.1.3.10</v>
      </c>
      <c r="B38" s="186" t="str">
        <f>'4'!B43</f>
        <v xml:space="preserve">Заміна натрій-катіонітових установок на автоматичні в котельнях по вул.: Лесі Українки, 67; Лесі Українки, 30; Крилова, 1; Ціалковського, 17а; Володимирська, 1в </v>
      </c>
      <c r="C38" s="165" t="str">
        <f>'4'!C43</f>
        <v>5 шт.</v>
      </c>
      <c r="D38" s="97">
        <f>'4'!D43</f>
        <v>183.01</v>
      </c>
      <c r="E38" s="165" t="str">
        <f>'4'!E43</f>
        <v>х </v>
      </c>
      <c r="F38" s="165" t="str">
        <f>'4'!F43</f>
        <v>х </v>
      </c>
      <c r="G38" s="165" t="str">
        <f>'4'!G43</f>
        <v>х </v>
      </c>
      <c r="H38" s="165" t="str">
        <f>'4'!H43</f>
        <v>х </v>
      </c>
      <c r="I38" s="165" t="str">
        <f>'4'!I43</f>
        <v>х </v>
      </c>
      <c r="J38" s="165" t="str">
        <f>'4'!J43</f>
        <v>х </v>
      </c>
      <c r="K38" s="165" t="s">
        <v>58</v>
      </c>
      <c r="L38" s="165" t="s">
        <v>58</v>
      </c>
      <c r="M38" s="165" t="s">
        <v>58</v>
      </c>
      <c r="N38" s="121">
        <f>'4'!K43</f>
        <v>183.01</v>
      </c>
      <c r="O38" s="121">
        <f>'4'!L43</f>
        <v>0</v>
      </c>
      <c r="P38" s="124">
        <v>0</v>
      </c>
      <c r="Q38" s="124">
        <f>D38</f>
        <v>183.01</v>
      </c>
      <c r="R38" s="121">
        <v>0</v>
      </c>
      <c r="S38" s="124">
        <v>0</v>
      </c>
      <c r="T38" s="123" t="s">
        <v>173</v>
      </c>
      <c r="U38" s="123" t="s">
        <v>173</v>
      </c>
      <c r="V38" s="123" t="s">
        <v>173</v>
      </c>
      <c r="W38" s="123" t="s">
        <v>173</v>
      </c>
      <c r="X38" s="123" t="s">
        <v>173</v>
      </c>
      <c r="Y38" s="25"/>
      <c r="Z38" s="131"/>
      <c r="AA38" s="25"/>
    </row>
    <row r="39" spans="1:27" ht="30.75" customHeight="1" x14ac:dyDescent="0.2">
      <c r="A39" s="165" t="str">
        <f>'4'!A44</f>
        <v>1.1.3.11</v>
      </c>
      <c r="B39" s="186" t="str">
        <f>'4'!B44</f>
        <v xml:space="preserve">Придбання зварювального апарата, ранцевого пилесоса, бензоріза </v>
      </c>
      <c r="C39" s="165" t="str">
        <f>'4'!C44</f>
        <v>3 шт</v>
      </c>
      <c r="D39" s="97">
        <f>'4'!D44</f>
        <v>72.44</v>
      </c>
      <c r="E39" s="165" t="str">
        <f>'4'!E44</f>
        <v>х </v>
      </c>
      <c r="F39" s="165" t="str">
        <f>'4'!F44</f>
        <v>х </v>
      </c>
      <c r="G39" s="165" t="str">
        <f>'4'!G44</f>
        <v>х </v>
      </c>
      <c r="H39" s="165" t="str">
        <f>'4'!H44</f>
        <v>х </v>
      </c>
      <c r="I39" s="165" t="str">
        <f>'4'!I44</f>
        <v>х </v>
      </c>
      <c r="J39" s="165" t="str">
        <f>'4'!J44</f>
        <v>х </v>
      </c>
      <c r="K39" s="165" t="s">
        <v>58</v>
      </c>
      <c r="L39" s="165" t="s">
        <v>58</v>
      </c>
      <c r="M39" s="165" t="s">
        <v>58</v>
      </c>
      <c r="N39" s="121">
        <f>'4'!K44</f>
        <v>72.44</v>
      </c>
      <c r="O39" s="121">
        <f>'4'!L44</f>
        <v>0</v>
      </c>
      <c r="P39" s="124">
        <v>0</v>
      </c>
      <c r="Q39" s="124">
        <v>0</v>
      </c>
      <c r="R39" s="121">
        <v>0</v>
      </c>
      <c r="S39" s="124">
        <f>D39</f>
        <v>72.44</v>
      </c>
      <c r="T39" s="123" t="s">
        <v>173</v>
      </c>
      <c r="U39" s="123" t="s">
        <v>173</v>
      </c>
      <c r="V39" s="123" t="s">
        <v>173</v>
      </c>
      <c r="W39" s="123" t="s">
        <v>173</v>
      </c>
      <c r="X39" s="123" t="s">
        <v>173</v>
      </c>
      <c r="Y39" s="25"/>
      <c r="Z39" s="131"/>
      <c r="AA39" s="25"/>
    </row>
    <row r="40" spans="1:27" ht="20.25" customHeight="1" x14ac:dyDescent="0.2">
      <c r="A40" s="165" t="str">
        <f>'4'!A45</f>
        <v>1.1.3.12</v>
      </c>
      <c r="B40" s="186" t="str">
        <f>'4'!B45</f>
        <v>Придбання запірної арматури</v>
      </c>
      <c r="C40" s="165" t="str">
        <f>'4'!C45</f>
        <v>289 шт.</v>
      </c>
      <c r="D40" s="97">
        <f>'4'!D45</f>
        <v>375.06</v>
      </c>
      <c r="E40" s="165" t="str">
        <f>'4'!E45</f>
        <v>х </v>
      </c>
      <c r="F40" s="165" t="str">
        <f>'4'!F45</f>
        <v>х </v>
      </c>
      <c r="G40" s="165" t="str">
        <f>'4'!G45</f>
        <v>х </v>
      </c>
      <c r="H40" s="165" t="str">
        <f>'4'!H45</f>
        <v>х </v>
      </c>
      <c r="I40" s="165" t="str">
        <f>'4'!I45</f>
        <v>х </v>
      </c>
      <c r="J40" s="165" t="str">
        <f>'4'!J45</f>
        <v>х </v>
      </c>
      <c r="K40" s="165" t="s">
        <v>58</v>
      </c>
      <c r="L40" s="165" t="s">
        <v>58</v>
      </c>
      <c r="M40" s="165" t="s">
        <v>58</v>
      </c>
      <c r="N40" s="121">
        <f>'4'!K45</f>
        <v>375.06</v>
      </c>
      <c r="O40" s="121">
        <f>'4'!L45</f>
        <v>0</v>
      </c>
      <c r="P40" s="124">
        <f>D40</f>
        <v>375.06</v>
      </c>
      <c r="Q40" s="124">
        <v>0</v>
      </c>
      <c r="R40" s="121">
        <v>0</v>
      </c>
      <c r="S40" s="124">
        <v>0</v>
      </c>
      <c r="T40" s="123" t="s">
        <v>173</v>
      </c>
      <c r="U40" s="123" t="s">
        <v>173</v>
      </c>
      <c r="V40" s="123" t="s">
        <v>173</v>
      </c>
      <c r="W40" s="123" t="s">
        <v>173</v>
      </c>
      <c r="X40" s="123" t="s">
        <v>173</v>
      </c>
      <c r="Y40" s="25"/>
      <c r="Z40" s="131"/>
      <c r="AA40" s="25"/>
    </row>
    <row r="41" spans="1:27" ht="16.5" customHeight="1" x14ac:dyDescent="0.2">
      <c r="A41" s="280" t="s">
        <v>91</v>
      </c>
      <c r="B41" s="281"/>
      <c r="C41" s="282"/>
      <c r="D41" s="97">
        <f>SUM(D29:D40)</f>
        <v>2491.23</v>
      </c>
      <c r="E41" s="162" t="s">
        <v>25</v>
      </c>
      <c r="F41" s="162" t="s">
        <v>25</v>
      </c>
      <c r="G41" s="162" t="s">
        <v>173</v>
      </c>
      <c r="H41" s="162" t="s">
        <v>173</v>
      </c>
      <c r="I41" s="162" t="s">
        <v>173</v>
      </c>
      <c r="J41" s="162" t="s">
        <v>173</v>
      </c>
      <c r="K41" s="162" t="s">
        <v>173</v>
      </c>
      <c r="L41" s="162" t="s">
        <v>173</v>
      </c>
      <c r="M41" s="100" t="s">
        <v>173</v>
      </c>
      <c r="N41" s="97">
        <f t="shared" ref="N41:S41" si="4">SUM(N29:N40)</f>
        <v>630.51</v>
      </c>
      <c r="O41" s="97">
        <f t="shared" si="4"/>
        <v>1860.7200000000003</v>
      </c>
      <c r="P41" s="97">
        <f t="shared" si="4"/>
        <v>375.06</v>
      </c>
      <c r="Q41" s="97">
        <f t="shared" si="4"/>
        <v>738.36</v>
      </c>
      <c r="R41" s="97">
        <f t="shared" si="4"/>
        <v>1134.22</v>
      </c>
      <c r="S41" s="97">
        <f t="shared" si="4"/>
        <v>244.59</v>
      </c>
      <c r="T41" s="162" t="s">
        <v>173</v>
      </c>
      <c r="U41" s="162" t="s">
        <v>173</v>
      </c>
      <c r="V41" s="162" t="s">
        <v>173</v>
      </c>
      <c r="W41" s="162" t="s">
        <v>173</v>
      </c>
      <c r="X41" s="159" t="s">
        <v>173</v>
      </c>
      <c r="Y41" s="19"/>
      <c r="Z41" s="19"/>
      <c r="AA41" s="19"/>
    </row>
    <row r="42" spans="1:27" ht="15" customHeight="1" x14ac:dyDescent="0.2">
      <c r="A42" s="280" t="s">
        <v>92</v>
      </c>
      <c r="B42" s="281"/>
      <c r="C42" s="282"/>
      <c r="D42" s="97">
        <f>D22+D41+D27</f>
        <v>2966.74</v>
      </c>
      <c r="E42" s="100" t="s">
        <v>58</v>
      </c>
      <c r="F42" s="100" t="s">
        <v>58</v>
      </c>
      <c r="G42" s="64" t="s">
        <v>173</v>
      </c>
      <c r="H42" s="64" t="s">
        <v>173</v>
      </c>
      <c r="I42" s="64" t="s">
        <v>173</v>
      </c>
      <c r="J42" s="139" t="str">
        <f>J22</f>
        <v>-</v>
      </c>
      <c r="K42" s="64" t="s">
        <v>173</v>
      </c>
      <c r="L42" s="64" t="s">
        <v>173</v>
      </c>
      <c r="M42" s="97" t="s">
        <v>173</v>
      </c>
      <c r="N42" s="97">
        <f t="shared" ref="N42:S42" si="5">N22+N41+N27</f>
        <v>630.51</v>
      </c>
      <c r="O42" s="97">
        <f t="shared" si="5"/>
        <v>2336.2300000000005</v>
      </c>
      <c r="P42" s="97">
        <f t="shared" si="5"/>
        <v>375.06</v>
      </c>
      <c r="Q42" s="97">
        <f t="shared" si="5"/>
        <v>1213.8699999999999</v>
      </c>
      <c r="R42" s="97">
        <f t="shared" si="5"/>
        <v>1134.22</v>
      </c>
      <c r="S42" s="97">
        <f t="shared" si="5"/>
        <v>244.59</v>
      </c>
      <c r="T42" s="118" t="str">
        <f>T22</f>
        <v>-</v>
      </c>
      <c r="U42" s="162" t="s">
        <v>173</v>
      </c>
      <c r="V42" s="162" t="str">
        <f>V22</f>
        <v>-</v>
      </c>
      <c r="W42" s="162" t="str">
        <f>W22</f>
        <v>-</v>
      </c>
      <c r="X42" s="159" t="str">
        <f>X22</f>
        <v>-</v>
      </c>
      <c r="Y42" s="19"/>
      <c r="Z42" s="19"/>
      <c r="AA42" s="19"/>
    </row>
    <row r="43" spans="1:27" ht="17.45" hidden="1" customHeight="1" x14ac:dyDescent="0.2">
      <c r="A43" s="84" t="s">
        <v>64</v>
      </c>
      <c r="B43" s="293" t="s">
        <v>152</v>
      </c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5"/>
      <c r="Y43" s="24"/>
      <c r="Z43" s="24"/>
      <c r="AA43" s="24"/>
    </row>
    <row r="44" spans="1:27" ht="16.899999999999999" hidden="1" customHeight="1" x14ac:dyDescent="0.2">
      <c r="A44" s="67" t="s">
        <v>10</v>
      </c>
      <c r="B44" s="288" t="s">
        <v>87</v>
      </c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90"/>
    </row>
    <row r="45" spans="1:27" hidden="1" x14ac:dyDescent="0.2">
      <c r="A45" s="160"/>
      <c r="B45" s="160"/>
      <c r="C45" s="160"/>
      <c r="D45" s="160"/>
      <c r="E45" s="83" t="s">
        <v>25</v>
      </c>
      <c r="F45" s="83" t="s">
        <v>25</v>
      </c>
      <c r="G45" s="83" t="s">
        <v>25</v>
      </c>
      <c r="H45" s="83" t="s">
        <v>25</v>
      </c>
      <c r="I45" s="83" t="s">
        <v>25</v>
      </c>
      <c r="J45" s="83" t="s">
        <v>25</v>
      </c>
      <c r="K45" s="83" t="s">
        <v>25</v>
      </c>
      <c r="L45" s="83" t="s">
        <v>25</v>
      </c>
      <c r="M45" s="83" t="s">
        <v>25</v>
      </c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23"/>
      <c r="Z45" s="23"/>
      <c r="AA45" s="23"/>
    </row>
    <row r="46" spans="1:27" ht="12.75" hidden="1" customHeight="1" x14ac:dyDescent="0.2">
      <c r="A46" s="283" t="s">
        <v>93</v>
      </c>
      <c r="B46" s="283"/>
      <c r="C46" s="283"/>
      <c r="D46" s="159"/>
      <c r="E46" s="159" t="s">
        <v>25</v>
      </c>
      <c r="F46" s="159" t="s">
        <v>25</v>
      </c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9"/>
      <c r="Z46" s="19"/>
      <c r="AA46" s="19"/>
    </row>
    <row r="47" spans="1:27" ht="13.5" hidden="1" customHeight="1" x14ac:dyDescent="0.2">
      <c r="A47" s="163" t="s">
        <v>11</v>
      </c>
      <c r="B47" s="288" t="s">
        <v>151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90"/>
    </row>
    <row r="48" spans="1:27" hidden="1" x14ac:dyDescent="0.2">
      <c r="A48" s="160"/>
      <c r="B48" s="160"/>
      <c r="C48" s="160"/>
      <c r="D48" s="160"/>
      <c r="E48" s="83" t="s">
        <v>25</v>
      </c>
      <c r="F48" s="83" t="s">
        <v>25</v>
      </c>
      <c r="G48" s="83" t="s">
        <v>25</v>
      </c>
      <c r="H48" s="83" t="s">
        <v>25</v>
      </c>
      <c r="I48" s="83" t="s">
        <v>25</v>
      </c>
      <c r="J48" s="83" t="s">
        <v>25</v>
      </c>
      <c r="K48" s="83" t="s">
        <v>25</v>
      </c>
      <c r="L48" s="83" t="s">
        <v>25</v>
      </c>
      <c r="M48" s="83" t="s">
        <v>25</v>
      </c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23"/>
      <c r="Z48" s="23"/>
      <c r="AA48" s="23"/>
    </row>
    <row r="49" spans="1:27" ht="10.5" hidden="1" customHeight="1" x14ac:dyDescent="0.2">
      <c r="A49" s="280" t="s">
        <v>94</v>
      </c>
      <c r="B49" s="281"/>
      <c r="C49" s="282"/>
      <c r="D49" s="159"/>
      <c r="E49" s="159" t="s">
        <v>25</v>
      </c>
      <c r="F49" s="159" t="s">
        <v>25</v>
      </c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9"/>
      <c r="Z49" s="19"/>
      <c r="AA49" s="19"/>
    </row>
    <row r="50" spans="1:27" ht="15" hidden="1" customHeight="1" x14ac:dyDescent="0.2">
      <c r="A50" s="159" t="s">
        <v>43</v>
      </c>
      <c r="B50" s="288" t="s">
        <v>99</v>
      </c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90"/>
    </row>
    <row r="51" spans="1:27" hidden="1" x14ac:dyDescent="0.2">
      <c r="A51" s="160"/>
      <c r="B51" s="160"/>
      <c r="C51" s="160"/>
      <c r="D51" s="160"/>
      <c r="E51" s="83" t="s">
        <v>25</v>
      </c>
      <c r="F51" s="83" t="s">
        <v>25</v>
      </c>
      <c r="G51" s="83" t="s">
        <v>25</v>
      </c>
      <c r="H51" s="83" t="s">
        <v>25</v>
      </c>
      <c r="I51" s="83" t="s">
        <v>25</v>
      </c>
      <c r="J51" s="83" t="s">
        <v>25</v>
      </c>
      <c r="K51" s="83" t="s">
        <v>25</v>
      </c>
      <c r="L51" s="83" t="s">
        <v>25</v>
      </c>
      <c r="M51" s="83" t="s">
        <v>25</v>
      </c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23"/>
      <c r="Z51" s="23"/>
      <c r="AA51" s="23"/>
    </row>
    <row r="52" spans="1:27" ht="10.5" hidden="1" customHeight="1" x14ac:dyDescent="0.2">
      <c r="A52" s="280" t="s">
        <v>95</v>
      </c>
      <c r="B52" s="281"/>
      <c r="C52" s="282"/>
      <c r="D52" s="159"/>
      <c r="E52" s="159" t="s">
        <v>25</v>
      </c>
      <c r="F52" s="159" t="s">
        <v>25</v>
      </c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9"/>
      <c r="Z52" s="19"/>
      <c r="AA52" s="19"/>
    </row>
    <row r="53" spans="1:27" hidden="1" x14ac:dyDescent="0.2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>
        <v>2</v>
      </c>
      <c r="L53" s="85"/>
      <c r="M53" s="85"/>
      <c r="N53" s="85"/>
      <c r="O53" s="306" t="s">
        <v>129</v>
      </c>
      <c r="P53" s="306"/>
      <c r="Q53" s="306"/>
      <c r="R53" s="306"/>
      <c r="S53" s="306"/>
      <c r="T53" s="306"/>
      <c r="U53" s="306"/>
      <c r="V53" s="306"/>
      <c r="W53" s="306"/>
      <c r="X53" s="306"/>
    </row>
    <row r="54" spans="1:27" hidden="1" x14ac:dyDescent="0.2">
      <c r="A54" s="160">
        <v>1</v>
      </c>
      <c r="B54" s="160">
        <v>2</v>
      </c>
      <c r="C54" s="160">
        <v>3</v>
      </c>
      <c r="D54" s="160">
        <v>4</v>
      </c>
      <c r="E54" s="160">
        <v>5</v>
      </c>
      <c r="F54" s="160">
        <v>6</v>
      </c>
      <c r="G54" s="86">
        <v>7</v>
      </c>
      <c r="H54" s="160">
        <v>8</v>
      </c>
      <c r="I54" s="160">
        <v>9</v>
      </c>
      <c r="J54" s="160">
        <v>10</v>
      </c>
      <c r="K54" s="87">
        <v>11</v>
      </c>
      <c r="L54" s="87">
        <v>12</v>
      </c>
      <c r="M54" s="87">
        <v>13</v>
      </c>
      <c r="N54" s="160">
        <v>14</v>
      </c>
      <c r="O54" s="160">
        <v>15</v>
      </c>
      <c r="P54" s="160">
        <v>16</v>
      </c>
      <c r="Q54" s="160">
        <v>17</v>
      </c>
      <c r="R54" s="160">
        <v>18</v>
      </c>
      <c r="S54" s="160">
        <v>19</v>
      </c>
      <c r="T54" s="160">
        <v>20</v>
      </c>
      <c r="U54" s="160">
        <v>21</v>
      </c>
      <c r="V54" s="160">
        <v>22</v>
      </c>
      <c r="W54" s="160">
        <v>23</v>
      </c>
      <c r="X54" s="160">
        <v>24</v>
      </c>
    </row>
    <row r="55" spans="1:27" ht="16.5" hidden="1" customHeight="1" x14ac:dyDescent="0.2">
      <c r="A55" s="163" t="s">
        <v>12</v>
      </c>
      <c r="B55" s="288" t="s">
        <v>100</v>
      </c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90"/>
    </row>
    <row r="56" spans="1:27" hidden="1" x14ac:dyDescent="0.2">
      <c r="A56" s="160"/>
      <c r="B56" s="160"/>
      <c r="C56" s="160"/>
      <c r="D56" s="160"/>
      <c r="E56" s="83" t="s">
        <v>25</v>
      </c>
      <c r="F56" s="83" t="s">
        <v>25</v>
      </c>
      <c r="G56" s="83" t="s">
        <v>25</v>
      </c>
      <c r="H56" s="83" t="s">
        <v>25</v>
      </c>
      <c r="I56" s="83" t="s">
        <v>25</v>
      </c>
      <c r="J56" s="83" t="s">
        <v>25</v>
      </c>
      <c r="K56" s="83" t="s">
        <v>25</v>
      </c>
      <c r="L56" s="83" t="s">
        <v>25</v>
      </c>
      <c r="M56" s="83" t="s">
        <v>25</v>
      </c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23"/>
      <c r="Z56" s="23"/>
      <c r="AA56" s="23"/>
    </row>
    <row r="57" spans="1:27" ht="15" hidden="1" customHeight="1" x14ac:dyDescent="0.2">
      <c r="A57" s="280" t="s">
        <v>96</v>
      </c>
      <c r="B57" s="281"/>
      <c r="C57" s="282"/>
      <c r="D57" s="159"/>
      <c r="E57" s="159" t="s">
        <v>25</v>
      </c>
      <c r="F57" s="159" t="s">
        <v>25</v>
      </c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9"/>
      <c r="Z57" s="19"/>
      <c r="AA57" s="19"/>
    </row>
    <row r="58" spans="1:27" ht="14.25" hidden="1" customHeight="1" x14ac:dyDescent="0.2">
      <c r="A58" s="159" t="s">
        <v>67</v>
      </c>
      <c r="B58" s="280" t="s">
        <v>89</v>
      </c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2"/>
      <c r="Y58" s="19"/>
      <c r="Z58" s="19"/>
      <c r="AA58" s="19"/>
    </row>
    <row r="59" spans="1:27" hidden="1" x14ac:dyDescent="0.2">
      <c r="A59" s="160"/>
      <c r="B59" s="160"/>
      <c r="C59" s="160"/>
      <c r="D59" s="160"/>
      <c r="E59" s="83" t="s">
        <v>25</v>
      </c>
      <c r="F59" s="83" t="s">
        <v>25</v>
      </c>
      <c r="G59" s="83" t="s">
        <v>25</v>
      </c>
      <c r="H59" s="83" t="s">
        <v>25</v>
      </c>
      <c r="I59" s="83" t="s">
        <v>25</v>
      </c>
      <c r="J59" s="83" t="s">
        <v>25</v>
      </c>
      <c r="K59" s="83" t="s">
        <v>25</v>
      </c>
      <c r="L59" s="83" t="s">
        <v>25</v>
      </c>
      <c r="M59" s="83" t="s">
        <v>25</v>
      </c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23"/>
      <c r="Z59" s="23"/>
      <c r="AA59" s="23"/>
    </row>
    <row r="60" spans="1:27" ht="12.75" hidden="1" customHeight="1" x14ac:dyDescent="0.2">
      <c r="A60" s="280" t="s">
        <v>97</v>
      </c>
      <c r="B60" s="281"/>
      <c r="C60" s="282"/>
      <c r="D60" s="159"/>
      <c r="E60" s="159" t="s">
        <v>25</v>
      </c>
      <c r="F60" s="159" t="s">
        <v>25</v>
      </c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9"/>
      <c r="Z60" s="19"/>
      <c r="AA60" s="19"/>
    </row>
    <row r="61" spans="1:27" ht="12" hidden="1" customHeight="1" x14ac:dyDescent="0.2">
      <c r="A61" s="280" t="s">
        <v>98</v>
      </c>
      <c r="B61" s="281"/>
      <c r="C61" s="282"/>
      <c r="D61" s="159"/>
      <c r="E61" s="159" t="s">
        <v>25</v>
      </c>
      <c r="F61" s="159" t="s">
        <v>25</v>
      </c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9"/>
      <c r="Z61" s="19"/>
      <c r="AA61" s="19"/>
    </row>
    <row r="62" spans="1:27" ht="17.25" customHeight="1" x14ac:dyDescent="0.2">
      <c r="A62" s="284" t="s">
        <v>218</v>
      </c>
      <c r="B62" s="284"/>
      <c r="C62" s="284"/>
      <c r="D62" s="98">
        <f>D42</f>
        <v>2966.74</v>
      </c>
      <c r="E62" s="98">
        <f>'4'!E65</f>
        <v>2938.95</v>
      </c>
      <c r="F62" s="98">
        <f>'4'!F65</f>
        <v>0</v>
      </c>
      <c r="G62" s="98">
        <f>'4'!G65</f>
        <v>0</v>
      </c>
      <c r="H62" s="98">
        <f>'4'!H65</f>
        <v>0</v>
      </c>
      <c r="I62" s="98">
        <v>0</v>
      </c>
      <c r="J62" s="98">
        <f>'4'!I65</f>
        <v>27.789999999999964</v>
      </c>
      <c r="K62" s="98">
        <v>0</v>
      </c>
      <c r="L62" s="98">
        <v>0</v>
      </c>
      <c r="M62" s="98">
        <f>E62</f>
        <v>2938.95</v>
      </c>
      <c r="N62" s="98">
        <f>N42</f>
        <v>630.51</v>
      </c>
      <c r="O62" s="98">
        <f t="shared" ref="O62:S62" si="6">O42</f>
        <v>2336.2300000000005</v>
      </c>
      <c r="P62" s="98">
        <f t="shared" si="6"/>
        <v>375.06</v>
      </c>
      <c r="Q62" s="98">
        <f t="shared" si="6"/>
        <v>1213.8699999999999</v>
      </c>
      <c r="R62" s="98">
        <f t="shared" si="6"/>
        <v>1134.22</v>
      </c>
      <c r="S62" s="98">
        <f t="shared" si="6"/>
        <v>244.59</v>
      </c>
      <c r="T62" s="106" t="str">
        <f>T42</f>
        <v>-</v>
      </c>
      <c r="U62" s="160" t="s">
        <v>173</v>
      </c>
      <c r="V62" s="160" t="str">
        <f>V42</f>
        <v>-</v>
      </c>
      <c r="W62" s="160" t="str">
        <f>W42</f>
        <v>-</v>
      </c>
      <c r="X62" s="160" t="str">
        <f>X42</f>
        <v>-</v>
      </c>
      <c r="Y62" s="23"/>
      <c r="Z62" s="23"/>
      <c r="AA62" s="23"/>
    </row>
    <row r="63" spans="1:27" ht="17.25" customHeight="1" x14ac:dyDescent="0.2">
      <c r="A63" s="161" t="s">
        <v>219</v>
      </c>
      <c r="B63" s="277" t="s">
        <v>278</v>
      </c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9"/>
      <c r="Y63" s="143"/>
      <c r="Z63" s="143"/>
      <c r="AA63" s="143"/>
    </row>
    <row r="64" spans="1:27" ht="17.25" customHeight="1" x14ac:dyDescent="0.2">
      <c r="A64" s="62" t="s">
        <v>7</v>
      </c>
      <c r="B64" s="285" t="s">
        <v>155</v>
      </c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7"/>
      <c r="Y64" s="143"/>
      <c r="Z64" s="143"/>
      <c r="AA64" s="143"/>
    </row>
    <row r="65" spans="1:27" ht="17.25" customHeight="1" x14ac:dyDescent="0.2">
      <c r="A65" s="63" t="s">
        <v>8</v>
      </c>
      <c r="B65" s="288" t="s">
        <v>87</v>
      </c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90"/>
      <c r="Y65" s="143"/>
      <c r="Z65" s="143"/>
      <c r="AA65" s="143"/>
    </row>
    <row r="66" spans="1:27" ht="17.25" customHeight="1" x14ac:dyDescent="0.2">
      <c r="A66" s="280" t="s">
        <v>85</v>
      </c>
      <c r="B66" s="281"/>
      <c r="C66" s="282"/>
      <c r="D66" s="93">
        <v>0</v>
      </c>
      <c r="E66" s="93" t="s">
        <v>58</v>
      </c>
      <c r="F66" s="97" t="s">
        <v>58</v>
      </c>
      <c r="G66" s="83" t="s">
        <v>173</v>
      </c>
      <c r="H66" s="83" t="s">
        <v>173</v>
      </c>
      <c r="I66" s="83" t="s">
        <v>173</v>
      </c>
      <c r="J66" s="124" t="s">
        <v>173</v>
      </c>
      <c r="K66" s="83" t="s">
        <v>173</v>
      </c>
      <c r="L66" s="83" t="s">
        <v>173</v>
      </c>
      <c r="M66" s="93" t="s">
        <v>173</v>
      </c>
      <c r="N66" s="93">
        <v>0</v>
      </c>
      <c r="O66" s="93">
        <v>0</v>
      </c>
      <c r="P66" s="93">
        <v>0</v>
      </c>
      <c r="Q66" s="93">
        <v>0</v>
      </c>
      <c r="R66" s="93">
        <v>0</v>
      </c>
      <c r="S66" s="93">
        <f>SUM(S68:S68)</f>
        <v>0</v>
      </c>
      <c r="T66" s="104" t="s">
        <v>173</v>
      </c>
      <c r="U66" s="159" t="s">
        <v>173</v>
      </c>
      <c r="V66" s="93" t="s">
        <v>173</v>
      </c>
      <c r="W66" s="93" t="s">
        <v>173</v>
      </c>
      <c r="X66" s="155" t="s">
        <v>173</v>
      </c>
      <c r="Y66" s="143"/>
      <c r="Z66" s="143"/>
      <c r="AA66" s="143"/>
    </row>
    <row r="67" spans="1:27" ht="17.25" customHeight="1" x14ac:dyDescent="0.2">
      <c r="A67" s="159" t="s">
        <v>57</v>
      </c>
      <c r="B67" s="288" t="s">
        <v>151</v>
      </c>
      <c r="C67" s="289"/>
      <c r="D67" s="289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90"/>
      <c r="Y67" s="143"/>
      <c r="Z67" s="143"/>
      <c r="AA67" s="143"/>
    </row>
    <row r="68" spans="1:27" ht="17.25" customHeight="1" x14ac:dyDescent="0.2">
      <c r="A68" s="280" t="s">
        <v>90</v>
      </c>
      <c r="B68" s="281"/>
      <c r="C68" s="282"/>
      <c r="D68" s="93">
        <v>0</v>
      </c>
      <c r="E68" s="93" t="s">
        <v>58</v>
      </c>
      <c r="F68" s="97" t="s">
        <v>58</v>
      </c>
      <c r="G68" s="83" t="s">
        <v>173</v>
      </c>
      <c r="H68" s="83" t="s">
        <v>173</v>
      </c>
      <c r="I68" s="83" t="s">
        <v>173</v>
      </c>
      <c r="J68" s="124" t="s">
        <v>173</v>
      </c>
      <c r="K68" s="83" t="s">
        <v>173</v>
      </c>
      <c r="L68" s="83" t="s">
        <v>173</v>
      </c>
      <c r="M68" s="93" t="s">
        <v>173</v>
      </c>
      <c r="N68" s="93">
        <v>0</v>
      </c>
      <c r="O68" s="93">
        <v>0</v>
      </c>
      <c r="P68" s="93">
        <v>0</v>
      </c>
      <c r="Q68" s="93">
        <v>0</v>
      </c>
      <c r="R68" s="93">
        <v>0</v>
      </c>
      <c r="S68" s="93">
        <f>SUM(S70:S70)</f>
        <v>0</v>
      </c>
      <c r="T68" s="104" t="s">
        <v>173</v>
      </c>
      <c r="U68" s="159" t="s">
        <v>173</v>
      </c>
      <c r="V68" s="93" t="s">
        <v>173</v>
      </c>
      <c r="W68" s="93" t="s">
        <v>173</v>
      </c>
      <c r="X68" s="155" t="s">
        <v>173</v>
      </c>
      <c r="Y68" s="143"/>
      <c r="Z68" s="143"/>
      <c r="AA68" s="143"/>
    </row>
    <row r="69" spans="1:27" ht="17.25" customHeight="1" x14ac:dyDescent="0.2">
      <c r="A69" s="84" t="s">
        <v>52</v>
      </c>
      <c r="B69" s="280" t="s">
        <v>89</v>
      </c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2"/>
      <c r="Y69" s="143"/>
      <c r="Z69" s="143"/>
      <c r="AA69" s="143"/>
    </row>
    <row r="70" spans="1:27" ht="30" customHeight="1" x14ac:dyDescent="0.2">
      <c r="A70" s="165" t="str">
        <f>'4'!A75</f>
        <v>1.1.3.1</v>
      </c>
      <c r="B70" s="186" t="str">
        <f>'4'!B75</f>
        <v>Капітальний ремонт дахової котельні на вул. Гордіюк, 20-а</v>
      </c>
      <c r="C70" s="165" t="str">
        <f>'4'!C75</f>
        <v>1 шт.</v>
      </c>
      <c r="D70" s="97">
        <f>'4'!D75</f>
        <v>234.22</v>
      </c>
      <c r="E70" s="97" t="str">
        <f>'4'!E75</f>
        <v>х </v>
      </c>
      <c r="F70" s="97" t="str">
        <f>'4'!F75</f>
        <v>х </v>
      </c>
      <c r="G70" s="97" t="str">
        <f>'4'!G75</f>
        <v>х </v>
      </c>
      <c r="H70" s="97" t="str">
        <f>'4'!H75</f>
        <v>х </v>
      </c>
      <c r="I70" s="97" t="str">
        <f>'4'!I75</f>
        <v>х </v>
      </c>
      <c r="J70" s="97" t="str">
        <f>'4'!J75</f>
        <v>х </v>
      </c>
      <c r="K70" s="97" t="s">
        <v>58</v>
      </c>
      <c r="L70" s="97" t="s">
        <v>58</v>
      </c>
      <c r="M70" s="97" t="s">
        <v>58</v>
      </c>
      <c r="N70" s="96">
        <f>'4'!K75</f>
        <v>234.22</v>
      </c>
      <c r="O70" s="96">
        <f>'4'!L75</f>
        <v>0</v>
      </c>
      <c r="P70" s="98">
        <v>0</v>
      </c>
      <c r="Q70" s="97">
        <f>D70</f>
        <v>234.22</v>
      </c>
      <c r="R70" s="98">
        <v>0</v>
      </c>
      <c r="S70" s="98">
        <v>0</v>
      </c>
      <c r="T70" s="106" t="s">
        <v>173</v>
      </c>
      <c r="U70" s="160" t="s">
        <v>173</v>
      </c>
      <c r="V70" s="160" t="s">
        <v>173</v>
      </c>
      <c r="W70" s="160" t="s">
        <v>173</v>
      </c>
      <c r="X70" s="160" t="s">
        <v>173</v>
      </c>
      <c r="Y70" s="143"/>
      <c r="Z70" s="143"/>
      <c r="AA70" s="143"/>
    </row>
    <row r="71" spans="1:27" ht="17.25" customHeight="1" x14ac:dyDescent="0.2">
      <c r="A71" s="283" t="s">
        <v>91</v>
      </c>
      <c r="B71" s="283"/>
      <c r="C71" s="283"/>
      <c r="D71" s="97">
        <f>'4'!D76</f>
        <v>234.22</v>
      </c>
      <c r="E71" s="97" t="str">
        <f>'4'!E76</f>
        <v>х </v>
      </c>
      <c r="F71" s="97" t="str">
        <f>'4'!F76</f>
        <v>х </v>
      </c>
      <c r="G71" s="97" t="str">
        <f>'4'!G76</f>
        <v>-</v>
      </c>
      <c r="H71" s="97" t="str">
        <f>'4'!H76</f>
        <v>-</v>
      </c>
      <c r="I71" s="97" t="str">
        <f>'4'!I76</f>
        <v>-</v>
      </c>
      <c r="J71" s="97" t="str">
        <f>'4'!J76</f>
        <v>-</v>
      </c>
      <c r="K71" s="97" t="s">
        <v>173</v>
      </c>
      <c r="L71" s="98" t="s">
        <v>173</v>
      </c>
      <c r="M71" s="98" t="s">
        <v>173</v>
      </c>
      <c r="N71" s="97">
        <f>SUM(N70)</f>
        <v>234.22</v>
      </c>
      <c r="O71" s="97">
        <f>SUM(O70)</f>
        <v>0</v>
      </c>
      <c r="P71" s="97">
        <f t="shared" ref="P71:S71" si="7">SUM(P70)</f>
        <v>0</v>
      </c>
      <c r="Q71" s="97">
        <f t="shared" si="7"/>
        <v>234.22</v>
      </c>
      <c r="R71" s="97">
        <f t="shared" si="7"/>
        <v>0</v>
      </c>
      <c r="S71" s="97">
        <f t="shared" si="7"/>
        <v>0</v>
      </c>
      <c r="T71" s="106" t="s">
        <v>173</v>
      </c>
      <c r="U71" s="160" t="s">
        <v>173</v>
      </c>
      <c r="V71" s="160" t="s">
        <v>173</v>
      </c>
      <c r="W71" s="160" t="s">
        <v>173</v>
      </c>
      <c r="X71" s="160" t="s">
        <v>173</v>
      </c>
      <c r="Y71" s="143"/>
      <c r="Z71" s="143"/>
      <c r="AA71" s="143"/>
    </row>
    <row r="72" spans="1:27" ht="17.25" customHeight="1" x14ac:dyDescent="0.2">
      <c r="A72" s="283" t="s">
        <v>92</v>
      </c>
      <c r="B72" s="283"/>
      <c r="C72" s="283"/>
      <c r="D72" s="97">
        <f>D66+D68+D71</f>
        <v>234.22</v>
      </c>
      <c r="E72" s="97" t="str">
        <f>'4'!E77</f>
        <v>х </v>
      </c>
      <c r="F72" s="97" t="str">
        <f>'4'!F77</f>
        <v>х </v>
      </c>
      <c r="G72" s="97" t="str">
        <f>'4'!G77</f>
        <v>-</v>
      </c>
      <c r="H72" s="97" t="str">
        <f>'4'!H77</f>
        <v>-</v>
      </c>
      <c r="I72" s="97" t="str">
        <f>'4'!I77</f>
        <v>-</v>
      </c>
      <c r="J72" s="97" t="str">
        <f>'4'!J77</f>
        <v>-</v>
      </c>
      <c r="K72" s="97" t="s">
        <v>173</v>
      </c>
      <c r="L72" s="98" t="s">
        <v>173</v>
      </c>
      <c r="M72" s="98" t="s">
        <v>173</v>
      </c>
      <c r="N72" s="97">
        <f>N66+N68+N71</f>
        <v>234.22</v>
      </c>
      <c r="O72" s="97">
        <f>O66+O68+O71</f>
        <v>0</v>
      </c>
      <c r="P72" s="97">
        <f t="shared" ref="P72:S72" si="8">P66+P68+P71</f>
        <v>0</v>
      </c>
      <c r="Q72" s="97">
        <f t="shared" si="8"/>
        <v>234.22</v>
      </c>
      <c r="R72" s="97">
        <f t="shared" si="8"/>
        <v>0</v>
      </c>
      <c r="S72" s="97">
        <f t="shared" si="8"/>
        <v>0</v>
      </c>
      <c r="T72" s="106" t="s">
        <v>173</v>
      </c>
      <c r="U72" s="160" t="s">
        <v>173</v>
      </c>
      <c r="V72" s="160" t="s">
        <v>173</v>
      </c>
      <c r="W72" s="160" t="s">
        <v>173</v>
      </c>
      <c r="X72" s="160" t="s">
        <v>173</v>
      </c>
      <c r="Y72" s="143"/>
      <c r="Z72" s="143"/>
      <c r="AA72" s="143"/>
    </row>
    <row r="73" spans="1:27" ht="17.25" customHeight="1" x14ac:dyDescent="0.2">
      <c r="A73" s="284" t="s">
        <v>220</v>
      </c>
      <c r="B73" s="284"/>
      <c r="C73" s="284"/>
      <c r="D73" s="98">
        <f>D72</f>
        <v>234.22</v>
      </c>
      <c r="E73" s="98">
        <f>'4'!E78</f>
        <v>24.57</v>
      </c>
      <c r="F73" s="98">
        <f>'4'!F78</f>
        <v>0</v>
      </c>
      <c r="G73" s="98">
        <f>'4'!G78</f>
        <v>0</v>
      </c>
      <c r="H73" s="98">
        <f>'4'!H78</f>
        <v>0</v>
      </c>
      <c r="I73" s="98">
        <v>0</v>
      </c>
      <c r="J73" s="98">
        <f>'4'!I78</f>
        <v>209.65</v>
      </c>
      <c r="K73" s="98">
        <v>0</v>
      </c>
      <c r="L73" s="98">
        <v>0</v>
      </c>
      <c r="M73" s="98">
        <f>E73</f>
        <v>24.57</v>
      </c>
      <c r="N73" s="145">
        <f>N72</f>
        <v>234.22</v>
      </c>
      <c r="O73" s="145">
        <f t="shared" ref="O73:S73" si="9">O72</f>
        <v>0</v>
      </c>
      <c r="P73" s="145">
        <f t="shared" si="9"/>
        <v>0</v>
      </c>
      <c r="Q73" s="145">
        <f t="shared" si="9"/>
        <v>234.22</v>
      </c>
      <c r="R73" s="145">
        <f t="shared" si="9"/>
        <v>0</v>
      </c>
      <c r="S73" s="145">
        <f t="shared" si="9"/>
        <v>0</v>
      </c>
      <c r="T73" s="106" t="s">
        <v>173</v>
      </c>
      <c r="U73" s="160" t="s">
        <v>173</v>
      </c>
      <c r="V73" s="160" t="s">
        <v>173</v>
      </c>
      <c r="W73" s="160" t="s">
        <v>173</v>
      </c>
      <c r="X73" s="160" t="s">
        <v>173</v>
      </c>
      <c r="Y73" s="143"/>
      <c r="Z73" s="143"/>
      <c r="AA73" s="143"/>
    </row>
    <row r="74" spans="1:27" ht="17.25" customHeight="1" x14ac:dyDescent="0.2">
      <c r="A74" s="161" t="s">
        <v>221</v>
      </c>
      <c r="B74" s="277" t="s">
        <v>224</v>
      </c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9"/>
      <c r="Y74" s="143"/>
      <c r="Z74" s="143"/>
      <c r="AA74" s="143"/>
    </row>
    <row r="75" spans="1:27" ht="17.25" customHeight="1" x14ac:dyDescent="0.2">
      <c r="A75" s="62" t="s">
        <v>7</v>
      </c>
      <c r="B75" s="285" t="s">
        <v>155</v>
      </c>
      <c r="C75" s="286"/>
      <c r="D75" s="286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7"/>
      <c r="Y75" s="143"/>
      <c r="Z75" s="143"/>
      <c r="AA75" s="143"/>
    </row>
    <row r="76" spans="1:27" ht="17.25" customHeight="1" x14ac:dyDescent="0.2">
      <c r="A76" s="63" t="s">
        <v>8</v>
      </c>
      <c r="B76" s="288" t="s">
        <v>87</v>
      </c>
      <c r="C76" s="289"/>
      <c r="D76" s="289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90"/>
      <c r="Y76" s="143"/>
      <c r="Z76" s="143"/>
      <c r="AA76" s="143"/>
    </row>
    <row r="77" spans="1:27" ht="17.25" customHeight="1" x14ac:dyDescent="0.2">
      <c r="A77" s="280" t="s">
        <v>85</v>
      </c>
      <c r="B77" s="281"/>
      <c r="C77" s="282"/>
      <c r="D77" s="93">
        <v>0</v>
      </c>
      <c r="E77" s="93" t="s">
        <v>58</v>
      </c>
      <c r="F77" s="97" t="s">
        <v>58</v>
      </c>
      <c r="G77" s="83" t="s">
        <v>173</v>
      </c>
      <c r="H77" s="83" t="s">
        <v>173</v>
      </c>
      <c r="I77" s="83" t="s">
        <v>173</v>
      </c>
      <c r="J77" s="124" t="s">
        <v>173</v>
      </c>
      <c r="K77" s="83" t="s">
        <v>173</v>
      </c>
      <c r="L77" s="83" t="s">
        <v>173</v>
      </c>
      <c r="M77" s="93" t="s">
        <v>173</v>
      </c>
      <c r="N77" s="93">
        <v>0</v>
      </c>
      <c r="O77" s="93">
        <v>0</v>
      </c>
      <c r="P77" s="93">
        <v>0</v>
      </c>
      <c r="Q77" s="93">
        <v>0</v>
      </c>
      <c r="R77" s="93">
        <v>0</v>
      </c>
      <c r="S77" s="93">
        <v>0</v>
      </c>
      <c r="T77" s="104" t="s">
        <v>173</v>
      </c>
      <c r="U77" s="159" t="s">
        <v>173</v>
      </c>
      <c r="V77" s="93" t="s">
        <v>173</v>
      </c>
      <c r="W77" s="93" t="s">
        <v>173</v>
      </c>
      <c r="X77" s="155" t="s">
        <v>173</v>
      </c>
      <c r="Y77" s="143"/>
      <c r="Z77" s="143"/>
      <c r="AA77" s="143"/>
    </row>
    <row r="78" spans="1:27" ht="17.25" customHeight="1" x14ac:dyDescent="0.2">
      <c r="A78" s="159" t="s">
        <v>57</v>
      </c>
      <c r="B78" s="288" t="s">
        <v>151</v>
      </c>
      <c r="C78" s="289"/>
      <c r="D78" s="289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90"/>
      <c r="Y78" s="143"/>
      <c r="Z78" s="143"/>
      <c r="AA78" s="143"/>
    </row>
    <row r="79" spans="1:27" ht="17.25" customHeight="1" x14ac:dyDescent="0.2">
      <c r="A79" s="280" t="s">
        <v>90</v>
      </c>
      <c r="B79" s="281"/>
      <c r="C79" s="282"/>
      <c r="D79" s="93">
        <v>0</v>
      </c>
      <c r="E79" s="93" t="s">
        <v>58</v>
      </c>
      <c r="F79" s="97" t="s">
        <v>58</v>
      </c>
      <c r="G79" s="83" t="s">
        <v>173</v>
      </c>
      <c r="H79" s="83" t="s">
        <v>173</v>
      </c>
      <c r="I79" s="83" t="s">
        <v>173</v>
      </c>
      <c r="J79" s="124" t="s">
        <v>173</v>
      </c>
      <c r="K79" s="83" t="s">
        <v>173</v>
      </c>
      <c r="L79" s="83" t="s">
        <v>173</v>
      </c>
      <c r="M79" s="93" t="s">
        <v>173</v>
      </c>
      <c r="N79" s="93">
        <v>0</v>
      </c>
      <c r="O79" s="93">
        <v>0</v>
      </c>
      <c r="P79" s="93">
        <v>0</v>
      </c>
      <c r="Q79" s="93">
        <v>0</v>
      </c>
      <c r="R79" s="93">
        <v>0</v>
      </c>
      <c r="S79" s="93">
        <v>0</v>
      </c>
      <c r="T79" s="104" t="s">
        <v>173</v>
      </c>
      <c r="U79" s="159" t="s">
        <v>173</v>
      </c>
      <c r="V79" s="93" t="s">
        <v>173</v>
      </c>
      <c r="W79" s="93" t="s">
        <v>173</v>
      </c>
      <c r="X79" s="155" t="s">
        <v>173</v>
      </c>
      <c r="Y79" s="143"/>
      <c r="Z79" s="143"/>
      <c r="AA79" s="143"/>
    </row>
    <row r="80" spans="1:27" ht="17.25" customHeight="1" x14ac:dyDescent="0.2">
      <c r="A80" s="84" t="s">
        <v>52</v>
      </c>
      <c r="B80" s="280" t="s">
        <v>89</v>
      </c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2"/>
      <c r="Y80" s="143"/>
      <c r="Z80" s="143"/>
      <c r="AA80" s="143"/>
    </row>
    <row r="81" spans="1:27" ht="24" hidden="1" customHeight="1" x14ac:dyDescent="0.2">
      <c r="A81" s="84" t="str">
        <f>'4'!A89</f>
        <v>1.1.3.1</v>
      </c>
      <c r="B81" s="199"/>
      <c r="C81" s="84"/>
      <c r="D81" s="97">
        <f>'4'!D89</f>
        <v>0</v>
      </c>
      <c r="E81" s="97" t="s">
        <v>58</v>
      </c>
      <c r="F81" s="97" t="s">
        <v>58</v>
      </c>
      <c r="G81" s="97" t="s">
        <v>58</v>
      </c>
      <c r="H81" s="97" t="s">
        <v>58</v>
      </c>
      <c r="I81" s="97" t="s">
        <v>58</v>
      </c>
      <c r="J81" s="97" t="s">
        <v>58</v>
      </c>
      <c r="K81" s="97" t="s">
        <v>58</v>
      </c>
      <c r="L81" s="97" t="s">
        <v>58</v>
      </c>
      <c r="M81" s="97" t="s">
        <v>58</v>
      </c>
      <c r="N81" s="97">
        <f>'4'!K89</f>
        <v>0</v>
      </c>
      <c r="O81" s="97">
        <f>'4'!L89</f>
        <v>0</v>
      </c>
      <c r="P81" s="97">
        <v>0</v>
      </c>
      <c r="Q81" s="97">
        <f>D81</f>
        <v>0</v>
      </c>
      <c r="R81" s="93">
        <v>0</v>
      </c>
      <c r="S81" s="93">
        <v>0</v>
      </c>
      <c r="T81" s="179" t="s">
        <v>173</v>
      </c>
      <c r="U81" s="179" t="s">
        <v>173</v>
      </c>
      <c r="V81" s="179" t="s">
        <v>173</v>
      </c>
      <c r="W81" s="179" t="s">
        <v>173</v>
      </c>
      <c r="X81" s="179" t="s">
        <v>173</v>
      </c>
      <c r="Y81" s="180"/>
      <c r="Z81" s="180"/>
      <c r="AA81" s="180"/>
    </row>
    <row r="82" spans="1:27" ht="17.25" customHeight="1" x14ac:dyDescent="0.2">
      <c r="A82" s="283" t="s">
        <v>91</v>
      </c>
      <c r="B82" s="283"/>
      <c r="C82" s="283"/>
      <c r="D82" s="97">
        <f>'4'!D90</f>
        <v>0</v>
      </c>
      <c r="E82" s="97" t="s">
        <v>58</v>
      </c>
      <c r="F82" s="97" t="s">
        <v>58</v>
      </c>
      <c r="G82" s="97" t="s">
        <v>173</v>
      </c>
      <c r="H82" s="97" t="s">
        <v>173</v>
      </c>
      <c r="I82" s="97" t="s">
        <v>173</v>
      </c>
      <c r="J82" s="97" t="s">
        <v>173</v>
      </c>
      <c r="K82" s="97" t="s">
        <v>173</v>
      </c>
      <c r="L82" s="98" t="s">
        <v>173</v>
      </c>
      <c r="M82" s="98" t="s">
        <v>173</v>
      </c>
      <c r="N82" s="97">
        <f>SUM(N81)</f>
        <v>0</v>
      </c>
      <c r="O82" s="97">
        <v>0</v>
      </c>
      <c r="P82" s="97">
        <v>0</v>
      </c>
      <c r="Q82" s="97">
        <f>SUM(Q81)</f>
        <v>0</v>
      </c>
      <c r="R82" s="97">
        <v>0</v>
      </c>
      <c r="S82" s="97">
        <v>0</v>
      </c>
      <c r="T82" s="106" t="s">
        <v>173</v>
      </c>
      <c r="U82" s="160" t="s">
        <v>173</v>
      </c>
      <c r="V82" s="160" t="s">
        <v>173</v>
      </c>
      <c r="W82" s="160" t="s">
        <v>173</v>
      </c>
      <c r="X82" s="160" t="s">
        <v>173</v>
      </c>
      <c r="Y82" s="143"/>
      <c r="Z82" s="143"/>
      <c r="AA82" s="143"/>
    </row>
    <row r="83" spans="1:27" ht="17.25" customHeight="1" x14ac:dyDescent="0.2">
      <c r="A83" s="283" t="s">
        <v>92</v>
      </c>
      <c r="B83" s="283"/>
      <c r="C83" s="283"/>
      <c r="D83" s="97">
        <f>'4'!D91</f>
        <v>0</v>
      </c>
      <c r="E83" s="97" t="s">
        <v>58</v>
      </c>
      <c r="F83" s="97" t="s">
        <v>58</v>
      </c>
      <c r="G83" s="97" t="s">
        <v>173</v>
      </c>
      <c r="H83" s="97" t="s">
        <v>173</v>
      </c>
      <c r="I83" s="97" t="s">
        <v>173</v>
      </c>
      <c r="J83" s="97" t="s">
        <v>173</v>
      </c>
      <c r="K83" s="97" t="s">
        <v>173</v>
      </c>
      <c r="L83" s="98" t="s">
        <v>173</v>
      </c>
      <c r="M83" s="98" t="s">
        <v>173</v>
      </c>
      <c r="N83" s="97">
        <f t="shared" ref="N83:S83" si="10">N77+N79+N82</f>
        <v>0</v>
      </c>
      <c r="O83" s="97">
        <f t="shared" si="10"/>
        <v>0</v>
      </c>
      <c r="P83" s="97">
        <f t="shared" si="10"/>
        <v>0</v>
      </c>
      <c r="Q83" s="97">
        <f t="shared" si="10"/>
        <v>0</v>
      </c>
      <c r="R83" s="97">
        <f t="shared" si="10"/>
        <v>0</v>
      </c>
      <c r="S83" s="97">
        <f t="shared" si="10"/>
        <v>0</v>
      </c>
      <c r="T83" s="106" t="s">
        <v>173</v>
      </c>
      <c r="U83" s="160" t="s">
        <v>173</v>
      </c>
      <c r="V83" s="160" t="s">
        <v>173</v>
      </c>
      <c r="W83" s="160" t="s">
        <v>173</v>
      </c>
      <c r="X83" s="160" t="s">
        <v>173</v>
      </c>
      <c r="Y83" s="143"/>
      <c r="Z83" s="143"/>
      <c r="AA83" s="143"/>
    </row>
    <row r="84" spans="1:27" ht="17.25" customHeight="1" x14ac:dyDescent="0.2">
      <c r="A84" s="284" t="s">
        <v>223</v>
      </c>
      <c r="B84" s="284"/>
      <c r="C84" s="284"/>
      <c r="D84" s="98">
        <f>D83</f>
        <v>0</v>
      </c>
      <c r="E84" s="98">
        <f>'4'!E92</f>
        <v>0</v>
      </c>
      <c r="F84" s="98">
        <v>0</v>
      </c>
      <c r="G84" s="98">
        <v>0</v>
      </c>
      <c r="H84" s="98">
        <v>0</v>
      </c>
      <c r="I84" s="98">
        <v>0</v>
      </c>
      <c r="J84" s="98">
        <f>'4'!I92</f>
        <v>0</v>
      </c>
      <c r="K84" s="98">
        <v>0</v>
      </c>
      <c r="L84" s="98">
        <v>0</v>
      </c>
      <c r="M84" s="98">
        <v>0</v>
      </c>
      <c r="N84" s="145">
        <f>N83</f>
        <v>0</v>
      </c>
      <c r="O84" s="145">
        <f t="shared" ref="O84" si="11">O83</f>
        <v>0</v>
      </c>
      <c r="P84" s="145">
        <f t="shared" ref="P84" si="12">P83</f>
        <v>0</v>
      </c>
      <c r="Q84" s="145">
        <f t="shared" ref="Q84" si="13">Q83</f>
        <v>0</v>
      </c>
      <c r="R84" s="145">
        <f t="shared" ref="R84" si="14">R83</f>
        <v>0</v>
      </c>
      <c r="S84" s="145">
        <f t="shared" ref="S84" si="15">S83</f>
        <v>0</v>
      </c>
      <c r="T84" s="106" t="s">
        <v>173</v>
      </c>
      <c r="U84" s="160" t="s">
        <v>173</v>
      </c>
      <c r="V84" s="160" t="s">
        <v>173</v>
      </c>
      <c r="W84" s="160" t="s">
        <v>173</v>
      </c>
      <c r="X84" s="160" t="s">
        <v>173</v>
      </c>
      <c r="Y84" s="143"/>
      <c r="Z84" s="143"/>
      <c r="AA84" s="143"/>
    </row>
    <row r="85" spans="1:27" ht="17.25" customHeight="1" x14ac:dyDescent="0.2">
      <c r="A85" s="161" t="s">
        <v>226</v>
      </c>
      <c r="B85" s="277" t="s">
        <v>225</v>
      </c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9"/>
      <c r="Y85" s="143"/>
      <c r="Z85" s="143"/>
      <c r="AA85" s="143"/>
    </row>
    <row r="86" spans="1:27" ht="17.25" customHeight="1" x14ac:dyDescent="0.2">
      <c r="A86" s="62" t="s">
        <v>7</v>
      </c>
      <c r="B86" s="285" t="s">
        <v>155</v>
      </c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286"/>
      <c r="Q86" s="286"/>
      <c r="R86" s="286"/>
      <c r="S86" s="286"/>
      <c r="T86" s="286"/>
      <c r="U86" s="286"/>
      <c r="V86" s="286"/>
      <c r="W86" s="286"/>
      <c r="X86" s="287"/>
      <c r="Y86" s="143"/>
      <c r="Z86" s="143"/>
      <c r="AA86" s="143"/>
    </row>
    <row r="87" spans="1:27" ht="17.25" customHeight="1" x14ac:dyDescent="0.2">
      <c r="A87" s="63" t="s">
        <v>8</v>
      </c>
      <c r="B87" s="288" t="s">
        <v>87</v>
      </c>
      <c r="C87" s="289"/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90"/>
      <c r="Y87" s="143"/>
      <c r="Z87" s="143"/>
      <c r="AA87" s="143"/>
    </row>
    <row r="88" spans="1:27" ht="17.25" customHeight="1" x14ac:dyDescent="0.2">
      <c r="A88" s="280" t="s">
        <v>85</v>
      </c>
      <c r="B88" s="281"/>
      <c r="C88" s="282"/>
      <c r="D88" s="93">
        <v>0</v>
      </c>
      <c r="E88" s="93" t="s">
        <v>58</v>
      </c>
      <c r="F88" s="97" t="s">
        <v>58</v>
      </c>
      <c r="G88" s="83" t="s">
        <v>173</v>
      </c>
      <c r="H88" s="83" t="s">
        <v>173</v>
      </c>
      <c r="I88" s="83" t="s">
        <v>173</v>
      </c>
      <c r="J88" s="124" t="s">
        <v>173</v>
      </c>
      <c r="K88" s="83" t="s">
        <v>173</v>
      </c>
      <c r="L88" s="83" t="s">
        <v>173</v>
      </c>
      <c r="M88" s="93" t="s">
        <v>173</v>
      </c>
      <c r="N88" s="93">
        <v>0</v>
      </c>
      <c r="O88" s="93">
        <v>0</v>
      </c>
      <c r="P88" s="93">
        <v>0</v>
      </c>
      <c r="Q88" s="93">
        <v>0</v>
      </c>
      <c r="R88" s="93">
        <v>0</v>
      </c>
      <c r="S88" s="93">
        <v>0</v>
      </c>
      <c r="T88" s="104" t="s">
        <v>173</v>
      </c>
      <c r="U88" s="159" t="s">
        <v>173</v>
      </c>
      <c r="V88" s="93" t="s">
        <v>173</v>
      </c>
      <c r="W88" s="93" t="s">
        <v>173</v>
      </c>
      <c r="X88" s="155" t="s">
        <v>173</v>
      </c>
      <c r="Y88" s="143"/>
      <c r="Z88" s="143"/>
      <c r="AA88" s="143"/>
    </row>
    <row r="89" spans="1:27" ht="17.25" customHeight="1" x14ac:dyDescent="0.2">
      <c r="A89" s="159" t="s">
        <v>57</v>
      </c>
      <c r="B89" s="288" t="s">
        <v>151</v>
      </c>
      <c r="C89" s="289"/>
      <c r="D89" s="289"/>
      <c r="E89" s="289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289"/>
      <c r="Q89" s="289"/>
      <c r="R89" s="289"/>
      <c r="S89" s="289"/>
      <c r="T89" s="289"/>
      <c r="U89" s="289"/>
      <c r="V89" s="289"/>
      <c r="W89" s="289"/>
      <c r="X89" s="290"/>
      <c r="Y89" s="143"/>
      <c r="Z89" s="143"/>
      <c r="AA89" s="143"/>
    </row>
    <row r="90" spans="1:27" ht="17.25" customHeight="1" x14ac:dyDescent="0.2">
      <c r="A90" s="280" t="s">
        <v>90</v>
      </c>
      <c r="B90" s="281"/>
      <c r="C90" s="282"/>
      <c r="D90" s="93">
        <v>0</v>
      </c>
      <c r="E90" s="93" t="s">
        <v>58</v>
      </c>
      <c r="F90" s="97" t="s">
        <v>58</v>
      </c>
      <c r="G90" s="83" t="s">
        <v>173</v>
      </c>
      <c r="H90" s="83" t="s">
        <v>173</v>
      </c>
      <c r="I90" s="83" t="s">
        <v>173</v>
      </c>
      <c r="J90" s="124" t="s">
        <v>173</v>
      </c>
      <c r="K90" s="83" t="s">
        <v>173</v>
      </c>
      <c r="L90" s="83" t="s">
        <v>173</v>
      </c>
      <c r="M90" s="93" t="s">
        <v>173</v>
      </c>
      <c r="N90" s="93">
        <v>0</v>
      </c>
      <c r="O90" s="93">
        <v>0</v>
      </c>
      <c r="P90" s="93">
        <v>0</v>
      </c>
      <c r="Q90" s="93">
        <v>0</v>
      </c>
      <c r="R90" s="93">
        <v>0</v>
      </c>
      <c r="S90" s="93">
        <v>0</v>
      </c>
      <c r="T90" s="104" t="s">
        <v>173</v>
      </c>
      <c r="U90" s="159" t="s">
        <v>173</v>
      </c>
      <c r="V90" s="93" t="s">
        <v>173</v>
      </c>
      <c r="W90" s="93" t="s">
        <v>173</v>
      </c>
      <c r="X90" s="155" t="s">
        <v>173</v>
      </c>
      <c r="Y90" s="143"/>
      <c r="Z90" s="143"/>
      <c r="AA90" s="143"/>
    </row>
    <row r="91" spans="1:27" ht="17.25" customHeight="1" x14ac:dyDescent="0.2">
      <c r="A91" s="84" t="s">
        <v>52</v>
      </c>
      <c r="B91" s="280" t="s">
        <v>89</v>
      </c>
      <c r="C91" s="281"/>
      <c r="D91" s="281"/>
      <c r="E91" s="281"/>
      <c r="F91" s="281"/>
      <c r="G91" s="281"/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2"/>
      <c r="Y91" s="143"/>
      <c r="Z91" s="143"/>
      <c r="AA91" s="143"/>
    </row>
    <row r="92" spans="1:27" ht="17.25" hidden="1" customHeight="1" x14ac:dyDescent="0.2">
      <c r="A92" s="84" t="str">
        <f>'4'!A102</f>
        <v>1.1.3.1</v>
      </c>
      <c r="B92" s="84"/>
      <c r="C92" s="84"/>
      <c r="D92" s="200">
        <f>'4'!D102</f>
        <v>0</v>
      </c>
      <c r="E92" s="200" t="str">
        <f>'4'!E102</f>
        <v>х </v>
      </c>
      <c r="F92" s="200" t="str">
        <f>'4'!F102</f>
        <v>х </v>
      </c>
      <c r="G92" s="200" t="str">
        <f>'4'!G102</f>
        <v>х </v>
      </c>
      <c r="H92" s="200" t="str">
        <f>'4'!H102</f>
        <v>х </v>
      </c>
      <c r="I92" s="200" t="str">
        <f>'4'!I102</f>
        <v>х </v>
      </c>
      <c r="J92" s="200" t="str">
        <f>'4'!J102</f>
        <v>х </v>
      </c>
      <c r="K92" s="97" t="s">
        <v>58</v>
      </c>
      <c r="L92" s="97" t="s">
        <v>58</v>
      </c>
      <c r="M92" s="97" t="s">
        <v>58</v>
      </c>
      <c r="N92" s="200">
        <f>D92</f>
        <v>0</v>
      </c>
      <c r="O92" s="97">
        <v>0</v>
      </c>
      <c r="P92" s="97">
        <v>0</v>
      </c>
      <c r="Q92" s="97">
        <f>D92</f>
        <v>0</v>
      </c>
      <c r="R92" s="97">
        <v>0</v>
      </c>
      <c r="S92" s="97">
        <v>0</v>
      </c>
      <c r="T92" s="179" t="s">
        <v>173</v>
      </c>
      <c r="U92" s="179" t="s">
        <v>173</v>
      </c>
      <c r="V92" s="179" t="s">
        <v>173</v>
      </c>
      <c r="W92" s="179" t="s">
        <v>173</v>
      </c>
      <c r="X92" s="179" t="s">
        <v>173</v>
      </c>
      <c r="Y92" s="180"/>
      <c r="Z92" s="180"/>
      <c r="AA92" s="180"/>
    </row>
    <row r="93" spans="1:27" ht="17.25" customHeight="1" x14ac:dyDescent="0.2">
      <c r="A93" s="283" t="s">
        <v>91</v>
      </c>
      <c r="B93" s="283"/>
      <c r="C93" s="283"/>
      <c r="D93" s="200">
        <f>'4'!D103</f>
        <v>0</v>
      </c>
      <c r="E93" s="97" t="s">
        <v>58</v>
      </c>
      <c r="F93" s="97" t="s">
        <v>58</v>
      </c>
      <c r="G93" s="97" t="s">
        <v>173</v>
      </c>
      <c r="H93" s="97" t="s">
        <v>173</v>
      </c>
      <c r="I93" s="97" t="s">
        <v>173</v>
      </c>
      <c r="J93" s="97" t="s">
        <v>173</v>
      </c>
      <c r="K93" s="97" t="s">
        <v>173</v>
      </c>
      <c r="L93" s="98" t="s">
        <v>173</v>
      </c>
      <c r="M93" s="98" t="s">
        <v>173</v>
      </c>
      <c r="N93" s="97">
        <f>SUM(N92)</f>
        <v>0</v>
      </c>
      <c r="O93" s="97">
        <f t="shared" ref="O93:S93" si="16">SUM(O92)</f>
        <v>0</v>
      </c>
      <c r="P93" s="97">
        <f t="shared" si="16"/>
        <v>0</v>
      </c>
      <c r="Q93" s="97">
        <f t="shared" si="16"/>
        <v>0</v>
      </c>
      <c r="R93" s="97">
        <f t="shared" si="16"/>
        <v>0</v>
      </c>
      <c r="S93" s="97">
        <f t="shared" si="16"/>
        <v>0</v>
      </c>
      <c r="T93" s="106" t="s">
        <v>173</v>
      </c>
      <c r="U93" s="160" t="s">
        <v>173</v>
      </c>
      <c r="V93" s="160" t="s">
        <v>173</v>
      </c>
      <c r="W93" s="160" t="s">
        <v>173</v>
      </c>
      <c r="X93" s="160" t="s">
        <v>173</v>
      </c>
      <c r="Y93" s="143"/>
      <c r="Z93" s="143"/>
      <c r="AA93" s="143"/>
    </row>
    <row r="94" spans="1:27" ht="17.25" customHeight="1" x14ac:dyDescent="0.2">
      <c r="A94" s="283" t="s">
        <v>92</v>
      </c>
      <c r="B94" s="283"/>
      <c r="C94" s="283"/>
      <c r="D94" s="97">
        <f>D88+D90+D93</f>
        <v>0</v>
      </c>
      <c r="E94" s="97" t="s">
        <v>58</v>
      </c>
      <c r="F94" s="97" t="s">
        <v>58</v>
      </c>
      <c r="G94" s="97" t="s">
        <v>173</v>
      </c>
      <c r="H94" s="97" t="s">
        <v>173</v>
      </c>
      <c r="I94" s="97" t="s">
        <v>173</v>
      </c>
      <c r="J94" s="97" t="s">
        <v>173</v>
      </c>
      <c r="K94" s="97" t="s">
        <v>173</v>
      </c>
      <c r="L94" s="98" t="s">
        <v>173</v>
      </c>
      <c r="M94" s="98" t="s">
        <v>173</v>
      </c>
      <c r="N94" s="97">
        <f t="shared" ref="N94:S94" si="17">N88+N90+N93</f>
        <v>0</v>
      </c>
      <c r="O94" s="97">
        <f t="shared" si="17"/>
        <v>0</v>
      </c>
      <c r="P94" s="97">
        <f t="shared" si="17"/>
        <v>0</v>
      </c>
      <c r="Q94" s="97">
        <f t="shared" si="17"/>
        <v>0</v>
      </c>
      <c r="R94" s="97">
        <f t="shared" si="17"/>
        <v>0</v>
      </c>
      <c r="S94" s="97">
        <f t="shared" si="17"/>
        <v>0</v>
      </c>
      <c r="T94" s="106" t="s">
        <v>173</v>
      </c>
      <c r="U94" s="160" t="s">
        <v>173</v>
      </c>
      <c r="V94" s="160" t="s">
        <v>173</v>
      </c>
      <c r="W94" s="160" t="s">
        <v>173</v>
      </c>
      <c r="X94" s="160" t="s">
        <v>173</v>
      </c>
      <c r="Y94" s="143"/>
      <c r="Z94" s="143"/>
      <c r="AA94" s="143"/>
    </row>
    <row r="95" spans="1:27" ht="17.25" customHeight="1" x14ac:dyDescent="0.2">
      <c r="A95" s="284" t="s">
        <v>227</v>
      </c>
      <c r="B95" s="284"/>
      <c r="C95" s="284"/>
      <c r="D95" s="98">
        <f>D94</f>
        <v>0</v>
      </c>
      <c r="E95" s="98">
        <f>'4'!E105</f>
        <v>0</v>
      </c>
      <c r="F95" s="98">
        <v>0</v>
      </c>
      <c r="G95" s="98">
        <v>0</v>
      </c>
      <c r="H95" s="98">
        <v>0</v>
      </c>
      <c r="I95" s="98">
        <v>0</v>
      </c>
      <c r="J95" s="98">
        <f>'4'!I105</f>
        <v>0</v>
      </c>
      <c r="K95" s="98">
        <v>0</v>
      </c>
      <c r="L95" s="98">
        <v>0</v>
      </c>
      <c r="M95" s="98">
        <v>0</v>
      </c>
      <c r="N95" s="145">
        <f>N94</f>
        <v>0</v>
      </c>
      <c r="O95" s="145">
        <f t="shared" ref="O95" si="18">O94</f>
        <v>0</v>
      </c>
      <c r="P95" s="145">
        <f t="shared" ref="P95" si="19">P94</f>
        <v>0</v>
      </c>
      <c r="Q95" s="145">
        <f t="shared" ref="Q95" si="20">Q94</f>
        <v>0</v>
      </c>
      <c r="R95" s="145">
        <f t="shared" ref="R95" si="21">R94</f>
        <v>0</v>
      </c>
      <c r="S95" s="145">
        <f t="shared" ref="S95" si="22">S94</f>
        <v>0</v>
      </c>
      <c r="T95" s="106" t="s">
        <v>173</v>
      </c>
      <c r="U95" s="160" t="s">
        <v>173</v>
      </c>
      <c r="V95" s="160" t="s">
        <v>173</v>
      </c>
      <c r="W95" s="160" t="s">
        <v>173</v>
      </c>
      <c r="X95" s="160" t="s">
        <v>173</v>
      </c>
      <c r="Y95" s="143"/>
      <c r="Z95" s="143"/>
      <c r="AA95" s="143"/>
    </row>
    <row r="96" spans="1:27" ht="17.25" customHeight="1" x14ac:dyDescent="0.2">
      <c r="A96" s="161" t="s">
        <v>231</v>
      </c>
      <c r="B96" s="277" t="s">
        <v>229</v>
      </c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9"/>
      <c r="Y96" s="143"/>
      <c r="Z96" s="143"/>
      <c r="AA96" s="143"/>
    </row>
    <row r="97" spans="1:27" ht="17.25" customHeight="1" x14ac:dyDescent="0.2">
      <c r="A97" s="62" t="s">
        <v>7</v>
      </c>
      <c r="B97" s="285" t="s">
        <v>155</v>
      </c>
      <c r="C97" s="286"/>
      <c r="D97" s="286"/>
      <c r="E97" s="286"/>
      <c r="F97" s="286"/>
      <c r="G97" s="286"/>
      <c r="H97" s="286"/>
      <c r="I97" s="286"/>
      <c r="J97" s="286"/>
      <c r="K97" s="286"/>
      <c r="L97" s="286"/>
      <c r="M97" s="286"/>
      <c r="N97" s="286"/>
      <c r="O97" s="286"/>
      <c r="P97" s="286"/>
      <c r="Q97" s="286"/>
      <c r="R97" s="286"/>
      <c r="S97" s="286"/>
      <c r="T97" s="286"/>
      <c r="U97" s="286"/>
      <c r="V97" s="286"/>
      <c r="W97" s="286"/>
      <c r="X97" s="287"/>
      <c r="Y97" s="143"/>
      <c r="Z97" s="143"/>
      <c r="AA97" s="143"/>
    </row>
    <row r="98" spans="1:27" ht="17.25" customHeight="1" x14ac:dyDescent="0.2">
      <c r="A98" s="63" t="s">
        <v>8</v>
      </c>
      <c r="B98" s="288" t="s">
        <v>87</v>
      </c>
      <c r="C98" s="289"/>
      <c r="D98" s="289"/>
      <c r="E98" s="289"/>
      <c r="F98" s="289"/>
      <c r="G98" s="289"/>
      <c r="H98" s="289"/>
      <c r="I98" s="289"/>
      <c r="J98" s="289"/>
      <c r="K98" s="289"/>
      <c r="L98" s="289"/>
      <c r="M98" s="289"/>
      <c r="N98" s="289"/>
      <c r="O98" s="289"/>
      <c r="P98" s="289"/>
      <c r="Q98" s="289"/>
      <c r="R98" s="289"/>
      <c r="S98" s="289"/>
      <c r="T98" s="289"/>
      <c r="U98" s="289"/>
      <c r="V98" s="289"/>
      <c r="W98" s="289"/>
      <c r="X98" s="290"/>
      <c r="Y98" s="143"/>
      <c r="Z98" s="143"/>
      <c r="AA98" s="143"/>
    </row>
    <row r="99" spans="1:27" ht="17.25" customHeight="1" x14ac:dyDescent="0.2">
      <c r="A99" s="280" t="s">
        <v>85</v>
      </c>
      <c r="B99" s="281"/>
      <c r="C99" s="282"/>
      <c r="D99" s="93">
        <v>0</v>
      </c>
      <c r="E99" s="93" t="s">
        <v>58</v>
      </c>
      <c r="F99" s="97" t="s">
        <v>58</v>
      </c>
      <c r="G99" s="83" t="s">
        <v>173</v>
      </c>
      <c r="H99" s="83" t="s">
        <v>173</v>
      </c>
      <c r="I99" s="83" t="s">
        <v>173</v>
      </c>
      <c r="J99" s="124" t="s">
        <v>173</v>
      </c>
      <c r="K99" s="83" t="s">
        <v>173</v>
      </c>
      <c r="L99" s="83" t="s">
        <v>173</v>
      </c>
      <c r="M99" s="93" t="s">
        <v>173</v>
      </c>
      <c r="N99" s="93">
        <v>0</v>
      </c>
      <c r="O99" s="93">
        <v>0</v>
      </c>
      <c r="P99" s="93">
        <v>0</v>
      </c>
      <c r="Q99" s="93">
        <v>0</v>
      </c>
      <c r="R99" s="93">
        <v>0</v>
      </c>
      <c r="S99" s="93">
        <f>SUM(S101:S101)</f>
        <v>0</v>
      </c>
      <c r="T99" s="104" t="s">
        <v>173</v>
      </c>
      <c r="U99" s="159" t="s">
        <v>173</v>
      </c>
      <c r="V99" s="93" t="s">
        <v>173</v>
      </c>
      <c r="W99" s="93" t="s">
        <v>173</v>
      </c>
      <c r="X99" s="155" t="s">
        <v>173</v>
      </c>
      <c r="Y99" s="143"/>
      <c r="Z99" s="143"/>
      <c r="AA99" s="143"/>
    </row>
    <row r="100" spans="1:27" ht="17.25" customHeight="1" x14ac:dyDescent="0.2">
      <c r="A100" s="159" t="s">
        <v>57</v>
      </c>
      <c r="B100" s="288" t="s">
        <v>151</v>
      </c>
      <c r="C100" s="289"/>
      <c r="D100" s="289"/>
      <c r="E100" s="289"/>
      <c r="F100" s="289"/>
      <c r="G100" s="289"/>
      <c r="H100" s="289"/>
      <c r="I100" s="289"/>
      <c r="J100" s="289"/>
      <c r="K100" s="289"/>
      <c r="L100" s="289"/>
      <c r="M100" s="289"/>
      <c r="N100" s="289"/>
      <c r="O100" s="289"/>
      <c r="P100" s="289"/>
      <c r="Q100" s="289"/>
      <c r="R100" s="289"/>
      <c r="S100" s="289"/>
      <c r="T100" s="289"/>
      <c r="U100" s="289"/>
      <c r="V100" s="289"/>
      <c r="W100" s="289"/>
      <c r="X100" s="290"/>
      <c r="Y100" s="143"/>
      <c r="Z100" s="143"/>
      <c r="AA100" s="143"/>
    </row>
    <row r="101" spans="1:27" ht="17.25" customHeight="1" x14ac:dyDescent="0.2">
      <c r="A101" s="280" t="s">
        <v>90</v>
      </c>
      <c r="B101" s="281"/>
      <c r="C101" s="282"/>
      <c r="D101" s="93">
        <v>0</v>
      </c>
      <c r="E101" s="93" t="s">
        <v>58</v>
      </c>
      <c r="F101" s="97" t="s">
        <v>58</v>
      </c>
      <c r="G101" s="83" t="s">
        <v>173</v>
      </c>
      <c r="H101" s="83" t="s">
        <v>173</v>
      </c>
      <c r="I101" s="83" t="s">
        <v>173</v>
      </c>
      <c r="J101" s="124" t="s">
        <v>173</v>
      </c>
      <c r="K101" s="83" t="s">
        <v>173</v>
      </c>
      <c r="L101" s="83" t="s">
        <v>173</v>
      </c>
      <c r="M101" s="93" t="s">
        <v>173</v>
      </c>
      <c r="N101" s="93">
        <v>0</v>
      </c>
      <c r="O101" s="93">
        <v>0</v>
      </c>
      <c r="P101" s="93">
        <v>0</v>
      </c>
      <c r="Q101" s="93">
        <v>0</v>
      </c>
      <c r="R101" s="93">
        <v>0</v>
      </c>
      <c r="S101" s="93">
        <f>SUM(S103:S103)</f>
        <v>0</v>
      </c>
      <c r="T101" s="104" t="s">
        <v>173</v>
      </c>
      <c r="U101" s="159" t="s">
        <v>173</v>
      </c>
      <c r="V101" s="93" t="s">
        <v>173</v>
      </c>
      <c r="W101" s="93" t="s">
        <v>173</v>
      </c>
      <c r="X101" s="155" t="s">
        <v>173</v>
      </c>
      <c r="Y101" s="143"/>
      <c r="Z101" s="143"/>
      <c r="AA101" s="143"/>
    </row>
    <row r="102" spans="1:27" ht="17.25" customHeight="1" x14ac:dyDescent="0.2">
      <c r="A102" s="84" t="s">
        <v>52</v>
      </c>
      <c r="B102" s="280" t="s">
        <v>89</v>
      </c>
      <c r="C102" s="281"/>
      <c r="D102" s="281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2"/>
      <c r="Y102" s="143"/>
      <c r="Z102" s="143"/>
      <c r="AA102" s="143"/>
    </row>
    <row r="103" spans="1:27" ht="17.25" hidden="1" customHeight="1" x14ac:dyDescent="0.2">
      <c r="A103" s="165" t="str">
        <f>'4'!A115</f>
        <v>1.1.3.1</v>
      </c>
      <c r="B103" s="186"/>
      <c r="C103" s="186"/>
      <c r="D103" s="97">
        <f>'4'!D115</f>
        <v>0</v>
      </c>
      <c r="E103" s="165" t="str">
        <f>'4'!E115</f>
        <v>х </v>
      </c>
      <c r="F103" s="165" t="str">
        <f>'4'!F115</f>
        <v>х </v>
      </c>
      <c r="G103" s="97" t="s">
        <v>25</v>
      </c>
      <c r="H103" s="97" t="s">
        <v>25</v>
      </c>
      <c r="I103" s="97" t="s">
        <v>25</v>
      </c>
      <c r="J103" s="97" t="s">
        <v>25</v>
      </c>
      <c r="K103" s="97" t="s">
        <v>25</v>
      </c>
      <c r="L103" s="97" t="s">
        <v>25</v>
      </c>
      <c r="M103" s="97" t="s">
        <v>25</v>
      </c>
      <c r="N103" s="96">
        <f>D103</f>
        <v>0</v>
      </c>
      <c r="O103" s="96">
        <f>'4'!L107</f>
        <v>0</v>
      </c>
      <c r="P103" s="97">
        <v>0</v>
      </c>
      <c r="Q103" s="97">
        <f>D103</f>
        <v>0</v>
      </c>
      <c r="R103" s="98">
        <v>0</v>
      </c>
      <c r="S103" s="98">
        <v>0</v>
      </c>
      <c r="T103" s="106" t="s">
        <v>173</v>
      </c>
      <c r="U103" s="160" t="s">
        <v>173</v>
      </c>
      <c r="V103" s="160" t="s">
        <v>173</v>
      </c>
      <c r="W103" s="160" t="s">
        <v>173</v>
      </c>
      <c r="X103" s="160" t="s">
        <v>173</v>
      </c>
      <c r="Y103" s="143"/>
      <c r="Z103" s="143"/>
      <c r="AA103" s="143"/>
    </row>
    <row r="104" spans="1:27" ht="17.25" customHeight="1" x14ac:dyDescent="0.2">
      <c r="A104" s="283" t="s">
        <v>91</v>
      </c>
      <c r="B104" s="283"/>
      <c r="C104" s="283"/>
      <c r="D104" s="97">
        <f>'4'!D116</f>
        <v>0</v>
      </c>
      <c r="E104" s="165" t="str">
        <f>'4'!E116</f>
        <v>х </v>
      </c>
      <c r="F104" s="165" t="str">
        <f>'4'!F116</f>
        <v>х </v>
      </c>
      <c r="G104" s="97" t="s">
        <v>173</v>
      </c>
      <c r="H104" s="97" t="s">
        <v>173</v>
      </c>
      <c r="I104" s="97" t="s">
        <v>173</v>
      </c>
      <c r="J104" s="97" t="s">
        <v>173</v>
      </c>
      <c r="K104" s="97" t="s">
        <v>173</v>
      </c>
      <c r="L104" s="98" t="s">
        <v>173</v>
      </c>
      <c r="M104" s="98" t="s">
        <v>173</v>
      </c>
      <c r="N104" s="97">
        <f>SUM(N103)</f>
        <v>0</v>
      </c>
      <c r="O104" s="97">
        <f>SUM(O103)</f>
        <v>0</v>
      </c>
      <c r="P104" s="97">
        <f t="shared" ref="P104" si="23">SUM(P103)</f>
        <v>0</v>
      </c>
      <c r="Q104" s="97">
        <f t="shared" ref="Q104" si="24">SUM(Q103)</f>
        <v>0</v>
      </c>
      <c r="R104" s="97">
        <f t="shared" ref="R104" si="25">SUM(R103)</f>
        <v>0</v>
      </c>
      <c r="S104" s="97">
        <f t="shared" ref="S104" si="26">SUM(S103)</f>
        <v>0</v>
      </c>
      <c r="T104" s="106" t="s">
        <v>173</v>
      </c>
      <c r="U104" s="160" t="s">
        <v>173</v>
      </c>
      <c r="V104" s="160" t="s">
        <v>173</v>
      </c>
      <c r="W104" s="160" t="s">
        <v>173</v>
      </c>
      <c r="X104" s="160" t="s">
        <v>173</v>
      </c>
      <c r="Y104" s="143"/>
      <c r="Z104" s="143"/>
      <c r="AA104" s="143"/>
    </row>
    <row r="105" spans="1:27" ht="17.25" customHeight="1" x14ac:dyDescent="0.2">
      <c r="A105" s="283" t="s">
        <v>92</v>
      </c>
      <c r="B105" s="283"/>
      <c r="C105" s="283"/>
      <c r="D105" s="97">
        <f>'4'!D117</f>
        <v>0</v>
      </c>
      <c r="E105" s="165" t="str">
        <f>'4'!E117</f>
        <v>х </v>
      </c>
      <c r="F105" s="165" t="str">
        <f>'4'!F117</f>
        <v>х </v>
      </c>
      <c r="G105" s="97" t="s">
        <v>173</v>
      </c>
      <c r="H105" s="97" t="s">
        <v>173</v>
      </c>
      <c r="I105" s="97" t="s">
        <v>173</v>
      </c>
      <c r="J105" s="97" t="s">
        <v>173</v>
      </c>
      <c r="K105" s="97" t="s">
        <v>173</v>
      </c>
      <c r="L105" s="98" t="s">
        <v>173</v>
      </c>
      <c r="M105" s="98" t="s">
        <v>173</v>
      </c>
      <c r="N105" s="97">
        <f>N99+N101+N104</f>
        <v>0</v>
      </c>
      <c r="O105" s="97">
        <f>O99+O101+O104</f>
        <v>0</v>
      </c>
      <c r="P105" s="97">
        <f t="shared" ref="P105" si="27">P99+P101+P104</f>
        <v>0</v>
      </c>
      <c r="Q105" s="97">
        <f t="shared" ref="Q105" si="28">Q99+Q101+Q104</f>
        <v>0</v>
      </c>
      <c r="R105" s="97">
        <f t="shared" ref="R105" si="29">R99+R101+R104</f>
        <v>0</v>
      </c>
      <c r="S105" s="97">
        <f t="shared" ref="S105" si="30">S99+S101+S104</f>
        <v>0</v>
      </c>
      <c r="T105" s="106" t="s">
        <v>173</v>
      </c>
      <c r="U105" s="160" t="s">
        <v>173</v>
      </c>
      <c r="V105" s="160" t="s">
        <v>173</v>
      </c>
      <c r="W105" s="160" t="s">
        <v>173</v>
      </c>
      <c r="X105" s="160" t="s">
        <v>173</v>
      </c>
      <c r="Y105" s="143"/>
      <c r="Z105" s="143"/>
      <c r="AA105" s="143"/>
    </row>
    <row r="106" spans="1:27" ht="17.25" customHeight="1" x14ac:dyDescent="0.2">
      <c r="A106" s="284" t="s">
        <v>232</v>
      </c>
      <c r="B106" s="284"/>
      <c r="C106" s="284"/>
      <c r="D106" s="98">
        <f>'4'!D118</f>
        <v>0</v>
      </c>
      <c r="E106" s="98">
        <f>'4'!E118</f>
        <v>0</v>
      </c>
      <c r="F106" s="98">
        <v>0</v>
      </c>
      <c r="G106" s="98">
        <v>0</v>
      </c>
      <c r="H106" s="98">
        <v>0</v>
      </c>
      <c r="I106" s="98">
        <v>0</v>
      </c>
      <c r="J106" s="98">
        <f>D106-E106</f>
        <v>0</v>
      </c>
      <c r="K106" s="98">
        <v>0</v>
      </c>
      <c r="L106" s="98">
        <v>0</v>
      </c>
      <c r="M106" s="98">
        <f>E106</f>
        <v>0</v>
      </c>
      <c r="N106" s="145">
        <f>N105</f>
        <v>0</v>
      </c>
      <c r="O106" s="145">
        <f t="shared" ref="O106" si="31">O105</f>
        <v>0</v>
      </c>
      <c r="P106" s="145">
        <f t="shared" ref="P106" si="32">P105</f>
        <v>0</v>
      </c>
      <c r="Q106" s="145">
        <f t="shared" ref="Q106" si="33">Q105</f>
        <v>0</v>
      </c>
      <c r="R106" s="145">
        <f t="shared" ref="R106" si="34">R105</f>
        <v>0</v>
      </c>
      <c r="S106" s="145">
        <f t="shared" ref="S106" si="35">S105</f>
        <v>0</v>
      </c>
      <c r="T106" s="106" t="s">
        <v>173</v>
      </c>
      <c r="U106" s="160" t="s">
        <v>173</v>
      </c>
      <c r="V106" s="160" t="s">
        <v>173</v>
      </c>
      <c r="W106" s="160" t="s">
        <v>173</v>
      </c>
      <c r="X106" s="160" t="s">
        <v>173</v>
      </c>
      <c r="Y106" s="143"/>
      <c r="Z106" s="143"/>
      <c r="AA106" s="143"/>
    </row>
    <row r="107" spans="1:27" ht="17.25" customHeight="1" x14ac:dyDescent="0.2">
      <c r="A107" s="161" t="s">
        <v>233</v>
      </c>
      <c r="B107" s="277" t="s">
        <v>230</v>
      </c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9"/>
      <c r="Y107" s="143"/>
      <c r="Z107" s="143"/>
      <c r="AA107" s="143"/>
    </row>
    <row r="108" spans="1:27" ht="17.25" customHeight="1" x14ac:dyDescent="0.2">
      <c r="A108" s="62" t="s">
        <v>7</v>
      </c>
      <c r="B108" s="285" t="s">
        <v>155</v>
      </c>
      <c r="C108" s="286"/>
      <c r="D108" s="286"/>
      <c r="E108" s="286"/>
      <c r="F108" s="286"/>
      <c r="G108" s="286"/>
      <c r="H108" s="286"/>
      <c r="I108" s="286"/>
      <c r="J108" s="286"/>
      <c r="K108" s="286"/>
      <c r="L108" s="286"/>
      <c r="M108" s="286"/>
      <c r="N108" s="286"/>
      <c r="O108" s="286"/>
      <c r="P108" s="286"/>
      <c r="Q108" s="286"/>
      <c r="R108" s="286"/>
      <c r="S108" s="286"/>
      <c r="T108" s="286"/>
      <c r="U108" s="286"/>
      <c r="V108" s="286"/>
      <c r="W108" s="286"/>
      <c r="X108" s="287"/>
      <c r="Y108" s="144"/>
      <c r="Z108" s="144"/>
      <c r="AA108" s="144"/>
    </row>
    <row r="109" spans="1:27" ht="17.25" customHeight="1" x14ac:dyDescent="0.2">
      <c r="A109" s="63" t="s">
        <v>8</v>
      </c>
      <c r="B109" s="288" t="s">
        <v>87</v>
      </c>
      <c r="C109" s="289"/>
      <c r="D109" s="289"/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90"/>
      <c r="Y109" s="144"/>
      <c r="Z109" s="144"/>
      <c r="AA109" s="144"/>
    </row>
    <row r="110" spans="1:27" ht="17.25" customHeight="1" x14ac:dyDescent="0.2">
      <c r="A110" s="280" t="s">
        <v>85</v>
      </c>
      <c r="B110" s="281"/>
      <c r="C110" s="282"/>
      <c r="D110" s="93">
        <v>0</v>
      </c>
      <c r="E110" s="93" t="s">
        <v>58</v>
      </c>
      <c r="F110" s="97" t="s">
        <v>58</v>
      </c>
      <c r="G110" s="83" t="s">
        <v>173</v>
      </c>
      <c r="H110" s="83" t="s">
        <v>173</v>
      </c>
      <c r="I110" s="83" t="s">
        <v>173</v>
      </c>
      <c r="J110" s="124" t="s">
        <v>173</v>
      </c>
      <c r="K110" s="83" t="s">
        <v>173</v>
      </c>
      <c r="L110" s="83" t="s">
        <v>173</v>
      </c>
      <c r="M110" s="93" t="s">
        <v>173</v>
      </c>
      <c r="N110" s="93">
        <v>0</v>
      </c>
      <c r="O110" s="93">
        <v>0</v>
      </c>
      <c r="P110" s="93">
        <v>0</v>
      </c>
      <c r="Q110" s="93">
        <v>0</v>
      </c>
      <c r="R110" s="93">
        <v>0</v>
      </c>
      <c r="S110" s="93">
        <f>SUM(S112:S112)</f>
        <v>0</v>
      </c>
      <c r="T110" s="104" t="s">
        <v>173</v>
      </c>
      <c r="U110" s="159" t="s">
        <v>173</v>
      </c>
      <c r="V110" s="93" t="s">
        <v>173</v>
      </c>
      <c r="W110" s="93" t="s">
        <v>173</v>
      </c>
      <c r="X110" s="155" t="s">
        <v>173</v>
      </c>
      <c r="Y110" s="144"/>
      <c r="Z110" s="144"/>
      <c r="AA110" s="144"/>
    </row>
    <row r="111" spans="1:27" ht="17.25" customHeight="1" x14ac:dyDescent="0.2">
      <c r="A111" s="159" t="s">
        <v>57</v>
      </c>
      <c r="B111" s="288" t="s">
        <v>151</v>
      </c>
      <c r="C111" s="289"/>
      <c r="D111" s="289"/>
      <c r="E111" s="289"/>
      <c r="F111" s="289"/>
      <c r="G111" s="289"/>
      <c r="H111" s="289"/>
      <c r="I111" s="289"/>
      <c r="J111" s="289"/>
      <c r="K111" s="289"/>
      <c r="L111" s="289"/>
      <c r="M111" s="289"/>
      <c r="N111" s="289"/>
      <c r="O111" s="289"/>
      <c r="P111" s="289"/>
      <c r="Q111" s="289"/>
      <c r="R111" s="289"/>
      <c r="S111" s="289"/>
      <c r="T111" s="289"/>
      <c r="U111" s="289"/>
      <c r="V111" s="289"/>
      <c r="W111" s="289"/>
      <c r="X111" s="290"/>
      <c r="Y111" s="144"/>
      <c r="Z111" s="144"/>
      <c r="AA111" s="144"/>
    </row>
    <row r="112" spans="1:27" ht="17.25" customHeight="1" x14ac:dyDescent="0.2">
      <c r="A112" s="280" t="s">
        <v>90</v>
      </c>
      <c r="B112" s="281"/>
      <c r="C112" s="282"/>
      <c r="D112" s="93">
        <v>0</v>
      </c>
      <c r="E112" s="93" t="s">
        <v>58</v>
      </c>
      <c r="F112" s="97" t="s">
        <v>58</v>
      </c>
      <c r="G112" s="83" t="s">
        <v>173</v>
      </c>
      <c r="H112" s="83" t="s">
        <v>173</v>
      </c>
      <c r="I112" s="83" t="s">
        <v>173</v>
      </c>
      <c r="J112" s="124" t="s">
        <v>173</v>
      </c>
      <c r="K112" s="83" t="s">
        <v>173</v>
      </c>
      <c r="L112" s="83" t="s">
        <v>173</v>
      </c>
      <c r="M112" s="93" t="s">
        <v>173</v>
      </c>
      <c r="N112" s="93">
        <v>0</v>
      </c>
      <c r="O112" s="93">
        <v>0</v>
      </c>
      <c r="P112" s="93">
        <v>0</v>
      </c>
      <c r="Q112" s="93">
        <v>0</v>
      </c>
      <c r="R112" s="93">
        <v>0</v>
      </c>
      <c r="S112" s="93">
        <f>SUM(S114:S114)</f>
        <v>0</v>
      </c>
      <c r="T112" s="104" t="s">
        <v>173</v>
      </c>
      <c r="U112" s="159" t="s">
        <v>173</v>
      </c>
      <c r="V112" s="93" t="s">
        <v>173</v>
      </c>
      <c r="W112" s="93" t="s">
        <v>173</v>
      </c>
      <c r="X112" s="155" t="s">
        <v>173</v>
      </c>
      <c r="Y112" s="144"/>
      <c r="Z112" s="144"/>
      <c r="AA112" s="144"/>
    </row>
    <row r="113" spans="1:27" ht="17.25" customHeight="1" x14ac:dyDescent="0.2">
      <c r="A113" s="84" t="s">
        <v>52</v>
      </c>
      <c r="B113" s="280" t="s">
        <v>89</v>
      </c>
      <c r="C113" s="281"/>
      <c r="D113" s="281"/>
      <c r="E113" s="281"/>
      <c r="F113" s="281"/>
      <c r="G113" s="281"/>
      <c r="H113" s="281"/>
      <c r="I113" s="281"/>
      <c r="J113" s="281"/>
      <c r="K113" s="281"/>
      <c r="L113" s="281"/>
      <c r="M113" s="281"/>
      <c r="N113" s="281"/>
      <c r="O113" s="281"/>
      <c r="P113" s="281"/>
      <c r="Q113" s="281"/>
      <c r="R113" s="281"/>
      <c r="S113" s="281"/>
      <c r="T113" s="281"/>
      <c r="U113" s="281"/>
      <c r="V113" s="281"/>
      <c r="W113" s="281"/>
      <c r="X113" s="282"/>
      <c r="Y113" s="144"/>
      <c r="Z113" s="144"/>
      <c r="AA113" s="144"/>
    </row>
    <row r="114" spans="1:27" ht="17.25" hidden="1" customHeight="1" x14ac:dyDescent="0.2">
      <c r="A114" s="165" t="str">
        <f>'4'!A128</f>
        <v>1.1.3.1</v>
      </c>
      <c r="B114" s="186"/>
      <c r="C114" s="165"/>
      <c r="D114" s="97">
        <f>'4'!D128</f>
        <v>0</v>
      </c>
      <c r="E114" s="165" t="s">
        <v>58</v>
      </c>
      <c r="F114" s="165" t="s">
        <v>58</v>
      </c>
      <c r="G114" s="97" t="s">
        <v>25</v>
      </c>
      <c r="H114" s="97" t="s">
        <v>25</v>
      </c>
      <c r="I114" s="97" t="s">
        <v>25</v>
      </c>
      <c r="J114" s="97" t="s">
        <v>25</v>
      </c>
      <c r="K114" s="97" t="s">
        <v>25</v>
      </c>
      <c r="L114" s="97" t="s">
        <v>25</v>
      </c>
      <c r="M114" s="97" t="s">
        <v>25</v>
      </c>
      <c r="N114" s="96">
        <f>D114</f>
        <v>0</v>
      </c>
      <c r="O114" s="96">
        <f>'4'!L118</f>
        <v>0</v>
      </c>
      <c r="P114" s="97">
        <v>0</v>
      </c>
      <c r="Q114" s="97">
        <f>D114</f>
        <v>0</v>
      </c>
      <c r="R114" s="98">
        <v>0</v>
      </c>
      <c r="S114" s="98">
        <v>0</v>
      </c>
      <c r="T114" s="106" t="s">
        <v>173</v>
      </c>
      <c r="U114" s="160" t="s">
        <v>173</v>
      </c>
      <c r="V114" s="160" t="s">
        <v>173</v>
      </c>
      <c r="W114" s="160" t="s">
        <v>173</v>
      </c>
      <c r="X114" s="160" t="s">
        <v>173</v>
      </c>
      <c r="Y114" s="144"/>
      <c r="Z114" s="144"/>
      <c r="AA114" s="144"/>
    </row>
    <row r="115" spans="1:27" ht="17.25" customHeight="1" x14ac:dyDescent="0.2">
      <c r="A115" s="283" t="s">
        <v>91</v>
      </c>
      <c r="B115" s="283"/>
      <c r="C115" s="283"/>
      <c r="D115" s="97">
        <f>'4'!D129</f>
        <v>0</v>
      </c>
      <c r="E115" s="165" t="s">
        <v>58</v>
      </c>
      <c r="F115" s="165" t="s">
        <v>58</v>
      </c>
      <c r="G115" s="97" t="s">
        <v>173</v>
      </c>
      <c r="H115" s="97" t="s">
        <v>173</v>
      </c>
      <c r="I115" s="97" t="s">
        <v>173</v>
      </c>
      <c r="J115" s="97" t="s">
        <v>173</v>
      </c>
      <c r="K115" s="97" t="s">
        <v>173</v>
      </c>
      <c r="L115" s="98" t="s">
        <v>173</v>
      </c>
      <c r="M115" s="98" t="s">
        <v>173</v>
      </c>
      <c r="N115" s="97">
        <f>SUM(N114)</f>
        <v>0</v>
      </c>
      <c r="O115" s="97">
        <f>SUM(O114)</f>
        <v>0</v>
      </c>
      <c r="P115" s="97">
        <f t="shared" ref="P115:S115" si="36">SUM(P114)</f>
        <v>0</v>
      </c>
      <c r="Q115" s="97">
        <f t="shared" si="36"/>
        <v>0</v>
      </c>
      <c r="R115" s="97">
        <f t="shared" si="36"/>
        <v>0</v>
      </c>
      <c r="S115" s="97">
        <f t="shared" si="36"/>
        <v>0</v>
      </c>
      <c r="T115" s="106" t="s">
        <v>173</v>
      </c>
      <c r="U115" s="160" t="s">
        <v>173</v>
      </c>
      <c r="V115" s="160" t="s">
        <v>173</v>
      </c>
      <c r="W115" s="160" t="s">
        <v>173</v>
      </c>
      <c r="X115" s="160" t="s">
        <v>173</v>
      </c>
      <c r="Y115" s="144"/>
      <c r="Z115" s="144"/>
      <c r="AA115" s="144"/>
    </row>
    <row r="116" spans="1:27" ht="17.25" customHeight="1" x14ac:dyDescent="0.2">
      <c r="A116" s="283" t="s">
        <v>92</v>
      </c>
      <c r="B116" s="283"/>
      <c r="C116" s="283"/>
      <c r="D116" s="97">
        <f>'4'!D128</f>
        <v>0</v>
      </c>
      <c r="E116" s="165" t="str">
        <f>'4'!E128</f>
        <v>х</v>
      </c>
      <c r="F116" s="165" t="str">
        <f>'4'!F128</f>
        <v>х</v>
      </c>
      <c r="G116" s="97" t="s">
        <v>173</v>
      </c>
      <c r="H116" s="97" t="s">
        <v>173</v>
      </c>
      <c r="I116" s="97" t="s">
        <v>173</v>
      </c>
      <c r="J116" s="97" t="s">
        <v>173</v>
      </c>
      <c r="K116" s="97" t="s">
        <v>173</v>
      </c>
      <c r="L116" s="98" t="s">
        <v>173</v>
      </c>
      <c r="M116" s="98" t="s">
        <v>173</v>
      </c>
      <c r="N116" s="97">
        <f>N110+N112+N115</f>
        <v>0</v>
      </c>
      <c r="O116" s="97">
        <f>O110+O112+O115</f>
        <v>0</v>
      </c>
      <c r="P116" s="97">
        <f t="shared" ref="P116:S116" si="37">P110+P112+P115</f>
        <v>0</v>
      </c>
      <c r="Q116" s="97">
        <f t="shared" si="37"/>
        <v>0</v>
      </c>
      <c r="R116" s="97">
        <f t="shared" si="37"/>
        <v>0</v>
      </c>
      <c r="S116" s="97">
        <f t="shared" si="37"/>
        <v>0</v>
      </c>
      <c r="T116" s="106" t="s">
        <v>173</v>
      </c>
      <c r="U116" s="160" t="s">
        <v>173</v>
      </c>
      <c r="V116" s="160" t="s">
        <v>173</v>
      </c>
      <c r="W116" s="160" t="s">
        <v>173</v>
      </c>
      <c r="X116" s="160" t="s">
        <v>173</v>
      </c>
      <c r="Y116" s="144"/>
      <c r="Z116" s="144"/>
      <c r="AA116" s="144"/>
    </row>
    <row r="117" spans="1:27" ht="17.25" customHeight="1" x14ac:dyDescent="0.2">
      <c r="A117" s="284" t="s">
        <v>234</v>
      </c>
      <c r="B117" s="284"/>
      <c r="C117" s="284"/>
      <c r="D117" s="98">
        <f>'4'!D131</f>
        <v>0</v>
      </c>
      <c r="E117" s="98">
        <f>'4'!E131</f>
        <v>0</v>
      </c>
      <c r="F117" s="98">
        <v>0</v>
      </c>
      <c r="G117" s="98">
        <v>0</v>
      </c>
      <c r="H117" s="98">
        <v>0</v>
      </c>
      <c r="I117" s="98">
        <v>0</v>
      </c>
      <c r="J117" s="98">
        <f>D117-E117</f>
        <v>0</v>
      </c>
      <c r="K117" s="98">
        <v>0</v>
      </c>
      <c r="L117" s="98">
        <v>0</v>
      </c>
      <c r="M117" s="98">
        <f>E117</f>
        <v>0</v>
      </c>
      <c r="N117" s="145">
        <f>N116</f>
        <v>0</v>
      </c>
      <c r="O117" s="145">
        <f t="shared" ref="O117:S117" si="38">O116</f>
        <v>0</v>
      </c>
      <c r="P117" s="145">
        <f t="shared" si="38"/>
        <v>0</v>
      </c>
      <c r="Q117" s="145">
        <f t="shared" si="38"/>
        <v>0</v>
      </c>
      <c r="R117" s="145">
        <f t="shared" si="38"/>
        <v>0</v>
      </c>
      <c r="S117" s="145">
        <f t="shared" si="38"/>
        <v>0</v>
      </c>
      <c r="T117" s="106" t="s">
        <v>173</v>
      </c>
      <c r="U117" s="160" t="s">
        <v>173</v>
      </c>
      <c r="V117" s="160" t="s">
        <v>173</v>
      </c>
      <c r="W117" s="160" t="s">
        <v>173</v>
      </c>
      <c r="X117" s="160" t="s">
        <v>173</v>
      </c>
      <c r="Y117" s="144"/>
      <c r="Z117" s="144"/>
      <c r="AA117" s="144"/>
    </row>
    <row r="118" spans="1:27" ht="17.25" customHeight="1" x14ac:dyDescent="0.2">
      <c r="A118" s="161" t="s">
        <v>236</v>
      </c>
      <c r="B118" s="277" t="s">
        <v>235</v>
      </c>
      <c r="C118" s="278"/>
      <c r="D118" s="278"/>
      <c r="E118" s="278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9"/>
      <c r="Y118" s="144"/>
      <c r="Z118" s="144"/>
      <c r="AA118" s="144"/>
    </row>
    <row r="119" spans="1:27" ht="17.25" customHeight="1" x14ac:dyDescent="0.2">
      <c r="A119" s="62" t="s">
        <v>7</v>
      </c>
      <c r="B119" s="285" t="s">
        <v>155</v>
      </c>
      <c r="C119" s="286"/>
      <c r="D119" s="286"/>
      <c r="E119" s="286"/>
      <c r="F119" s="286"/>
      <c r="G119" s="286"/>
      <c r="H119" s="286"/>
      <c r="I119" s="286"/>
      <c r="J119" s="286"/>
      <c r="K119" s="286"/>
      <c r="L119" s="286"/>
      <c r="M119" s="286"/>
      <c r="N119" s="286"/>
      <c r="O119" s="286"/>
      <c r="P119" s="286"/>
      <c r="Q119" s="286"/>
      <c r="R119" s="286"/>
      <c r="S119" s="286"/>
      <c r="T119" s="286"/>
      <c r="U119" s="286"/>
      <c r="V119" s="286"/>
      <c r="W119" s="286"/>
      <c r="X119" s="287"/>
      <c r="Y119" s="144"/>
      <c r="Z119" s="144"/>
      <c r="AA119" s="144"/>
    </row>
    <row r="120" spans="1:27" ht="17.25" customHeight="1" x14ac:dyDescent="0.2">
      <c r="A120" s="63" t="s">
        <v>8</v>
      </c>
      <c r="B120" s="288" t="s">
        <v>87</v>
      </c>
      <c r="C120" s="289"/>
      <c r="D120" s="289"/>
      <c r="E120" s="289"/>
      <c r="F120" s="289"/>
      <c r="G120" s="289"/>
      <c r="H120" s="289"/>
      <c r="I120" s="289"/>
      <c r="J120" s="289"/>
      <c r="K120" s="289"/>
      <c r="L120" s="289"/>
      <c r="M120" s="289"/>
      <c r="N120" s="289"/>
      <c r="O120" s="289"/>
      <c r="P120" s="289"/>
      <c r="Q120" s="289"/>
      <c r="R120" s="289"/>
      <c r="S120" s="289"/>
      <c r="T120" s="289"/>
      <c r="U120" s="289"/>
      <c r="V120" s="289"/>
      <c r="W120" s="289"/>
      <c r="X120" s="290"/>
      <c r="Y120" s="144"/>
      <c r="Z120" s="144"/>
      <c r="AA120" s="144"/>
    </row>
    <row r="121" spans="1:27" ht="17.25" customHeight="1" x14ac:dyDescent="0.2">
      <c r="A121" s="280" t="s">
        <v>85</v>
      </c>
      <c r="B121" s="281"/>
      <c r="C121" s="282"/>
      <c r="D121" s="93">
        <v>0</v>
      </c>
      <c r="E121" s="93" t="s">
        <v>58</v>
      </c>
      <c r="F121" s="97" t="s">
        <v>58</v>
      </c>
      <c r="G121" s="83" t="s">
        <v>173</v>
      </c>
      <c r="H121" s="83" t="s">
        <v>173</v>
      </c>
      <c r="I121" s="83" t="s">
        <v>173</v>
      </c>
      <c r="J121" s="124" t="s">
        <v>173</v>
      </c>
      <c r="K121" s="83" t="s">
        <v>173</v>
      </c>
      <c r="L121" s="83" t="s">
        <v>173</v>
      </c>
      <c r="M121" s="93" t="s">
        <v>173</v>
      </c>
      <c r="N121" s="93">
        <v>0</v>
      </c>
      <c r="O121" s="93">
        <v>0</v>
      </c>
      <c r="P121" s="93">
        <v>0</v>
      </c>
      <c r="Q121" s="93">
        <v>0</v>
      </c>
      <c r="R121" s="93">
        <v>0</v>
      </c>
      <c r="S121" s="93">
        <f>SUM(S124:S124)</f>
        <v>0</v>
      </c>
      <c r="T121" s="104" t="s">
        <v>173</v>
      </c>
      <c r="U121" s="159" t="s">
        <v>173</v>
      </c>
      <c r="V121" s="93" t="s">
        <v>173</v>
      </c>
      <c r="W121" s="93" t="s">
        <v>173</v>
      </c>
      <c r="X121" s="155" t="s">
        <v>173</v>
      </c>
      <c r="Y121" s="144"/>
      <c r="Z121" s="144"/>
      <c r="AA121" s="144"/>
    </row>
    <row r="122" spans="1:27" ht="17.25" customHeight="1" x14ac:dyDescent="0.2">
      <c r="A122" s="159" t="s">
        <v>57</v>
      </c>
      <c r="B122" s="288" t="s">
        <v>151</v>
      </c>
      <c r="C122" s="289"/>
      <c r="D122" s="289"/>
      <c r="E122" s="289"/>
      <c r="F122" s="289"/>
      <c r="G122" s="289"/>
      <c r="H122" s="289"/>
      <c r="I122" s="289"/>
      <c r="J122" s="289"/>
      <c r="K122" s="289"/>
      <c r="L122" s="289"/>
      <c r="M122" s="289"/>
      <c r="N122" s="289"/>
      <c r="O122" s="289"/>
      <c r="P122" s="289"/>
      <c r="Q122" s="289"/>
      <c r="R122" s="289"/>
      <c r="S122" s="289"/>
      <c r="T122" s="289"/>
      <c r="U122" s="289"/>
      <c r="V122" s="289"/>
      <c r="W122" s="289"/>
      <c r="X122" s="290"/>
      <c r="Y122" s="144"/>
      <c r="Z122" s="144"/>
      <c r="AA122" s="144"/>
    </row>
    <row r="123" spans="1:27" ht="91.5" customHeight="1" x14ac:dyDescent="0.2">
      <c r="A123" s="164" t="str">
        <f>'4'!A138</f>
        <v>1.1.2.1</v>
      </c>
      <c r="B123" s="186" t="str">
        <f>'4'!B138</f>
        <v>Реконструкція газопостачання дахових котелень з встановленням єдиного вузла обліку газу для багатоквартирних житлових будинків по вул. Кравчука 11-б; Кравчука 11-в; Федорова 4-в; Федорова 4-д в м. Луцьку</v>
      </c>
      <c r="C123" s="165" t="str">
        <f>'4'!C138</f>
        <v>1 щт.</v>
      </c>
      <c r="D123" s="97">
        <f>'4'!D138</f>
        <v>59.83</v>
      </c>
      <c r="E123" s="165" t="s">
        <v>58</v>
      </c>
      <c r="F123" s="165" t="s">
        <v>58</v>
      </c>
      <c r="G123" s="165" t="s">
        <v>58</v>
      </c>
      <c r="H123" s="165" t="s">
        <v>58</v>
      </c>
      <c r="I123" s="165" t="s">
        <v>58</v>
      </c>
      <c r="J123" s="165" t="s">
        <v>58</v>
      </c>
      <c r="K123" s="165" t="s">
        <v>58</v>
      </c>
      <c r="L123" s="165" t="s">
        <v>58</v>
      </c>
      <c r="M123" s="165" t="s">
        <v>58</v>
      </c>
      <c r="N123" s="96">
        <v>0</v>
      </c>
      <c r="O123" s="97">
        <f>D123</f>
        <v>59.83</v>
      </c>
      <c r="P123" s="97">
        <v>0</v>
      </c>
      <c r="Q123" s="97">
        <v>0</v>
      </c>
      <c r="R123" s="96">
        <f>D123</f>
        <v>59.83</v>
      </c>
      <c r="S123" s="97">
        <v>0</v>
      </c>
      <c r="T123" s="82" t="s">
        <v>173</v>
      </c>
      <c r="U123" s="82" t="s">
        <v>173</v>
      </c>
      <c r="V123" s="82" t="s">
        <v>173</v>
      </c>
      <c r="W123" s="82" t="s">
        <v>173</v>
      </c>
      <c r="X123" s="82" t="s">
        <v>173</v>
      </c>
      <c r="Y123" s="144"/>
      <c r="Z123" s="144"/>
      <c r="AA123" s="144"/>
    </row>
    <row r="124" spans="1:27" ht="17.25" customHeight="1" x14ac:dyDescent="0.2">
      <c r="A124" s="280" t="s">
        <v>90</v>
      </c>
      <c r="B124" s="281"/>
      <c r="C124" s="282"/>
      <c r="D124" s="93">
        <f>D123</f>
        <v>59.83</v>
      </c>
      <c r="E124" s="93" t="s">
        <v>58</v>
      </c>
      <c r="F124" s="97" t="s">
        <v>58</v>
      </c>
      <c r="G124" s="83" t="s">
        <v>173</v>
      </c>
      <c r="H124" s="83" t="s">
        <v>173</v>
      </c>
      <c r="I124" s="83" t="s">
        <v>173</v>
      </c>
      <c r="J124" s="124" t="s">
        <v>173</v>
      </c>
      <c r="K124" s="83" t="s">
        <v>173</v>
      </c>
      <c r="L124" s="83" t="s">
        <v>173</v>
      </c>
      <c r="M124" s="93" t="s">
        <v>173</v>
      </c>
      <c r="N124" s="93">
        <f>N123</f>
        <v>0</v>
      </c>
      <c r="O124" s="93">
        <f t="shared" ref="O124:S124" si="39">O123</f>
        <v>59.83</v>
      </c>
      <c r="P124" s="93">
        <f t="shared" si="39"/>
        <v>0</v>
      </c>
      <c r="Q124" s="93">
        <f t="shared" si="39"/>
        <v>0</v>
      </c>
      <c r="R124" s="93">
        <f t="shared" si="39"/>
        <v>59.83</v>
      </c>
      <c r="S124" s="93">
        <f t="shared" si="39"/>
        <v>0</v>
      </c>
      <c r="T124" s="104" t="s">
        <v>173</v>
      </c>
      <c r="U124" s="159" t="s">
        <v>173</v>
      </c>
      <c r="V124" s="93" t="s">
        <v>173</v>
      </c>
      <c r="W124" s="93" t="s">
        <v>173</v>
      </c>
      <c r="X124" s="155" t="s">
        <v>173</v>
      </c>
      <c r="Y124" s="144"/>
      <c r="Z124" s="144"/>
      <c r="AA124" s="144"/>
    </row>
    <row r="125" spans="1:27" ht="17.25" customHeight="1" x14ac:dyDescent="0.2">
      <c r="A125" s="84" t="s">
        <v>52</v>
      </c>
      <c r="B125" s="280" t="s">
        <v>89</v>
      </c>
      <c r="C125" s="281"/>
      <c r="D125" s="281"/>
      <c r="E125" s="281"/>
      <c r="F125" s="281"/>
      <c r="G125" s="281"/>
      <c r="H125" s="281"/>
      <c r="I125" s="281"/>
      <c r="J125" s="281"/>
      <c r="K125" s="281"/>
      <c r="L125" s="281"/>
      <c r="M125" s="281"/>
      <c r="N125" s="281"/>
      <c r="O125" s="281"/>
      <c r="P125" s="281"/>
      <c r="Q125" s="281"/>
      <c r="R125" s="281"/>
      <c r="S125" s="281"/>
      <c r="T125" s="281"/>
      <c r="U125" s="281"/>
      <c r="V125" s="281"/>
      <c r="W125" s="281"/>
      <c r="X125" s="282"/>
      <c r="Y125" s="144"/>
      <c r="Z125" s="144"/>
      <c r="AA125" s="144"/>
    </row>
    <row r="126" spans="1:27" ht="28.5" customHeight="1" x14ac:dyDescent="0.2">
      <c r="A126" s="165" t="str">
        <f>'4'!A141</f>
        <v>1.1.3.1</v>
      </c>
      <c r="B126" s="186" t="str">
        <f>'4'!B141</f>
        <v>Капітальний ремонт дахової котельні на вул. Кравчука, 11-б</v>
      </c>
      <c r="C126" s="165" t="str">
        <f>'4'!C141</f>
        <v>1 шт.</v>
      </c>
      <c r="D126" s="97">
        <f>'4'!D141</f>
        <v>117.11</v>
      </c>
      <c r="E126" s="165" t="s">
        <v>58</v>
      </c>
      <c r="F126" s="165" t="s">
        <v>58</v>
      </c>
      <c r="G126" s="97" t="s">
        <v>25</v>
      </c>
      <c r="H126" s="97" t="s">
        <v>25</v>
      </c>
      <c r="I126" s="97" t="s">
        <v>25</v>
      </c>
      <c r="J126" s="97" t="s">
        <v>25</v>
      </c>
      <c r="K126" s="97" t="s">
        <v>25</v>
      </c>
      <c r="L126" s="97" t="s">
        <v>25</v>
      </c>
      <c r="M126" s="97" t="s">
        <v>25</v>
      </c>
      <c r="N126" s="96">
        <f>D126</f>
        <v>117.11</v>
      </c>
      <c r="O126" s="96">
        <v>0</v>
      </c>
      <c r="P126" s="97">
        <v>0</v>
      </c>
      <c r="Q126" s="97">
        <f>D126</f>
        <v>117.11</v>
      </c>
      <c r="R126" s="98">
        <v>0</v>
      </c>
      <c r="S126" s="98">
        <v>0</v>
      </c>
      <c r="T126" s="106" t="s">
        <v>173</v>
      </c>
      <c r="U126" s="160" t="s">
        <v>173</v>
      </c>
      <c r="V126" s="160" t="s">
        <v>173</v>
      </c>
      <c r="W126" s="160" t="s">
        <v>173</v>
      </c>
      <c r="X126" s="160" t="s">
        <v>173</v>
      </c>
      <c r="Y126" s="144"/>
      <c r="Z126" s="144"/>
      <c r="AA126" s="144"/>
    </row>
    <row r="127" spans="1:27" ht="17.25" customHeight="1" x14ac:dyDescent="0.2">
      <c r="A127" s="283" t="s">
        <v>91</v>
      </c>
      <c r="B127" s="283"/>
      <c r="C127" s="283"/>
      <c r="D127" s="97">
        <f>D126</f>
        <v>117.11</v>
      </c>
      <c r="E127" s="165" t="s">
        <v>58</v>
      </c>
      <c r="F127" s="165" t="s">
        <v>58</v>
      </c>
      <c r="G127" s="97" t="s">
        <v>173</v>
      </c>
      <c r="H127" s="97" t="s">
        <v>173</v>
      </c>
      <c r="I127" s="97" t="s">
        <v>173</v>
      </c>
      <c r="J127" s="97" t="s">
        <v>173</v>
      </c>
      <c r="K127" s="97" t="s">
        <v>173</v>
      </c>
      <c r="L127" s="98" t="s">
        <v>173</v>
      </c>
      <c r="M127" s="98" t="s">
        <v>173</v>
      </c>
      <c r="N127" s="97">
        <f>SUM(N126)</f>
        <v>117.11</v>
      </c>
      <c r="O127" s="97">
        <f>SUM(O126)</f>
        <v>0</v>
      </c>
      <c r="P127" s="97">
        <f t="shared" ref="P127:S127" si="40">SUM(P126)</f>
        <v>0</v>
      </c>
      <c r="Q127" s="97">
        <f t="shared" si="40"/>
        <v>117.11</v>
      </c>
      <c r="R127" s="97">
        <f t="shared" si="40"/>
        <v>0</v>
      </c>
      <c r="S127" s="97">
        <f t="shared" si="40"/>
        <v>0</v>
      </c>
      <c r="T127" s="106" t="s">
        <v>173</v>
      </c>
      <c r="U127" s="160" t="s">
        <v>173</v>
      </c>
      <c r="V127" s="160" t="s">
        <v>173</v>
      </c>
      <c r="W127" s="160" t="s">
        <v>173</v>
      </c>
      <c r="X127" s="160" t="s">
        <v>173</v>
      </c>
      <c r="Y127" s="144"/>
      <c r="Z127" s="144"/>
      <c r="AA127" s="144"/>
    </row>
    <row r="128" spans="1:27" ht="17.25" customHeight="1" x14ac:dyDescent="0.2">
      <c r="A128" s="283" t="s">
        <v>92</v>
      </c>
      <c r="B128" s="283"/>
      <c r="C128" s="283"/>
      <c r="D128" s="97">
        <f>D124+D127</f>
        <v>176.94</v>
      </c>
      <c r="E128" s="165" t="str">
        <f>'4'!E139</f>
        <v>х </v>
      </c>
      <c r="F128" s="165" t="str">
        <f>'4'!F139</f>
        <v>х </v>
      </c>
      <c r="G128" s="97" t="s">
        <v>173</v>
      </c>
      <c r="H128" s="97" t="s">
        <v>173</v>
      </c>
      <c r="I128" s="97" t="s">
        <v>173</v>
      </c>
      <c r="J128" s="97" t="s">
        <v>173</v>
      </c>
      <c r="K128" s="97" t="s">
        <v>173</v>
      </c>
      <c r="L128" s="98" t="s">
        <v>173</v>
      </c>
      <c r="M128" s="98" t="s">
        <v>173</v>
      </c>
      <c r="N128" s="97">
        <f>N121+N124+N127</f>
        <v>117.11</v>
      </c>
      <c r="O128" s="97">
        <f>O121+O124+O127</f>
        <v>59.83</v>
      </c>
      <c r="P128" s="97">
        <f t="shared" ref="P128:S128" si="41">P121+P124+P127</f>
        <v>0</v>
      </c>
      <c r="Q128" s="97">
        <f t="shared" si="41"/>
        <v>117.11</v>
      </c>
      <c r="R128" s="97">
        <f t="shared" si="41"/>
        <v>59.83</v>
      </c>
      <c r="S128" s="97">
        <f t="shared" si="41"/>
        <v>0</v>
      </c>
      <c r="T128" s="106" t="s">
        <v>173</v>
      </c>
      <c r="U128" s="160" t="s">
        <v>173</v>
      </c>
      <c r="V128" s="160" t="s">
        <v>173</v>
      </c>
      <c r="W128" s="160" t="s">
        <v>173</v>
      </c>
      <c r="X128" s="160" t="s">
        <v>173</v>
      </c>
      <c r="Y128" s="144"/>
      <c r="Z128" s="144"/>
      <c r="AA128" s="144"/>
    </row>
    <row r="129" spans="1:27" ht="17.25" customHeight="1" x14ac:dyDescent="0.2">
      <c r="A129" s="284" t="s">
        <v>237</v>
      </c>
      <c r="B129" s="284"/>
      <c r="C129" s="284"/>
      <c r="D129" s="98">
        <f>D128</f>
        <v>176.94</v>
      </c>
      <c r="E129" s="98">
        <f>'4'!E144</f>
        <v>3.47</v>
      </c>
      <c r="F129" s="98">
        <f>'4'!F144</f>
        <v>0</v>
      </c>
      <c r="G129" s="98">
        <f>'4'!G144</f>
        <v>0</v>
      </c>
      <c r="H129" s="98">
        <v>0</v>
      </c>
      <c r="I129" s="98">
        <v>0</v>
      </c>
      <c r="J129" s="98">
        <f>D129-E129</f>
        <v>173.47</v>
      </c>
      <c r="K129" s="98">
        <v>0</v>
      </c>
      <c r="L129" s="98">
        <v>0</v>
      </c>
      <c r="M129" s="98">
        <f>E129</f>
        <v>3.47</v>
      </c>
      <c r="N129" s="145">
        <f>N128</f>
        <v>117.11</v>
      </c>
      <c r="O129" s="145">
        <f t="shared" ref="O129:S129" si="42">O128</f>
        <v>59.83</v>
      </c>
      <c r="P129" s="145">
        <f t="shared" si="42"/>
        <v>0</v>
      </c>
      <c r="Q129" s="145">
        <f t="shared" si="42"/>
        <v>117.11</v>
      </c>
      <c r="R129" s="145">
        <f t="shared" si="42"/>
        <v>59.83</v>
      </c>
      <c r="S129" s="145">
        <f t="shared" si="42"/>
        <v>0</v>
      </c>
      <c r="T129" s="106" t="s">
        <v>173</v>
      </c>
      <c r="U129" s="160" t="s">
        <v>173</v>
      </c>
      <c r="V129" s="160" t="s">
        <v>173</v>
      </c>
      <c r="W129" s="160" t="s">
        <v>173</v>
      </c>
      <c r="X129" s="160" t="s">
        <v>173</v>
      </c>
      <c r="Y129" s="143"/>
      <c r="Z129" s="143"/>
      <c r="AA129" s="143"/>
    </row>
    <row r="130" spans="1:27" ht="17.25" customHeight="1" x14ac:dyDescent="0.2">
      <c r="A130" s="161" t="s">
        <v>241</v>
      </c>
      <c r="B130" s="277" t="s">
        <v>238</v>
      </c>
      <c r="C130" s="27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9"/>
      <c r="Y130" s="143"/>
      <c r="Z130" s="143"/>
      <c r="AA130" s="143"/>
    </row>
    <row r="131" spans="1:27" ht="17.25" customHeight="1" x14ac:dyDescent="0.2">
      <c r="A131" s="62" t="s">
        <v>7</v>
      </c>
      <c r="B131" s="285" t="s">
        <v>155</v>
      </c>
      <c r="C131" s="286"/>
      <c r="D131" s="286"/>
      <c r="E131" s="286"/>
      <c r="F131" s="286"/>
      <c r="G131" s="286"/>
      <c r="H131" s="286"/>
      <c r="I131" s="286"/>
      <c r="J131" s="286"/>
      <c r="K131" s="286"/>
      <c r="L131" s="286"/>
      <c r="M131" s="286"/>
      <c r="N131" s="286"/>
      <c r="O131" s="286"/>
      <c r="P131" s="286"/>
      <c r="Q131" s="286"/>
      <c r="R131" s="286"/>
      <c r="S131" s="286"/>
      <c r="T131" s="286"/>
      <c r="U131" s="286"/>
      <c r="V131" s="286"/>
      <c r="W131" s="286"/>
      <c r="X131" s="287"/>
      <c r="Y131" s="144"/>
      <c r="Z131" s="144"/>
      <c r="AA131" s="144"/>
    </row>
    <row r="132" spans="1:27" ht="17.25" customHeight="1" x14ac:dyDescent="0.2">
      <c r="A132" s="63" t="s">
        <v>8</v>
      </c>
      <c r="B132" s="288" t="s">
        <v>87</v>
      </c>
      <c r="C132" s="289"/>
      <c r="D132" s="289"/>
      <c r="E132" s="289"/>
      <c r="F132" s="289"/>
      <c r="G132" s="289"/>
      <c r="H132" s="289"/>
      <c r="I132" s="289"/>
      <c r="J132" s="289"/>
      <c r="K132" s="289"/>
      <c r="L132" s="289"/>
      <c r="M132" s="289"/>
      <c r="N132" s="289"/>
      <c r="O132" s="289"/>
      <c r="P132" s="289"/>
      <c r="Q132" s="289"/>
      <c r="R132" s="289"/>
      <c r="S132" s="289"/>
      <c r="T132" s="289"/>
      <c r="U132" s="289"/>
      <c r="V132" s="289"/>
      <c r="W132" s="289"/>
      <c r="X132" s="290"/>
      <c r="Y132" s="144"/>
      <c r="Z132" s="144"/>
      <c r="AA132" s="144"/>
    </row>
    <row r="133" spans="1:27" ht="17.25" customHeight="1" x14ac:dyDescent="0.2">
      <c r="A133" s="280" t="s">
        <v>85</v>
      </c>
      <c r="B133" s="281"/>
      <c r="C133" s="282"/>
      <c r="D133" s="93">
        <v>0</v>
      </c>
      <c r="E133" s="93" t="s">
        <v>58</v>
      </c>
      <c r="F133" s="97" t="s">
        <v>58</v>
      </c>
      <c r="G133" s="83" t="s">
        <v>173</v>
      </c>
      <c r="H133" s="83" t="s">
        <v>173</v>
      </c>
      <c r="I133" s="83" t="s">
        <v>173</v>
      </c>
      <c r="J133" s="124" t="s">
        <v>173</v>
      </c>
      <c r="K133" s="83" t="s">
        <v>173</v>
      </c>
      <c r="L133" s="83" t="s">
        <v>173</v>
      </c>
      <c r="M133" s="93" t="s">
        <v>173</v>
      </c>
      <c r="N133" s="93">
        <v>0</v>
      </c>
      <c r="O133" s="93">
        <v>0</v>
      </c>
      <c r="P133" s="93">
        <v>0</v>
      </c>
      <c r="Q133" s="93">
        <v>0</v>
      </c>
      <c r="R133" s="93">
        <v>0</v>
      </c>
      <c r="S133" s="93">
        <f>SUM(S136:S136)</f>
        <v>0</v>
      </c>
      <c r="T133" s="104" t="s">
        <v>173</v>
      </c>
      <c r="U133" s="159" t="s">
        <v>173</v>
      </c>
      <c r="V133" s="93" t="s">
        <v>173</v>
      </c>
      <c r="W133" s="93" t="s">
        <v>173</v>
      </c>
      <c r="X133" s="155" t="s">
        <v>173</v>
      </c>
      <c r="Y133" s="144"/>
      <c r="Z133" s="144"/>
      <c r="AA133" s="144"/>
    </row>
    <row r="134" spans="1:27" ht="17.25" customHeight="1" x14ac:dyDescent="0.2">
      <c r="A134" s="159" t="s">
        <v>57</v>
      </c>
      <c r="B134" s="288" t="s">
        <v>151</v>
      </c>
      <c r="C134" s="289"/>
      <c r="D134" s="289"/>
      <c r="E134" s="289"/>
      <c r="F134" s="289"/>
      <c r="G134" s="289"/>
      <c r="H134" s="289"/>
      <c r="I134" s="289"/>
      <c r="J134" s="289"/>
      <c r="K134" s="289"/>
      <c r="L134" s="289"/>
      <c r="M134" s="289"/>
      <c r="N134" s="289"/>
      <c r="O134" s="289"/>
      <c r="P134" s="289"/>
      <c r="Q134" s="289"/>
      <c r="R134" s="289"/>
      <c r="S134" s="289"/>
      <c r="T134" s="289"/>
      <c r="U134" s="289"/>
      <c r="V134" s="289"/>
      <c r="W134" s="289"/>
      <c r="X134" s="290"/>
      <c r="Y134" s="144"/>
      <c r="Z134" s="144"/>
      <c r="AA134" s="144"/>
    </row>
    <row r="135" spans="1:27" ht="94.5" customHeight="1" x14ac:dyDescent="0.2">
      <c r="A135" s="164" t="str">
        <f>'4'!A151</f>
        <v>1.1.2.1</v>
      </c>
      <c r="B135" s="186" t="str">
        <f>'4'!B151</f>
        <v>Реконструкція газопостачання дахових котелень з встановленням єдиного вузла обліку газу для багатоквартирних житлових будинків по вул. Кравчука 11-б; Кравчука 11-в; Федорова 4-в; Федорова 4-д в м. Луцьку</v>
      </c>
      <c r="C135" s="164" t="str">
        <f>'4'!C151</f>
        <v>1 шт.</v>
      </c>
      <c r="D135" s="97">
        <f>'4'!D151</f>
        <v>59.83</v>
      </c>
      <c r="E135" s="165" t="s">
        <v>58</v>
      </c>
      <c r="F135" s="165" t="s">
        <v>58</v>
      </c>
      <c r="G135" s="165" t="s">
        <v>58</v>
      </c>
      <c r="H135" s="165" t="s">
        <v>58</v>
      </c>
      <c r="I135" s="165" t="s">
        <v>58</v>
      </c>
      <c r="J135" s="165" t="s">
        <v>58</v>
      </c>
      <c r="K135" s="165" t="s">
        <v>58</v>
      </c>
      <c r="L135" s="165" t="s">
        <v>58</v>
      </c>
      <c r="M135" s="165" t="s">
        <v>58</v>
      </c>
      <c r="N135" s="96">
        <v>0</v>
      </c>
      <c r="O135" s="97">
        <f>D135</f>
        <v>59.83</v>
      </c>
      <c r="P135" s="97">
        <v>0</v>
      </c>
      <c r="Q135" s="97">
        <v>0</v>
      </c>
      <c r="R135" s="96">
        <f>D135</f>
        <v>59.83</v>
      </c>
      <c r="S135" s="97">
        <v>0</v>
      </c>
      <c r="T135" s="82" t="s">
        <v>173</v>
      </c>
      <c r="U135" s="82" t="s">
        <v>173</v>
      </c>
      <c r="V135" s="82" t="s">
        <v>173</v>
      </c>
      <c r="W135" s="82" t="s">
        <v>173</v>
      </c>
      <c r="X135" s="82" t="s">
        <v>173</v>
      </c>
      <c r="Y135" s="144"/>
      <c r="Z135" s="144"/>
      <c r="AA135" s="144"/>
    </row>
    <row r="136" spans="1:27" ht="17.25" customHeight="1" x14ac:dyDescent="0.2">
      <c r="A136" s="280" t="s">
        <v>90</v>
      </c>
      <c r="B136" s="281"/>
      <c r="C136" s="282"/>
      <c r="D136" s="93">
        <f>D135</f>
        <v>59.83</v>
      </c>
      <c r="E136" s="93" t="s">
        <v>58</v>
      </c>
      <c r="F136" s="97" t="s">
        <v>58</v>
      </c>
      <c r="G136" s="83" t="s">
        <v>173</v>
      </c>
      <c r="H136" s="83" t="s">
        <v>173</v>
      </c>
      <c r="I136" s="83" t="s">
        <v>173</v>
      </c>
      <c r="J136" s="124" t="s">
        <v>173</v>
      </c>
      <c r="K136" s="83" t="s">
        <v>173</v>
      </c>
      <c r="L136" s="83" t="s">
        <v>173</v>
      </c>
      <c r="M136" s="93" t="s">
        <v>173</v>
      </c>
      <c r="N136" s="93">
        <f>N135</f>
        <v>0</v>
      </c>
      <c r="O136" s="93">
        <f t="shared" ref="O136" si="43">O135</f>
        <v>59.83</v>
      </c>
      <c r="P136" s="93">
        <f t="shared" ref="P136" si="44">P135</f>
        <v>0</v>
      </c>
      <c r="Q136" s="93">
        <f t="shared" ref="Q136" si="45">Q135</f>
        <v>0</v>
      </c>
      <c r="R136" s="93">
        <f t="shared" ref="R136" si="46">R135</f>
        <v>59.83</v>
      </c>
      <c r="S136" s="93">
        <f t="shared" ref="S136" si="47">S135</f>
        <v>0</v>
      </c>
      <c r="T136" s="104" t="s">
        <v>173</v>
      </c>
      <c r="U136" s="159" t="s">
        <v>173</v>
      </c>
      <c r="V136" s="93" t="s">
        <v>173</v>
      </c>
      <c r="W136" s="93" t="s">
        <v>173</v>
      </c>
      <c r="X136" s="155" t="s">
        <v>173</v>
      </c>
      <c r="Y136" s="144"/>
      <c r="Z136" s="144"/>
      <c r="AA136" s="144"/>
    </row>
    <row r="137" spans="1:27" ht="17.25" customHeight="1" x14ac:dyDescent="0.2">
      <c r="A137" s="84" t="s">
        <v>52</v>
      </c>
      <c r="B137" s="280" t="s">
        <v>89</v>
      </c>
      <c r="C137" s="281"/>
      <c r="D137" s="281"/>
      <c r="E137" s="281"/>
      <c r="F137" s="281"/>
      <c r="G137" s="281"/>
      <c r="H137" s="281"/>
      <c r="I137" s="281"/>
      <c r="J137" s="281"/>
      <c r="K137" s="281"/>
      <c r="L137" s="281"/>
      <c r="M137" s="281"/>
      <c r="N137" s="281"/>
      <c r="O137" s="281"/>
      <c r="P137" s="281"/>
      <c r="Q137" s="281"/>
      <c r="R137" s="281"/>
      <c r="S137" s="281"/>
      <c r="T137" s="281"/>
      <c r="U137" s="281"/>
      <c r="V137" s="281"/>
      <c r="W137" s="281"/>
      <c r="X137" s="282"/>
      <c r="Y137" s="144"/>
      <c r="Z137" s="144"/>
      <c r="AA137" s="144"/>
    </row>
    <row r="138" spans="1:27" ht="32.25" customHeight="1" x14ac:dyDescent="0.2">
      <c r="A138" s="165" t="str">
        <f>'4'!A154</f>
        <v>1.1.3.1</v>
      </c>
      <c r="B138" s="186" t="str">
        <f>'4'!B154</f>
        <v>Капітальний ремонт дахової котельні на вул. Кравчука, 11-в</v>
      </c>
      <c r="C138" s="165" t="str">
        <f>'4'!C154</f>
        <v>1 шт.</v>
      </c>
      <c r="D138" s="97">
        <f>'4'!D154</f>
        <v>117.11</v>
      </c>
      <c r="E138" s="165" t="s">
        <v>58</v>
      </c>
      <c r="F138" s="165" t="s">
        <v>58</v>
      </c>
      <c r="G138" s="97" t="s">
        <v>25</v>
      </c>
      <c r="H138" s="97" t="s">
        <v>25</v>
      </c>
      <c r="I138" s="97" t="s">
        <v>25</v>
      </c>
      <c r="J138" s="97" t="s">
        <v>25</v>
      </c>
      <c r="K138" s="97" t="s">
        <v>25</v>
      </c>
      <c r="L138" s="97" t="s">
        <v>25</v>
      </c>
      <c r="M138" s="97" t="s">
        <v>25</v>
      </c>
      <c r="N138" s="96">
        <f>D138</f>
        <v>117.11</v>
      </c>
      <c r="O138" s="96">
        <v>0</v>
      </c>
      <c r="P138" s="97">
        <v>0</v>
      </c>
      <c r="Q138" s="97">
        <f>D138</f>
        <v>117.11</v>
      </c>
      <c r="R138" s="98">
        <v>0</v>
      </c>
      <c r="S138" s="98">
        <v>0</v>
      </c>
      <c r="T138" s="106" t="s">
        <v>173</v>
      </c>
      <c r="U138" s="160" t="s">
        <v>173</v>
      </c>
      <c r="V138" s="160" t="s">
        <v>173</v>
      </c>
      <c r="W138" s="160" t="s">
        <v>173</v>
      </c>
      <c r="X138" s="160" t="s">
        <v>173</v>
      </c>
      <c r="Y138" s="144"/>
      <c r="Z138" s="144"/>
      <c r="AA138" s="144"/>
    </row>
    <row r="139" spans="1:27" ht="17.25" customHeight="1" x14ac:dyDescent="0.2">
      <c r="A139" s="283" t="s">
        <v>91</v>
      </c>
      <c r="B139" s="283"/>
      <c r="C139" s="283"/>
      <c r="D139" s="97">
        <f>D138</f>
        <v>117.11</v>
      </c>
      <c r="E139" s="165" t="s">
        <v>58</v>
      </c>
      <c r="F139" s="165" t="s">
        <v>58</v>
      </c>
      <c r="G139" s="97" t="s">
        <v>173</v>
      </c>
      <c r="H139" s="97" t="s">
        <v>173</v>
      </c>
      <c r="I139" s="97" t="s">
        <v>173</v>
      </c>
      <c r="J139" s="97" t="s">
        <v>173</v>
      </c>
      <c r="K139" s="97" t="s">
        <v>173</v>
      </c>
      <c r="L139" s="98" t="s">
        <v>173</v>
      </c>
      <c r="M139" s="98" t="s">
        <v>173</v>
      </c>
      <c r="N139" s="97">
        <f>SUM(N138)</f>
        <v>117.11</v>
      </c>
      <c r="O139" s="97">
        <f>SUM(O138)</f>
        <v>0</v>
      </c>
      <c r="P139" s="97">
        <f t="shared" ref="P139:S139" si="48">SUM(P138)</f>
        <v>0</v>
      </c>
      <c r="Q139" s="97">
        <f t="shared" si="48"/>
        <v>117.11</v>
      </c>
      <c r="R139" s="97">
        <f t="shared" si="48"/>
        <v>0</v>
      </c>
      <c r="S139" s="97">
        <f t="shared" si="48"/>
        <v>0</v>
      </c>
      <c r="T139" s="106" t="s">
        <v>173</v>
      </c>
      <c r="U139" s="160" t="s">
        <v>173</v>
      </c>
      <c r="V139" s="160" t="s">
        <v>173</v>
      </c>
      <c r="W139" s="160" t="s">
        <v>173</v>
      </c>
      <c r="X139" s="160" t="s">
        <v>173</v>
      </c>
      <c r="Y139" s="144"/>
      <c r="Z139" s="144"/>
      <c r="AA139" s="144"/>
    </row>
    <row r="140" spans="1:27" ht="17.25" customHeight="1" x14ac:dyDescent="0.2">
      <c r="A140" s="283" t="s">
        <v>92</v>
      </c>
      <c r="B140" s="283"/>
      <c r="C140" s="283"/>
      <c r="D140" s="97">
        <f>D136+D139</f>
        <v>176.94</v>
      </c>
      <c r="E140" s="165" t="s">
        <v>58</v>
      </c>
      <c r="F140" s="165" t="s">
        <v>58</v>
      </c>
      <c r="G140" s="97" t="s">
        <v>173</v>
      </c>
      <c r="H140" s="97" t="s">
        <v>173</v>
      </c>
      <c r="I140" s="97" t="s">
        <v>173</v>
      </c>
      <c r="J140" s="97" t="s">
        <v>173</v>
      </c>
      <c r="K140" s="97" t="s">
        <v>173</v>
      </c>
      <c r="L140" s="98" t="s">
        <v>173</v>
      </c>
      <c r="M140" s="98" t="s">
        <v>173</v>
      </c>
      <c r="N140" s="97">
        <f>N133+N136+N139</f>
        <v>117.11</v>
      </c>
      <c r="O140" s="97">
        <f>O133+O136+O139</f>
        <v>59.83</v>
      </c>
      <c r="P140" s="97">
        <f t="shared" ref="P140:S140" si="49">P133+P136+P139</f>
        <v>0</v>
      </c>
      <c r="Q140" s="97">
        <f t="shared" si="49"/>
        <v>117.11</v>
      </c>
      <c r="R140" s="97">
        <f t="shared" si="49"/>
        <v>59.83</v>
      </c>
      <c r="S140" s="97">
        <f t="shared" si="49"/>
        <v>0</v>
      </c>
      <c r="T140" s="106" t="s">
        <v>173</v>
      </c>
      <c r="U140" s="160" t="s">
        <v>173</v>
      </c>
      <c r="V140" s="160" t="s">
        <v>173</v>
      </c>
      <c r="W140" s="160" t="s">
        <v>173</v>
      </c>
      <c r="X140" s="160" t="s">
        <v>173</v>
      </c>
      <c r="Y140" s="144"/>
      <c r="Z140" s="144"/>
      <c r="AA140" s="144"/>
    </row>
    <row r="141" spans="1:27" ht="17.25" customHeight="1" x14ac:dyDescent="0.2">
      <c r="A141" s="284" t="s">
        <v>242</v>
      </c>
      <c r="B141" s="284"/>
      <c r="C141" s="284"/>
      <c r="D141" s="98">
        <f>'4'!D156</f>
        <v>176.94</v>
      </c>
      <c r="E141" s="98">
        <f>'4'!E157</f>
        <v>0.76</v>
      </c>
      <c r="F141" s="98">
        <f>'4'!F157</f>
        <v>0</v>
      </c>
      <c r="G141" s="98">
        <f>'4'!G157</f>
        <v>0</v>
      </c>
      <c r="H141" s="98">
        <v>0</v>
      </c>
      <c r="I141" s="98">
        <v>0</v>
      </c>
      <c r="J141" s="98">
        <f>D141-E141</f>
        <v>176.18</v>
      </c>
      <c r="K141" s="98">
        <v>0</v>
      </c>
      <c r="L141" s="98">
        <v>0</v>
      </c>
      <c r="M141" s="98">
        <f>E141</f>
        <v>0.76</v>
      </c>
      <c r="N141" s="145">
        <f>N140</f>
        <v>117.11</v>
      </c>
      <c r="O141" s="145">
        <f t="shared" ref="O141:S141" si="50">O140</f>
        <v>59.83</v>
      </c>
      <c r="P141" s="145">
        <f t="shared" si="50"/>
        <v>0</v>
      </c>
      <c r="Q141" s="145">
        <f t="shared" si="50"/>
        <v>117.11</v>
      </c>
      <c r="R141" s="145">
        <f t="shared" si="50"/>
        <v>59.83</v>
      </c>
      <c r="S141" s="145">
        <f t="shared" si="50"/>
        <v>0</v>
      </c>
      <c r="T141" s="106" t="s">
        <v>173</v>
      </c>
      <c r="U141" s="160" t="s">
        <v>173</v>
      </c>
      <c r="V141" s="160" t="s">
        <v>173</v>
      </c>
      <c r="W141" s="160" t="s">
        <v>173</v>
      </c>
      <c r="X141" s="160" t="s">
        <v>173</v>
      </c>
      <c r="Y141" s="144"/>
      <c r="Z141" s="144"/>
      <c r="AA141" s="144"/>
    </row>
    <row r="142" spans="1:27" ht="17.25" customHeight="1" x14ac:dyDescent="0.2">
      <c r="A142" s="161" t="s">
        <v>243</v>
      </c>
      <c r="B142" s="277" t="s">
        <v>240</v>
      </c>
      <c r="C142" s="278"/>
      <c r="D142" s="278"/>
      <c r="E142" s="278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9"/>
      <c r="Y142" s="144"/>
      <c r="Z142" s="144"/>
      <c r="AA142" s="144"/>
    </row>
    <row r="143" spans="1:27" ht="17.25" customHeight="1" x14ac:dyDescent="0.2">
      <c r="A143" s="62" t="s">
        <v>7</v>
      </c>
      <c r="B143" s="285" t="s">
        <v>155</v>
      </c>
      <c r="C143" s="286"/>
      <c r="D143" s="286"/>
      <c r="E143" s="286"/>
      <c r="F143" s="286"/>
      <c r="G143" s="286"/>
      <c r="H143" s="286"/>
      <c r="I143" s="286"/>
      <c r="J143" s="286"/>
      <c r="K143" s="286"/>
      <c r="L143" s="286"/>
      <c r="M143" s="286"/>
      <c r="N143" s="286"/>
      <c r="O143" s="286"/>
      <c r="P143" s="286"/>
      <c r="Q143" s="286"/>
      <c r="R143" s="286"/>
      <c r="S143" s="286"/>
      <c r="T143" s="286"/>
      <c r="U143" s="286"/>
      <c r="V143" s="286"/>
      <c r="W143" s="286"/>
      <c r="X143" s="287"/>
      <c r="Y143" s="144"/>
      <c r="Z143" s="144"/>
      <c r="AA143" s="144"/>
    </row>
    <row r="144" spans="1:27" ht="17.25" customHeight="1" x14ac:dyDescent="0.2">
      <c r="A144" s="63" t="s">
        <v>8</v>
      </c>
      <c r="B144" s="288" t="s">
        <v>87</v>
      </c>
      <c r="C144" s="289"/>
      <c r="D144" s="289"/>
      <c r="E144" s="289"/>
      <c r="F144" s="289"/>
      <c r="G144" s="289"/>
      <c r="H144" s="289"/>
      <c r="I144" s="289"/>
      <c r="J144" s="289"/>
      <c r="K144" s="289"/>
      <c r="L144" s="289"/>
      <c r="M144" s="289"/>
      <c r="N144" s="289"/>
      <c r="O144" s="289"/>
      <c r="P144" s="289"/>
      <c r="Q144" s="289"/>
      <c r="R144" s="289"/>
      <c r="S144" s="289"/>
      <c r="T144" s="289"/>
      <c r="U144" s="289"/>
      <c r="V144" s="289"/>
      <c r="W144" s="289"/>
      <c r="X144" s="290"/>
      <c r="Y144" s="144"/>
      <c r="Z144" s="144"/>
      <c r="AA144" s="144"/>
    </row>
    <row r="145" spans="1:27" ht="17.25" customHeight="1" x14ac:dyDescent="0.2">
      <c r="A145" s="280" t="s">
        <v>85</v>
      </c>
      <c r="B145" s="281"/>
      <c r="C145" s="282"/>
      <c r="D145" s="93">
        <v>0</v>
      </c>
      <c r="E145" s="93" t="s">
        <v>58</v>
      </c>
      <c r="F145" s="97" t="s">
        <v>58</v>
      </c>
      <c r="G145" s="83" t="s">
        <v>173</v>
      </c>
      <c r="H145" s="83" t="s">
        <v>173</v>
      </c>
      <c r="I145" s="83" t="s">
        <v>173</v>
      </c>
      <c r="J145" s="124" t="s">
        <v>173</v>
      </c>
      <c r="K145" s="83" t="s">
        <v>173</v>
      </c>
      <c r="L145" s="83" t="s">
        <v>173</v>
      </c>
      <c r="M145" s="93" t="s">
        <v>173</v>
      </c>
      <c r="N145" s="93">
        <v>0</v>
      </c>
      <c r="O145" s="93">
        <v>0</v>
      </c>
      <c r="P145" s="93">
        <v>0</v>
      </c>
      <c r="Q145" s="93">
        <v>0</v>
      </c>
      <c r="R145" s="93">
        <v>0</v>
      </c>
      <c r="S145" s="93">
        <f>SUM(S147:S147)</f>
        <v>0</v>
      </c>
      <c r="T145" s="104" t="s">
        <v>173</v>
      </c>
      <c r="U145" s="159" t="s">
        <v>173</v>
      </c>
      <c r="V145" s="93" t="s">
        <v>173</v>
      </c>
      <c r="W145" s="93" t="s">
        <v>173</v>
      </c>
      <c r="X145" s="155" t="s">
        <v>173</v>
      </c>
      <c r="Y145" s="143"/>
      <c r="Z145" s="143"/>
      <c r="AA145" s="143"/>
    </row>
    <row r="146" spans="1:27" ht="17.25" customHeight="1" x14ac:dyDescent="0.2">
      <c r="A146" s="159" t="s">
        <v>57</v>
      </c>
      <c r="B146" s="288" t="s">
        <v>151</v>
      </c>
      <c r="C146" s="289"/>
      <c r="D146" s="289"/>
      <c r="E146" s="289"/>
      <c r="F146" s="289"/>
      <c r="G146" s="289"/>
      <c r="H146" s="289"/>
      <c r="I146" s="289"/>
      <c r="J146" s="289"/>
      <c r="K146" s="289"/>
      <c r="L146" s="289"/>
      <c r="M146" s="289"/>
      <c r="N146" s="289"/>
      <c r="O146" s="289"/>
      <c r="P146" s="289"/>
      <c r="Q146" s="289"/>
      <c r="R146" s="289"/>
      <c r="S146" s="289"/>
      <c r="T146" s="289"/>
      <c r="U146" s="289"/>
      <c r="V146" s="289"/>
      <c r="W146" s="289"/>
      <c r="X146" s="290"/>
      <c r="Y146" s="143"/>
      <c r="Z146" s="143"/>
      <c r="AA146" s="143"/>
    </row>
    <row r="147" spans="1:27" ht="17.25" customHeight="1" x14ac:dyDescent="0.2">
      <c r="A147" s="280" t="s">
        <v>90</v>
      </c>
      <c r="B147" s="281"/>
      <c r="C147" s="282"/>
      <c r="D147" s="93">
        <v>0</v>
      </c>
      <c r="E147" s="93" t="s">
        <v>58</v>
      </c>
      <c r="F147" s="97" t="s">
        <v>58</v>
      </c>
      <c r="G147" s="83" t="s">
        <v>173</v>
      </c>
      <c r="H147" s="83" t="s">
        <v>173</v>
      </c>
      <c r="I147" s="83" t="s">
        <v>173</v>
      </c>
      <c r="J147" s="124" t="s">
        <v>173</v>
      </c>
      <c r="K147" s="83" t="s">
        <v>173</v>
      </c>
      <c r="L147" s="83" t="s">
        <v>173</v>
      </c>
      <c r="M147" s="93" t="s">
        <v>173</v>
      </c>
      <c r="N147" s="93">
        <v>0</v>
      </c>
      <c r="O147" s="93">
        <v>0</v>
      </c>
      <c r="P147" s="93">
        <v>0</v>
      </c>
      <c r="Q147" s="93">
        <v>0</v>
      </c>
      <c r="R147" s="93">
        <v>0</v>
      </c>
      <c r="S147" s="93">
        <f>SUM(S149:S149)</f>
        <v>0</v>
      </c>
      <c r="T147" s="104" t="s">
        <v>173</v>
      </c>
      <c r="U147" s="159" t="s">
        <v>173</v>
      </c>
      <c r="V147" s="93" t="s">
        <v>173</v>
      </c>
      <c r="W147" s="93" t="s">
        <v>173</v>
      </c>
      <c r="X147" s="155" t="s">
        <v>173</v>
      </c>
      <c r="Y147" s="143"/>
      <c r="Z147" s="143"/>
      <c r="AA147" s="143"/>
    </row>
    <row r="148" spans="1:27" ht="17.25" customHeight="1" x14ac:dyDescent="0.2">
      <c r="A148" s="84" t="s">
        <v>52</v>
      </c>
      <c r="B148" s="280" t="s">
        <v>89</v>
      </c>
      <c r="C148" s="281"/>
      <c r="D148" s="281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2"/>
      <c r="Y148" s="143"/>
      <c r="Z148" s="143"/>
      <c r="AA148" s="143"/>
    </row>
    <row r="149" spans="1:27" ht="17.25" hidden="1" customHeight="1" x14ac:dyDescent="0.2">
      <c r="A149" s="165" t="str">
        <f>'4'!A167</f>
        <v>1.1.3.1</v>
      </c>
      <c r="B149" s="187"/>
      <c r="C149" s="165"/>
      <c r="D149" s="97">
        <f>'4'!D167</f>
        <v>0</v>
      </c>
      <c r="E149" s="165" t="s">
        <v>58</v>
      </c>
      <c r="F149" s="165" t="s">
        <v>58</v>
      </c>
      <c r="G149" s="97" t="s">
        <v>25</v>
      </c>
      <c r="H149" s="97" t="s">
        <v>25</v>
      </c>
      <c r="I149" s="97" t="s">
        <v>25</v>
      </c>
      <c r="J149" s="97" t="s">
        <v>25</v>
      </c>
      <c r="K149" s="97" t="s">
        <v>25</v>
      </c>
      <c r="L149" s="97" t="s">
        <v>25</v>
      </c>
      <c r="M149" s="97" t="s">
        <v>25</v>
      </c>
      <c r="N149" s="96">
        <f>D149</f>
        <v>0</v>
      </c>
      <c r="O149" s="96">
        <f>'4'!L153</f>
        <v>0</v>
      </c>
      <c r="P149" s="97">
        <v>0</v>
      </c>
      <c r="Q149" s="97">
        <f>D149</f>
        <v>0</v>
      </c>
      <c r="R149" s="98">
        <v>0</v>
      </c>
      <c r="S149" s="98">
        <v>0</v>
      </c>
      <c r="T149" s="106" t="s">
        <v>173</v>
      </c>
      <c r="U149" s="160" t="s">
        <v>173</v>
      </c>
      <c r="V149" s="160" t="s">
        <v>173</v>
      </c>
      <c r="W149" s="160" t="s">
        <v>173</v>
      </c>
      <c r="X149" s="160" t="s">
        <v>173</v>
      </c>
      <c r="Y149" s="143"/>
      <c r="Z149" s="143"/>
      <c r="AA149" s="143"/>
    </row>
    <row r="150" spans="1:27" ht="17.25" customHeight="1" x14ac:dyDescent="0.2">
      <c r="A150" s="283" t="s">
        <v>91</v>
      </c>
      <c r="B150" s="283"/>
      <c r="C150" s="283"/>
      <c r="D150" s="97">
        <f>D149</f>
        <v>0</v>
      </c>
      <c r="E150" s="165" t="s">
        <v>58</v>
      </c>
      <c r="F150" s="165" t="s">
        <v>58</v>
      </c>
      <c r="G150" s="97" t="s">
        <v>173</v>
      </c>
      <c r="H150" s="97" t="s">
        <v>173</v>
      </c>
      <c r="I150" s="97" t="s">
        <v>173</v>
      </c>
      <c r="J150" s="97" t="s">
        <v>173</v>
      </c>
      <c r="K150" s="97" t="s">
        <v>173</v>
      </c>
      <c r="L150" s="98" t="s">
        <v>173</v>
      </c>
      <c r="M150" s="98" t="s">
        <v>173</v>
      </c>
      <c r="N150" s="97">
        <f>SUM(N149)</f>
        <v>0</v>
      </c>
      <c r="O150" s="97">
        <f>SUM(O149)</f>
        <v>0</v>
      </c>
      <c r="P150" s="97">
        <f t="shared" ref="P150:S150" si="51">SUM(P149)</f>
        <v>0</v>
      </c>
      <c r="Q150" s="97">
        <f t="shared" si="51"/>
        <v>0</v>
      </c>
      <c r="R150" s="97">
        <f t="shared" si="51"/>
        <v>0</v>
      </c>
      <c r="S150" s="97">
        <f t="shared" si="51"/>
        <v>0</v>
      </c>
      <c r="T150" s="106" t="s">
        <v>173</v>
      </c>
      <c r="U150" s="160" t="s">
        <v>173</v>
      </c>
      <c r="V150" s="160" t="s">
        <v>173</v>
      </c>
      <c r="W150" s="160" t="s">
        <v>173</v>
      </c>
      <c r="X150" s="160" t="s">
        <v>173</v>
      </c>
      <c r="Y150" s="143"/>
      <c r="Z150" s="143"/>
      <c r="AA150" s="143"/>
    </row>
    <row r="151" spans="1:27" ht="17.25" customHeight="1" x14ac:dyDescent="0.2">
      <c r="A151" s="283" t="s">
        <v>92</v>
      </c>
      <c r="B151" s="283"/>
      <c r="C151" s="283"/>
      <c r="D151" s="97">
        <f>D150+D147+D145</f>
        <v>0</v>
      </c>
      <c r="E151" s="165" t="s">
        <v>58</v>
      </c>
      <c r="F151" s="165" t="s">
        <v>58</v>
      </c>
      <c r="G151" s="97" t="s">
        <v>173</v>
      </c>
      <c r="H151" s="97" t="s">
        <v>173</v>
      </c>
      <c r="I151" s="97" t="s">
        <v>173</v>
      </c>
      <c r="J151" s="97" t="s">
        <v>173</v>
      </c>
      <c r="K151" s="97" t="s">
        <v>173</v>
      </c>
      <c r="L151" s="98" t="s">
        <v>173</v>
      </c>
      <c r="M151" s="98" t="s">
        <v>173</v>
      </c>
      <c r="N151" s="97">
        <f>N145+N147+N150</f>
        <v>0</v>
      </c>
      <c r="O151" s="97">
        <f>O145+O147+O150</f>
        <v>0</v>
      </c>
      <c r="P151" s="97">
        <f t="shared" ref="P151:S151" si="52">P145+P147+P150</f>
        <v>0</v>
      </c>
      <c r="Q151" s="97">
        <f t="shared" si="52"/>
        <v>0</v>
      </c>
      <c r="R151" s="97">
        <f t="shared" si="52"/>
        <v>0</v>
      </c>
      <c r="S151" s="97">
        <f t="shared" si="52"/>
        <v>0</v>
      </c>
      <c r="T151" s="106" t="s">
        <v>173</v>
      </c>
      <c r="U151" s="160" t="s">
        <v>173</v>
      </c>
      <c r="V151" s="160" t="s">
        <v>173</v>
      </c>
      <c r="W151" s="160" t="s">
        <v>173</v>
      </c>
      <c r="X151" s="160" t="s">
        <v>173</v>
      </c>
      <c r="Y151" s="143"/>
      <c r="Z151" s="143"/>
      <c r="AA151" s="143"/>
    </row>
    <row r="152" spans="1:27" ht="17.25" customHeight="1" x14ac:dyDescent="0.2">
      <c r="A152" s="284" t="s">
        <v>244</v>
      </c>
      <c r="B152" s="284"/>
      <c r="C152" s="284"/>
      <c r="D152" s="98">
        <f>'4'!D170</f>
        <v>0</v>
      </c>
      <c r="E152" s="98">
        <f>'4'!E170</f>
        <v>0</v>
      </c>
      <c r="F152" s="98">
        <v>0</v>
      </c>
      <c r="G152" s="98">
        <v>0</v>
      </c>
      <c r="H152" s="98">
        <v>0</v>
      </c>
      <c r="I152" s="98">
        <v>0</v>
      </c>
      <c r="J152" s="98">
        <f>D152-E152</f>
        <v>0</v>
      </c>
      <c r="K152" s="98">
        <v>0</v>
      </c>
      <c r="L152" s="98">
        <v>0</v>
      </c>
      <c r="M152" s="98">
        <f>E152</f>
        <v>0</v>
      </c>
      <c r="N152" s="145">
        <f>N151</f>
        <v>0</v>
      </c>
      <c r="O152" s="145">
        <f t="shared" ref="O152:S152" si="53">O151</f>
        <v>0</v>
      </c>
      <c r="P152" s="145">
        <f t="shared" si="53"/>
        <v>0</v>
      </c>
      <c r="Q152" s="145">
        <f t="shared" si="53"/>
        <v>0</v>
      </c>
      <c r="R152" s="145">
        <f t="shared" si="53"/>
        <v>0</v>
      </c>
      <c r="S152" s="145">
        <f t="shared" si="53"/>
        <v>0</v>
      </c>
      <c r="T152" s="106" t="s">
        <v>173</v>
      </c>
      <c r="U152" s="160" t="s">
        <v>173</v>
      </c>
      <c r="V152" s="160" t="s">
        <v>173</v>
      </c>
      <c r="W152" s="160" t="s">
        <v>173</v>
      </c>
      <c r="X152" s="160" t="s">
        <v>173</v>
      </c>
      <c r="Y152" s="143"/>
      <c r="Z152" s="143"/>
      <c r="AA152" s="143"/>
    </row>
    <row r="153" spans="1:27" ht="17.25" customHeight="1" x14ac:dyDescent="0.2">
      <c r="A153" s="161" t="s">
        <v>245</v>
      </c>
      <c r="B153" s="277" t="s">
        <v>246</v>
      </c>
      <c r="C153" s="278"/>
      <c r="D153" s="278"/>
      <c r="E153" s="278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9"/>
      <c r="Y153" s="144"/>
      <c r="Z153" s="144"/>
      <c r="AA153" s="144"/>
    </row>
    <row r="154" spans="1:27" ht="17.25" customHeight="1" x14ac:dyDescent="0.2">
      <c r="A154" s="62" t="s">
        <v>7</v>
      </c>
      <c r="B154" s="285" t="s">
        <v>155</v>
      </c>
      <c r="C154" s="286"/>
      <c r="D154" s="286"/>
      <c r="E154" s="286"/>
      <c r="F154" s="286"/>
      <c r="G154" s="286"/>
      <c r="H154" s="286"/>
      <c r="I154" s="286"/>
      <c r="J154" s="286"/>
      <c r="K154" s="286"/>
      <c r="L154" s="286"/>
      <c r="M154" s="286"/>
      <c r="N154" s="286"/>
      <c r="O154" s="286"/>
      <c r="P154" s="286"/>
      <c r="Q154" s="286"/>
      <c r="R154" s="286"/>
      <c r="S154" s="286"/>
      <c r="T154" s="286"/>
      <c r="U154" s="286"/>
      <c r="V154" s="286"/>
      <c r="W154" s="286"/>
      <c r="X154" s="287"/>
      <c r="Y154" s="144"/>
      <c r="Z154" s="144"/>
      <c r="AA154" s="144"/>
    </row>
    <row r="155" spans="1:27" ht="17.25" customHeight="1" x14ac:dyDescent="0.2">
      <c r="A155" s="63" t="s">
        <v>8</v>
      </c>
      <c r="B155" s="288" t="s">
        <v>87</v>
      </c>
      <c r="C155" s="289"/>
      <c r="D155" s="289"/>
      <c r="E155" s="289"/>
      <c r="F155" s="289"/>
      <c r="G155" s="289"/>
      <c r="H155" s="289"/>
      <c r="I155" s="289"/>
      <c r="J155" s="289"/>
      <c r="K155" s="289"/>
      <c r="L155" s="289"/>
      <c r="M155" s="289"/>
      <c r="N155" s="289"/>
      <c r="O155" s="289"/>
      <c r="P155" s="289"/>
      <c r="Q155" s="289"/>
      <c r="R155" s="289"/>
      <c r="S155" s="289"/>
      <c r="T155" s="289"/>
      <c r="U155" s="289"/>
      <c r="V155" s="289"/>
      <c r="W155" s="289"/>
      <c r="X155" s="290"/>
      <c r="Y155" s="144"/>
      <c r="Z155" s="144"/>
      <c r="AA155" s="144"/>
    </row>
    <row r="156" spans="1:27" ht="17.25" customHeight="1" x14ac:dyDescent="0.2">
      <c r="A156" s="280" t="s">
        <v>85</v>
      </c>
      <c r="B156" s="281"/>
      <c r="C156" s="282"/>
      <c r="D156" s="93">
        <v>0</v>
      </c>
      <c r="E156" s="93" t="s">
        <v>58</v>
      </c>
      <c r="F156" s="97" t="s">
        <v>58</v>
      </c>
      <c r="G156" s="83" t="s">
        <v>173</v>
      </c>
      <c r="H156" s="83" t="s">
        <v>173</v>
      </c>
      <c r="I156" s="83" t="s">
        <v>173</v>
      </c>
      <c r="J156" s="124" t="s">
        <v>173</v>
      </c>
      <c r="K156" s="83" t="s">
        <v>173</v>
      </c>
      <c r="L156" s="83" t="s">
        <v>173</v>
      </c>
      <c r="M156" s="93" t="s">
        <v>173</v>
      </c>
      <c r="N156" s="93">
        <v>0</v>
      </c>
      <c r="O156" s="93">
        <v>0</v>
      </c>
      <c r="P156" s="93">
        <v>0</v>
      </c>
      <c r="Q156" s="93">
        <v>0</v>
      </c>
      <c r="R156" s="93">
        <v>0</v>
      </c>
      <c r="S156" s="93">
        <f>SUM(S159:S159)</f>
        <v>0</v>
      </c>
      <c r="T156" s="104" t="s">
        <v>173</v>
      </c>
      <c r="U156" s="159" t="s">
        <v>173</v>
      </c>
      <c r="V156" s="93" t="s">
        <v>173</v>
      </c>
      <c r="W156" s="93" t="s">
        <v>173</v>
      </c>
      <c r="X156" s="155" t="s">
        <v>173</v>
      </c>
      <c r="Y156" s="144"/>
      <c r="Z156" s="144"/>
      <c r="AA156" s="144"/>
    </row>
    <row r="157" spans="1:27" ht="17.25" customHeight="1" x14ac:dyDescent="0.2">
      <c r="A157" s="159" t="s">
        <v>57</v>
      </c>
      <c r="B157" s="288" t="s">
        <v>151</v>
      </c>
      <c r="C157" s="289"/>
      <c r="D157" s="289"/>
      <c r="E157" s="289"/>
      <c r="F157" s="289"/>
      <c r="G157" s="289"/>
      <c r="H157" s="289"/>
      <c r="I157" s="289"/>
      <c r="J157" s="289"/>
      <c r="K157" s="289"/>
      <c r="L157" s="289"/>
      <c r="M157" s="289"/>
      <c r="N157" s="289"/>
      <c r="O157" s="289"/>
      <c r="P157" s="289"/>
      <c r="Q157" s="289"/>
      <c r="R157" s="289"/>
      <c r="S157" s="289"/>
      <c r="T157" s="289"/>
      <c r="U157" s="289"/>
      <c r="V157" s="289"/>
      <c r="W157" s="289"/>
      <c r="X157" s="290"/>
      <c r="Y157" s="144"/>
      <c r="Z157" s="144"/>
      <c r="AA157" s="144"/>
    </row>
    <row r="158" spans="1:27" ht="93.75" customHeight="1" x14ac:dyDescent="0.2">
      <c r="A158" s="164" t="str">
        <f>'4'!A177</f>
        <v>1.1.2.1</v>
      </c>
      <c r="B158" s="186" t="str">
        <f>'4'!B177</f>
        <v>Реконструкція газопостачання дахових котелень з встановленням єдиного вузла обліку газу для багатоквартирних житлових будинків по вул. Кравчука 11-б; Кравчука 11-в; Федорова 4-в; Федорова 4-д в м. Луцьку</v>
      </c>
      <c r="C158" s="164" t="str">
        <f>'4'!C177</f>
        <v>1 шт.</v>
      </c>
      <c r="D158" s="97">
        <f>'4'!D177</f>
        <v>59.83</v>
      </c>
      <c r="E158" s="165" t="s">
        <v>58</v>
      </c>
      <c r="F158" s="165" t="s">
        <v>58</v>
      </c>
      <c r="G158" s="165" t="s">
        <v>58</v>
      </c>
      <c r="H158" s="165" t="s">
        <v>58</v>
      </c>
      <c r="I158" s="165" t="s">
        <v>58</v>
      </c>
      <c r="J158" s="165" t="s">
        <v>58</v>
      </c>
      <c r="K158" s="165" t="s">
        <v>58</v>
      </c>
      <c r="L158" s="165" t="s">
        <v>58</v>
      </c>
      <c r="M158" s="165" t="s">
        <v>58</v>
      </c>
      <c r="N158" s="96">
        <v>0</v>
      </c>
      <c r="O158" s="97">
        <f>D158</f>
        <v>59.83</v>
      </c>
      <c r="P158" s="97">
        <v>0</v>
      </c>
      <c r="Q158" s="97">
        <v>0</v>
      </c>
      <c r="R158" s="96">
        <f>D158</f>
        <v>59.83</v>
      </c>
      <c r="S158" s="97">
        <v>0</v>
      </c>
      <c r="T158" s="82" t="s">
        <v>173</v>
      </c>
      <c r="U158" s="82" t="s">
        <v>173</v>
      </c>
      <c r="V158" s="82" t="s">
        <v>173</v>
      </c>
      <c r="W158" s="82" t="s">
        <v>173</v>
      </c>
      <c r="X158" s="82" t="s">
        <v>173</v>
      </c>
      <c r="Y158" s="144"/>
      <c r="Z158" s="144"/>
      <c r="AA158" s="144"/>
    </row>
    <row r="159" spans="1:27" ht="17.25" customHeight="1" x14ac:dyDescent="0.2">
      <c r="A159" s="280" t="s">
        <v>90</v>
      </c>
      <c r="B159" s="281"/>
      <c r="C159" s="282"/>
      <c r="D159" s="93">
        <f>D158</f>
        <v>59.83</v>
      </c>
      <c r="E159" s="93" t="s">
        <v>58</v>
      </c>
      <c r="F159" s="97" t="s">
        <v>58</v>
      </c>
      <c r="G159" s="83" t="s">
        <v>173</v>
      </c>
      <c r="H159" s="83" t="s">
        <v>173</v>
      </c>
      <c r="I159" s="83" t="s">
        <v>173</v>
      </c>
      <c r="J159" s="124" t="s">
        <v>173</v>
      </c>
      <c r="K159" s="83" t="s">
        <v>173</v>
      </c>
      <c r="L159" s="83" t="s">
        <v>173</v>
      </c>
      <c r="M159" s="93" t="s">
        <v>173</v>
      </c>
      <c r="N159" s="93">
        <f t="shared" ref="N159:S159" si="54">N158</f>
        <v>0</v>
      </c>
      <c r="O159" s="93">
        <f t="shared" si="54"/>
        <v>59.83</v>
      </c>
      <c r="P159" s="93">
        <f t="shared" si="54"/>
        <v>0</v>
      </c>
      <c r="Q159" s="93">
        <f t="shared" si="54"/>
        <v>0</v>
      </c>
      <c r="R159" s="93">
        <f t="shared" si="54"/>
        <v>59.83</v>
      </c>
      <c r="S159" s="93">
        <f t="shared" si="54"/>
        <v>0</v>
      </c>
      <c r="T159" s="104" t="s">
        <v>173</v>
      </c>
      <c r="U159" s="159" t="s">
        <v>173</v>
      </c>
      <c r="V159" s="93" t="s">
        <v>173</v>
      </c>
      <c r="W159" s="93" t="s">
        <v>173</v>
      </c>
      <c r="X159" s="155" t="s">
        <v>173</v>
      </c>
      <c r="Y159" s="144"/>
      <c r="Z159" s="144"/>
      <c r="AA159" s="144"/>
    </row>
    <row r="160" spans="1:27" ht="17.25" customHeight="1" x14ac:dyDescent="0.2">
      <c r="A160" s="84" t="s">
        <v>52</v>
      </c>
      <c r="B160" s="280" t="s">
        <v>89</v>
      </c>
      <c r="C160" s="281"/>
      <c r="D160" s="281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2"/>
      <c r="Y160" s="144"/>
      <c r="Z160" s="144"/>
      <c r="AA160" s="144"/>
    </row>
    <row r="161" spans="1:27" ht="17.25" customHeight="1" x14ac:dyDescent="0.2">
      <c r="A161" s="283" t="s">
        <v>91</v>
      </c>
      <c r="B161" s="283"/>
      <c r="C161" s="283"/>
      <c r="D161" s="97">
        <v>0</v>
      </c>
      <c r="E161" s="165" t="s">
        <v>58</v>
      </c>
      <c r="F161" s="165" t="s">
        <v>58</v>
      </c>
      <c r="G161" s="97" t="s">
        <v>173</v>
      </c>
      <c r="H161" s="97" t="s">
        <v>173</v>
      </c>
      <c r="I161" s="97" t="s">
        <v>173</v>
      </c>
      <c r="J161" s="97" t="s">
        <v>173</v>
      </c>
      <c r="K161" s="97" t="s">
        <v>173</v>
      </c>
      <c r="L161" s="98" t="s">
        <v>173</v>
      </c>
      <c r="M161" s="98" t="s">
        <v>173</v>
      </c>
      <c r="N161" s="97">
        <v>0</v>
      </c>
      <c r="O161" s="97">
        <v>0</v>
      </c>
      <c r="P161" s="97">
        <v>0</v>
      </c>
      <c r="Q161" s="97">
        <v>0</v>
      </c>
      <c r="R161" s="97">
        <v>0</v>
      </c>
      <c r="S161" s="97">
        <v>0</v>
      </c>
      <c r="T161" s="106" t="s">
        <v>173</v>
      </c>
      <c r="U161" s="160" t="s">
        <v>173</v>
      </c>
      <c r="V161" s="160" t="s">
        <v>173</v>
      </c>
      <c r="W161" s="160" t="s">
        <v>173</v>
      </c>
      <c r="X161" s="160" t="s">
        <v>173</v>
      </c>
      <c r="Y161" s="144"/>
      <c r="Z161" s="144"/>
      <c r="AA161" s="144"/>
    </row>
    <row r="162" spans="1:27" ht="17.25" customHeight="1" x14ac:dyDescent="0.2">
      <c r="A162" s="283" t="s">
        <v>92</v>
      </c>
      <c r="B162" s="283"/>
      <c r="C162" s="283"/>
      <c r="D162" s="97">
        <f>D159+D161</f>
        <v>59.83</v>
      </c>
      <c r="E162" s="165" t="s">
        <v>58</v>
      </c>
      <c r="F162" s="165" t="s">
        <v>58</v>
      </c>
      <c r="G162" s="97" t="s">
        <v>173</v>
      </c>
      <c r="H162" s="97" t="s">
        <v>173</v>
      </c>
      <c r="I162" s="97" t="s">
        <v>173</v>
      </c>
      <c r="J162" s="97" t="s">
        <v>173</v>
      </c>
      <c r="K162" s="97" t="s">
        <v>173</v>
      </c>
      <c r="L162" s="98" t="s">
        <v>173</v>
      </c>
      <c r="M162" s="98" t="s">
        <v>173</v>
      </c>
      <c r="N162" s="97">
        <f t="shared" ref="N162:S162" si="55">N156+N159+N161</f>
        <v>0</v>
      </c>
      <c r="O162" s="97">
        <f t="shared" si="55"/>
        <v>59.83</v>
      </c>
      <c r="P162" s="97">
        <f t="shared" si="55"/>
        <v>0</v>
      </c>
      <c r="Q162" s="97">
        <f t="shared" si="55"/>
        <v>0</v>
      </c>
      <c r="R162" s="97">
        <f t="shared" si="55"/>
        <v>59.83</v>
      </c>
      <c r="S162" s="97">
        <f t="shared" si="55"/>
        <v>0</v>
      </c>
      <c r="T162" s="106" t="s">
        <v>173</v>
      </c>
      <c r="U162" s="160" t="s">
        <v>173</v>
      </c>
      <c r="V162" s="160" t="s">
        <v>173</v>
      </c>
      <c r="W162" s="160" t="s">
        <v>173</v>
      </c>
      <c r="X162" s="160" t="s">
        <v>173</v>
      </c>
      <c r="Y162" s="144"/>
      <c r="Z162" s="144"/>
      <c r="AA162" s="144"/>
    </row>
    <row r="163" spans="1:27" ht="17.25" customHeight="1" x14ac:dyDescent="0.2">
      <c r="A163" s="284" t="s">
        <v>247</v>
      </c>
      <c r="B163" s="284"/>
      <c r="C163" s="284"/>
      <c r="D163" s="98">
        <f>'4'!D183</f>
        <v>59.83</v>
      </c>
      <c r="E163" s="98">
        <f>'4'!E183</f>
        <v>0.23</v>
      </c>
      <c r="F163" s="98">
        <f>'4'!F183</f>
        <v>0</v>
      </c>
      <c r="G163" s="98">
        <f>'4'!G180</f>
        <v>0</v>
      </c>
      <c r="H163" s="98">
        <v>0</v>
      </c>
      <c r="I163" s="98">
        <v>0</v>
      </c>
      <c r="J163" s="98">
        <f>D163-E163</f>
        <v>59.6</v>
      </c>
      <c r="K163" s="98">
        <v>0</v>
      </c>
      <c r="L163" s="98">
        <v>0</v>
      </c>
      <c r="M163" s="98">
        <f>E163</f>
        <v>0.23</v>
      </c>
      <c r="N163" s="145">
        <f>N162</f>
        <v>0</v>
      </c>
      <c r="O163" s="145">
        <f t="shared" ref="O163:S163" si="56">O162</f>
        <v>59.83</v>
      </c>
      <c r="P163" s="145">
        <f t="shared" si="56"/>
        <v>0</v>
      </c>
      <c r="Q163" s="145">
        <f t="shared" si="56"/>
        <v>0</v>
      </c>
      <c r="R163" s="145">
        <f t="shared" si="56"/>
        <v>59.83</v>
      </c>
      <c r="S163" s="145">
        <f t="shared" si="56"/>
        <v>0</v>
      </c>
      <c r="T163" s="106" t="s">
        <v>173</v>
      </c>
      <c r="U163" s="160" t="s">
        <v>173</v>
      </c>
      <c r="V163" s="160" t="s">
        <v>173</v>
      </c>
      <c r="W163" s="160" t="s">
        <v>173</v>
      </c>
      <c r="X163" s="160" t="s">
        <v>173</v>
      </c>
      <c r="Y163" s="144"/>
      <c r="Z163" s="144"/>
      <c r="AA163" s="144"/>
    </row>
    <row r="164" spans="1:27" ht="17.25" customHeight="1" x14ac:dyDescent="0.2">
      <c r="A164" s="161" t="s">
        <v>249</v>
      </c>
      <c r="B164" s="277" t="s">
        <v>248</v>
      </c>
      <c r="C164" s="278"/>
      <c r="D164" s="278"/>
      <c r="E164" s="278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9"/>
      <c r="Y164" s="144"/>
      <c r="Z164" s="144"/>
      <c r="AA164" s="144"/>
    </row>
    <row r="165" spans="1:27" ht="17.25" customHeight="1" x14ac:dyDescent="0.2">
      <c r="A165" s="62" t="s">
        <v>7</v>
      </c>
      <c r="B165" s="285" t="s">
        <v>155</v>
      </c>
      <c r="C165" s="286"/>
      <c r="D165" s="286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286"/>
      <c r="U165" s="286"/>
      <c r="V165" s="286"/>
      <c r="W165" s="286"/>
      <c r="X165" s="287"/>
      <c r="Y165" s="144"/>
      <c r="Z165" s="144"/>
      <c r="AA165" s="144"/>
    </row>
    <row r="166" spans="1:27" ht="17.25" customHeight="1" x14ac:dyDescent="0.2">
      <c r="A166" s="63" t="s">
        <v>8</v>
      </c>
      <c r="B166" s="288" t="s">
        <v>87</v>
      </c>
      <c r="C166" s="289"/>
      <c r="D166" s="289"/>
      <c r="E166" s="289"/>
      <c r="F166" s="289"/>
      <c r="G166" s="289"/>
      <c r="H166" s="289"/>
      <c r="I166" s="289"/>
      <c r="J166" s="289"/>
      <c r="K166" s="289"/>
      <c r="L166" s="289"/>
      <c r="M166" s="289"/>
      <c r="N166" s="289"/>
      <c r="O166" s="289"/>
      <c r="P166" s="289"/>
      <c r="Q166" s="289"/>
      <c r="R166" s="289"/>
      <c r="S166" s="289"/>
      <c r="T166" s="289"/>
      <c r="U166" s="289"/>
      <c r="V166" s="289"/>
      <c r="W166" s="289"/>
      <c r="X166" s="290"/>
      <c r="Y166" s="144"/>
      <c r="Z166" s="144"/>
      <c r="AA166" s="144"/>
    </row>
    <row r="167" spans="1:27" ht="17.25" customHeight="1" x14ac:dyDescent="0.2">
      <c r="A167" s="280" t="s">
        <v>85</v>
      </c>
      <c r="B167" s="281"/>
      <c r="C167" s="282"/>
      <c r="D167" s="93">
        <v>0</v>
      </c>
      <c r="E167" s="93" t="s">
        <v>58</v>
      </c>
      <c r="F167" s="97" t="s">
        <v>58</v>
      </c>
      <c r="G167" s="83" t="s">
        <v>173</v>
      </c>
      <c r="H167" s="83" t="s">
        <v>173</v>
      </c>
      <c r="I167" s="83" t="s">
        <v>173</v>
      </c>
      <c r="J167" s="124" t="s">
        <v>173</v>
      </c>
      <c r="K167" s="83" t="s">
        <v>173</v>
      </c>
      <c r="L167" s="83" t="s">
        <v>173</v>
      </c>
      <c r="M167" s="93" t="s">
        <v>173</v>
      </c>
      <c r="N167" s="93">
        <v>0</v>
      </c>
      <c r="O167" s="93">
        <v>0</v>
      </c>
      <c r="P167" s="93">
        <v>0</v>
      </c>
      <c r="Q167" s="93">
        <v>0</v>
      </c>
      <c r="R167" s="93">
        <v>0</v>
      </c>
      <c r="S167" s="93">
        <f>SUM(S170:S170)</f>
        <v>0</v>
      </c>
      <c r="T167" s="104" t="s">
        <v>173</v>
      </c>
      <c r="U167" s="159" t="s">
        <v>173</v>
      </c>
      <c r="V167" s="93" t="s">
        <v>173</v>
      </c>
      <c r="W167" s="93" t="s">
        <v>173</v>
      </c>
      <c r="X167" s="155" t="s">
        <v>173</v>
      </c>
      <c r="Y167" s="144"/>
      <c r="Z167" s="144"/>
      <c r="AA167" s="144"/>
    </row>
    <row r="168" spans="1:27" ht="17.25" customHeight="1" x14ac:dyDescent="0.2">
      <c r="A168" s="159" t="s">
        <v>57</v>
      </c>
      <c r="B168" s="288" t="s">
        <v>151</v>
      </c>
      <c r="C168" s="289"/>
      <c r="D168" s="289"/>
      <c r="E168" s="289"/>
      <c r="F168" s="289"/>
      <c r="G168" s="289"/>
      <c r="H168" s="289"/>
      <c r="I168" s="289"/>
      <c r="J168" s="289"/>
      <c r="K168" s="289"/>
      <c r="L168" s="289"/>
      <c r="M168" s="289"/>
      <c r="N168" s="289"/>
      <c r="O168" s="289"/>
      <c r="P168" s="289"/>
      <c r="Q168" s="289"/>
      <c r="R168" s="289"/>
      <c r="S168" s="289"/>
      <c r="T168" s="289"/>
      <c r="U168" s="289"/>
      <c r="V168" s="289"/>
      <c r="W168" s="289"/>
      <c r="X168" s="290"/>
      <c r="Y168" s="144"/>
      <c r="Z168" s="144"/>
      <c r="AA168" s="144"/>
    </row>
    <row r="169" spans="1:27" ht="93.75" customHeight="1" x14ac:dyDescent="0.2">
      <c r="A169" s="164" t="str">
        <f>'4'!A190</f>
        <v>1.1.2.1</v>
      </c>
      <c r="B169" s="186" t="str">
        <f>'4'!B190</f>
        <v>Реконструкція газопостачання дахових котелень з встановленням єдиного вузла обліку газу для багатоквартирних житлових будинків по вул. Кравчука 11-б; Кравчука 11-в; Федорова 4-в; Федорова 4-д в м. Луцьку</v>
      </c>
      <c r="C169" s="164" t="str">
        <f>'4'!C190</f>
        <v>1 шт.</v>
      </c>
      <c r="D169" s="97">
        <f>'4'!D190</f>
        <v>59.83</v>
      </c>
      <c r="E169" s="165" t="s">
        <v>58</v>
      </c>
      <c r="F169" s="165" t="s">
        <v>58</v>
      </c>
      <c r="G169" s="165" t="s">
        <v>58</v>
      </c>
      <c r="H169" s="165" t="s">
        <v>58</v>
      </c>
      <c r="I169" s="165" t="s">
        <v>58</v>
      </c>
      <c r="J169" s="165" t="s">
        <v>58</v>
      </c>
      <c r="K169" s="165" t="s">
        <v>58</v>
      </c>
      <c r="L169" s="165" t="s">
        <v>58</v>
      </c>
      <c r="M169" s="165" t="s">
        <v>58</v>
      </c>
      <c r="N169" s="96">
        <v>0</v>
      </c>
      <c r="O169" s="97">
        <f>D169</f>
        <v>59.83</v>
      </c>
      <c r="P169" s="97">
        <v>0</v>
      </c>
      <c r="Q169" s="97">
        <v>0</v>
      </c>
      <c r="R169" s="96">
        <f>D169</f>
        <v>59.83</v>
      </c>
      <c r="S169" s="97">
        <v>0</v>
      </c>
      <c r="T169" s="82" t="s">
        <v>173</v>
      </c>
      <c r="U169" s="82" t="s">
        <v>173</v>
      </c>
      <c r="V169" s="82" t="s">
        <v>173</v>
      </c>
      <c r="W169" s="82" t="s">
        <v>173</v>
      </c>
      <c r="X169" s="82" t="s">
        <v>173</v>
      </c>
      <c r="Y169" s="144"/>
      <c r="Z169" s="144"/>
      <c r="AA169" s="144"/>
    </row>
    <row r="170" spans="1:27" ht="17.25" customHeight="1" x14ac:dyDescent="0.2">
      <c r="A170" s="280" t="s">
        <v>90</v>
      </c>
      <c r="B170" s="281"/>
      <c r="C170" s="282"/>
      <c r="D170" s="93">
        <f>D169</f>
        <v>59.83</v>
      </c>
      <c r="E170" s="93" t="s">
        <v>58</v>
      </c>
      <c r="F170" s="97" t="s">
        <v>58</v>
      </c>
      <c r="G170" s="83" t="s">
        <v>173</v>
      </c>
      <c r="H170" s="83" t="s">
        <v>173</v>
      </c>
      <c r="I170" s="83" t="s">
        <v>173</v>
      </c>
      <c r="J170" s="124" t="s">
        <v>173</v>
      </c>
      <c r="K170" s="83" t="s">
        <v>173</v>
      </c>
      <c r="L170" s="83" t="s">
        <v>173</v>
      </c>
      <c r="M170" s="93" t="s">
        <v>173</v>
      </c>
      <c r="N170" s="93">
        <f t="shared" ref="N170:S170" si="57">N169</f>
        <v>0</v>
      </c>
      <c r="O170" s="93">
        <f t="shared" si="57"/>
        <v>59.83</v>
      </c>
      <c r="P170" s="93">
        <f t="shared" si="57"/>
        <v>0</v>
      </c>
      <c r="Q170" s="93">
        <f t="shared" si="57"/>
        <v>0</v>
      </c>
      <c r="R170" s="93">
        <f t="shared" si="57"/>
        <v>59.83</v>
      </c>
      <c r="S170" s="93">
        <f t="shared" si="57"/>
        <v>0</v>
      </c>
      <c r="T170" s="104" t="s">
        <v>173</v>
      </c>
      <c r="U170" s="159" t="s">
        <v>173</v>
      </c>
      <c r="V170" s="93" t="s">
        <v>173</v>
      </c>
      <c r="W170" s="93" t="s">
        <v>173</v>
      </c>
      <c r="X170" s="155" t="s">
        <v>173</v>
      </c>
      <c r="Y170" s="144"/>
      <c r="Z170" s="144"/>
      <c r="AA170" s="144"/>
    </row>
    <row r="171" spans="1:27" ht="17.25" customHeight="1" x14ac:dyDescent="0.2">
      <c r="A171" s="84" t="s">
        <v>52</v>
      </c>
      <c r="B171" s="280" t="s">
        <v>89</v>
      </c>
      <c r="C171" s="281"/>
      <c r="D171" s="281"/>
      <c r="E171" s="281"/>
      <c r="F171" s="281"/>
      <c r="G171" s="281"/>
      <c r="H171" s="281"/>
      <c r="I171" s="281"/>
      <c r="J171" s="281"/>
      <c r="K171" s="281"/>
      <c r="L171" s="281"/>
      <c r="M171" s="281"/>
      <c r="N171" s="281"/>
      <c r="O171" s="281"/>
      <c r="P171" s="281"/>
      <c r="Q171" s="281"/>
      <c r="R171" s="281"/>
      <c r="S171" s="281"/>
      <c r="T171" s="281"/>
      <c r="U171" s="281"/>
      <c r="V171" s="281"/>
      <c r="W171" s="281"/>
      <c r="X171" s="282"/>
      <c r="Y171" s="144"/>
      <c r="Z171" s="144"/>
      <c r="AA171" s="144"/>
    </row>
    <row r="172" spans="1:27" ht="17.25" customHeight="1" x14ac:dyDescent="0.2">
      <c r="A172" s="283" t="s">
        <v>91</v>
      </c>
      <c r="B172" s="283"/>
      <c r="C172" s="283"/>
      <c r="D172" s="97">
        <v>0</v>
      </c>
      <c r="E172" s="165" t="s">
        <v>58</v>
      </c>
      <c r="F172" s="165" t="s">
        <v>58</v>
      </c>
      <c r="G172" s="97" t="s">
        <v>173</v>
      </c>
      <c r="H172" s="97" t="s">
        <v>173</v>
      </c>
      <c r="I172" s="97" t="s">
        <v>173</v>
      </c>
      <c r="J172" s="97" t="s">
        <v>173</v>
      </c>
      <c r="K172" s="97" t="s">
        <v>173</v>
      </c>
      <c r="L172" s="98" t="s">
        <v>173</v>
      </c>
      <c r="M172" s="98" t="s">
        <v>173</v>
      </c>
      <c r="N172" s="97">
        <v>0</v>
      </c>
      <c r="O172" s="97">
        <v>0</v>
      </c>
      <c r="P172" s="97">
        <v>0</v>
      </c>
      <c r="Q172" s="97">
        <v>0</v>
      </c>
      <c r="R172" s="97">
        <v>0</v>
      </c>
      <c r="S172" s="97">
        <v>0</v>
      </c>
      <c r="T172" s="106" t="s">
        <v>173</v>
      </c>
      <c r="U172" s="160" t="s">
        <v>173</v>
      </c>
      <c r="V172" s="160" t="s">
        <v>173</v>
      </c>
      <c r="W172" s="160" t="s">
        <v>173</v>
      </c>
      <c r="X172" s="160" t="s">
        <v>173</v>
      </c>
      <c r="Y172" s="144"/>
      <c r="Z172" s="144"/>
      <c r="AA172" s="144"/>
    </row>
    <row r="173" spans="1:27" ht="17.25" customHeight="1" x14ac:dyDescent="0.2">
      <c r="A173" s="283" t="s">
        <v>92</v>
      </c>
      <c r="B173" s="283"/>
      <c r="C173" s="283"/>
      <c r="D173" s="97">
        <f>D170+D172</f>
        <v>59.83</v>
      </c>
      <c r="E173" s="165" t="s">
        <v>58</v>
      </c>
      <c r="F173" s="165" t="s">
        <v>58</v>
      </c>
      <c r="G173" s="97" t="s">
        <v>173</v>
      </c>
      <c r="H173" s="97" t="s">
        <v>173</v>
      </c>
      <c r="I173" s="97" t="s">
        <v>173</v>
      </c>
      <c r="J173" s="97" t="s">
        <v>173</v>
      </c>
      <c r="K173" s="97" t="s">
        <v>173</v>
      </c>
      <c r="L173" s="98" t="s">
        <v>173</v>
      </c>
      <c r="M173" s="98" t="s">
        <v>173</v>
      </c>
      <c r="N173" s="97">
        <f t="shared" ref="N173:S173" si="58">N167+N170+N172</f>
        <v>0</v>
      </c>
      <c r="O173" s="97">
        <f t="shared" si="58"/>
        <v>59.83</v>
      </c>
      <c r="P173" s="97">
        <f t="shared" si="58"/>
        <v>0</v>
      </c>
      <c r="Q173" s="97">
        <f t="shared" si="58"/>
        <v>0</v>
      </c>
      <c r="R173" s="97">
        <f t="shared" si="58"/>
        <v>59.83</v>
      </c>
      <c r="S173" s="97">
        <f t="shared" si="58"/>
        <v>0</v>
      </c>
      <c r="T173" s="106" t="s">
        <v>173</v>
      </c>
      <c r="U173" s="160" t="s">
        <v>173</v>
      </c>
      <c r="V173" s="160" t="s">
        <v>173</v>
      </c>
      <c r="W173" s="160" t="s">
        <v>173</v>
      </c>
      <c r="X173" s="160" t="s">
        <v>173</v>
      </c>
      <c r="Y173" s="144"/>
      <c r="Z173" s="144"/>
      <c r="AA173" s="144"/>
    </row>
    <row r="174" spans="1:27" ht="17.25" customHeight="1" x14ac:dyDescent="0.2">
      <c r="A174" s="284" t="s">
        <v>250</v>
      </c>
      <c r="B174" s="284"/>
      <c r="C174" s="284"/>
      <c r="D174" s="98">
        <f>'4'!D196</f>
        <v>59.83</v>
      </c>
      <c r="E174" s="98">
        <f>'4'!E196</f>
        <v>3.64</v>
      </c>
      <c r="F174" s="98">
        <f>'4'!F196</f>
        <v>0</v>
      </c>
      <c r="G174" s="98">
        <v>0</v>
      </c>
      <c r="H174" s="98">
        <v>0</v>
      </c>
      <c r="I174" s="98">
        <v>0</v>
      </c>
      <c r="J174" s="98">
        <f>D174-E174</f>
        <v>56.19</v>
      </c>
      <c r="K174" s="98">
        <v>0</v>
      </c>
      <c r="L174" s="98">
        <v>0</v>
      </c>
      <c r="M174" s="98">
        <f>E174</f>
        <v>3.64</v>
      </c>
      <c r="N174" s="145">
        <f>N173</f>
        <v>0</v>
      </c>
      <c r="O174" s="145">
        <f t="shared" ref="O174:S174" si="59">O173</f>
        <v>59.83</v>
      </c>
      <c r="P174" s="145">
        <f t="shared" si="59"/>
        <v>0</v>
      </c>
      <c r="Q174" s="145">
        <f t="shared" si="59"/>
        <v>0</v>
      </c>
      <c r="R174" s="145">
        <f t="shared" si="59"/>
        <v>59.83</v>
      </c>
      <c r="S174" s="145">
        <f t="shared" si="59"/>
        <v>0</v>
      </c>
      <c r="T174" s="106" t="s">
        <v>173</v>
      </c>
      <c r="U174" s="160" t="s">
        <v>173</v>
      </c>
      <c r="V174" s="160" t="s">
        <v>173</v>
      </c>
      <c r="W174" s="160" t="s">
        <v>173</v>
      </c>
      <c r="X174" s="160" t="s">
        <v>173</v>
      </c>
      <c r="Y174" s="144"/>
      <c r="Z174" s="144"/>
      <c r="AA174" s="144"/>
    </row>
    <row r="175" spans="1:27" ht="17.25" customHeight="1" x14ac:dyDescent="0.2">
      <c r="A175" s="161" t="s">
        <v>213</v>
      </c>
      <c r="B175" s="277" t="s">
        <v>207</v>
      </c>
      <c r="C175" s="278"/>
      <c r="D175" s="278"/>
      <c r="E175" s="278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9"/>
      <c r="Y175" s="23"/>
      <c r="Z175" s="23"/>
      <c r="AA175" s="23"/>
    </row>
    <row r="176" spans="1:27" ht="15.75" customHeight="1" x14ac:dyDescent="0.2">
      <c r="A176" s="62" t="s">
        <v>13</v>
      </c>
      <c r="B176" s="285" t="s">
        <v>157</v>
      </c>
      <c r="C176" s="286"/>
      <c r="D176" s="286"/>
      <c r="E176" s="286"/>
      <c r="F176" s="286"/>
      <c r="G176" s="286"/>
      <c r="H176" s="286"/>
      <c r="I176" s="286"/>
      <c r="J176" s="286"/>
      <c r="K176" s="286"/>
      <c r="L176" s="286"/>
      <c r="M176" s="286"/>
      <c r="N176" s="286"/>
      <c r="O176" s="286"/>
      <c r="P176" s="286"/>
      <c r="Q176" s="286"/>
      <c r="R176" s="286"/>
      <c r="S176" s="286"/>
      <c r="T176" s="286"/>
      <c r="U176" s="286"/>
      <c r="V176" s="286"/>
      <c r="W176" s="286"/>
      <c r="X176" s="287"/>
      <c r="Y176" s="25"/>
      <c r="Z176" s="25"/>
      <c r="AA176" s="25"/>
    </row>
    <row r="177" spans="1:27" ht="17.25" customHeight="1" x14ac:dyDescent="0.2">
      <c r="A177" s="63" t="s">
        <v>14</v>
      </c>
      <c r="B177" s="288" t="s">
        <v>87</v>
      </c>
      <c r="C177" s="289"/>
      <c r="D177" s="289"/>
      <c r="E177" s="289"/>
      <c r="F177" s="289"/>
      <c r="G177" s="289"/>
      <c r="H177" s="289"/>
      <c r="I177" s="289"/>
      <c r="J177" s="289"/>
      <c r="K177" s="289"/>
      <c r="L177" s="289"/>
      <c r="M177" s="289"/>
      <c r="N177" s="289"/>
      <c r="O177" s="289"/>
      <c r="P177" s="289"/>
      <c r="Q177" s="289"/>
      <c r="R177" s="289"/>
      <c r="S177" s="289"/>
      <c r="T177" s="289"/>
      <c r="U177" s="289"/>
      <c r="V177" s="289"/>
      <c r="W177" s="289"/>
      <c r="X177" s="290"/>
      <c r="Y177" s="25"/>
      <c r="Z177" s="25"/>
      <c r="AA177" s="25"/>
    </row>
    <row r="178" spans="1:27" ht="54.75" customHeight="1" x14ac:dyDescent="0.2">
      <c r="A178" s="165" t="str">
        <f>'4'!A200</f>
        <v>2.1.1.1</v>
      </c>
      <c r="B178" s="186" t="str">
        <f>'4'!B200</f>
        <v>Капітальний ремонт теплових мереж від ВТ-17 до житлового будинку на вул. Архітектора Метельницького, 2 в м. Луцьку</v>
      </c>
      <c r="C178" s="165" t="str">
        <f>'4'!C200</f>
        <v>317 м.п.</v>
      </c>
      <c r="D178" s="97">
        <f>'4'!D200</f>
        <v>168.69</v>
      </c>
      <c r="E178" s="165" t="s">
        <v>58</v>
      </c>
      <c r="F178" s="165" t="s">
        <v>58</v>
      </c>
      <c r="G178" s="165" t="s">
        <v>58</v>
      </c>
      <c r="H178" s="165" t="s">
        <v>58</v>
      </c>
      <c r="I178" s="165" t="s">
        <v>58</v>
      </c>
      <c r="J178" s="165" t="s">
        <v>58</v>
      </c>
      <c r="K178" s="165" t="s">
        <v>58</v>
      </c>
      <c r="L178" s="165" t="s">
        <v>58</v>
      </c>
      <c r="M178" s="165" t="s">
        <v>58</v>
      </c>
      <c r="N178" s="121">
        <f>D178</f>
        <v>168.69</v>
      </c>
      <c r="O178" s="121">
        <v>0</v>
      </c>
      <c r="P178" s="124">
        <v>0</v>
      </c>
      <c r="Q178" s="121">
        <f>D178</f>
        <v>168.69</v>
      </c>
      <c r="R178" s="124">
        <v>0</v>
      </c>
      <c r="S178" s="124">
        <v>0</v>
      </c>
      <c r="T178" s="97" t="s">
        <v>173</v>
      </c>
      <c r="U178" s="97" t="s">
        <v>173</v>
      </c>
      <c r="V178" s="97" t="s">
        <v>173</v>
      </c>
      <c r="W178" s="97" t="s">
        <v>173</v>
      </c>
      <c r="X178" s="97" t="s">
        <v>173</v>
      </c>
      <c r="Y178" s="25"/>
      <c r="Z178" s="131"/>
      <c r="AA178" s="25"/>
    </row>
    <row r="179" spans="1:27" ht="54" customHeight="1" x14ac:dyDescent="0.2">
      <c r="A179" s="165" t="str">
        <f>'4'!A201</f>
        <v>2.1.1.2</v>
      </c>
      <c r="B179" s="186" t="str">
        <f>'4'!B201</f>
        <v>Реконструкція теплових мереж котельні на вул. Вавілова,6 від ВТ-20 (вул. Вавілова, 5) до ВТ-24 (вул. Шопена, 12)</v>
      </c>
      <c r="C179" s="165" t="str">
        <f>'4'!C201</f>
        <v>856 м.п.</v>
      </c>
      <c r="D179" s="97">
        <f>'4'!D201</f>
        <v>7640.92</v>
      </c>
      <c r="E179" s="165" t="s">
        <v>58</v>
      </c>
      <c r="F179" s="165" t="s">
        <v>58</v>
      </c>
      <c r="G179" s="165" t="s">
        <v>58</v>
      </c>
      <c r="H179" s="165" t="s">
        <v>58</v>
      </c>
      <c r="I179" s="165" t="s">
        <v>58</v>
      </c>
      <c r="J179" s="165" t="s">
        <v>58</v>
      </c>
      <c r="K179" s="165" t="s">
        <v>58</v>
      </c>
      <c r="L179" s="165" t="s">
        <v>58</v>
      </c>
      <c r="M179" s="165" t="s">
        <v>58</v>
      </c>
      <c r="N179" s="121">
        <v>0</v>
      </c>
      <c r="O179" s="121">
        <f>D179</f>
        <v>7640.92</v>
      </c>
      <c r="P179" s="124">
        <v>0</v>
      </c>
      <c r="Q179" s="121">
        <v>0</v>
      </c>
      <c r="R179" s="124">
        <f>D179</f>
        <v>7640.92</v>
      </c>
      <c r="S179" s="124">
        <v>0</v>
      </c>
      <c r="T179" s="97" t="s">
        <v>173</v>
      </c>
      <c r="U179" s="97" t="s">
        <v>173</v>
      </c>
      <c r="V179" s="97" t="s">
        <v>173</v>
      </c>
      <c r="W179" s="97" t="s">
        <v>173</v>
      </c>
      <c r="X179" s="97" t="s">
        <v>173</v>
      </c>
      <c r="Y179" s="25"/>
      <c r="Z179" s="131"/>
      <c r="AA179" s="25"/>
    </row>
    <row r="180" spans="1:27" ht="17.25" customHeight="1" x14ac:dyDescent="0.2">
      <c r="A180" s="280" t="s">
        <v>101</v>
      </c>
      <c r="B180" s="281"/>
      <c r="C180" s="282"/>
      <c r="D180" s="97">
        <f>SUM(D178:D179)</f>
        <v>7809.61</v>
      </c>
      <c r="E180" s="97" t="s">
        <v>58</v>
      </c>
      <c r="F180" s="97" t="s">
        <v>58</v>
      </c>
      <c r="G180" s="83" t="s">
        <v>173</v>
      </c>
      <c r="H180" s="83" t="s">
        <v>173</v>
      </c>
      <c r="I180" s="83" t="s">
        <v>173</v>
      </c>
      <c r="J180" s="99" t="s">
        <v>173</v>
      </c>
      <c r="K180" s="83" t="s">
        <v>173</v>
      </c>
      <c r="L180" s="83" t="s">
        <v>173</v>
      </c>
      <c r="M180" s="97" t="s">
        <v>173</v>
      </c>
      <c r="N180" s="97">
        <f t="shared" ref="N180:S180" si="60">SUM(N178:N179)</f>
        <v>168.69</v>
      </c>
      <c r="O180" s="97">
        <f t="shared" si="60"/>
        <v>7640.92</v>
      </c>
      <c r="P180" s="97">
        <f t="shared" si="60"/>
        <v>0</v>
      </c>
      <c r="Q180" s="97">
        <f t="shared" si="60"/>
        <v>168.69</v>
      </c>
      <c r="R180" s="97">
        <f t="shared" si="60"/>
        <v>7640.92</v>
      </c>
      <c r="S180" s="97">
        <f t="shared" si="60"/>
        <v>0</v>
      </c>
      <c r="T180" s="97" t="s">
        <v>173</v>
      </c>
      <c r="U180" s="97" t="s">
        <v>173</v>
      </c>
      <c r="V180" s="97" t="s">
        <v>173</v>
      </c>
      <c r="W180" s="97" t="s">
        <v>173</v>
      </c>
      <c r="X180" s="97" t="s">
        <v>173</v>
      </c>
      <c r="Y180" s="19"/>
      <c r="Z180" s="19"/>
      <c r="AA180" s="19"/>
    </row>
    <row r="181" spans="1:27" ht="15.75" customHeight="1" x14ac:dyDescent="0.2">
      <c r="A181" s="162" t="s">
        <v>53</v>
      </c>
      <c r="B181" s="288" t="s">
        <v>151</v>
      </c>
      <c r="C181" s="289"/>
      <c r="D181" s="289"/>
      <c r="E181" s="289"/>
      <c r="F181" s="289"/>
      <c r="G181" s="289"/>
      <c r="H181" s="289"/>
      <c r="I181" s="289"/>
      <c r="J181" s="289"/>
      <c r="K181" s="289"/>
      <c r="L181" s="289"/>
      <c r="M181" s="289"/>
      <c r="N181" s="289"/>
      <c r="O181" s="289"/>
      <c r="P181" s="289"/>
      <c r="Q181" s="289"/>
      <c r="R181" s="289"/>
      <c r="S181" s="289"/>
      <c r="T181" s="289"/>
      <c r="U181" s="289"/>
      <c r="V181" s="289"/>
      <c r="W181" s="289"/>
      <c r="X181" s="290"/>
      <c r="Y181" s="24"/>
      <c r="Z181" s="24"/>
      <c r="AA181" s="24"/>
    </row>
    <row r="182" spans="1:27" ht="15.75" customHeight="1" x14ac:dyDescent="0.2">
      <c r="A182" s="280" t="s">
        <v>102</v>
      </c>
      <c r="B182" s="281"/>
      <c r="C182" s="282"/>
      <c r="D182" s="97">
        <v>0</v>
      </c>
      <c r="E182" s="159" t="s">
        <v>25</v>
      </c>
      <c r="F182" s="159" t="s">
        <v>25</v>
      </c>
      <c r="G182" s="159" t="s">
        <v>173</v>
      </c>
      <c r="H182" s="159" t="s">
        <v>173</v>
      </c>
      <c r="I182" s="159" t="s">
        <v>173</v>
      </c>
      <c r="J182" s="159" t="s">
        <v>173</v>
      </c>
      <c r="K182" s="159" t="s">
        <v>173</v>
      </c>
      <c r="L182" s="159" t="s">
        <v>173</v>
      </c>
      <c r="M182" s="159" t="s">
        <v>173</v>
      </c>
      <c r="N182" s="121">
        <v>0</v>
      </c>
      <c r="O182" s="121">
        <v>0</v>
      </c>
      <c r="P182" s="121">
        <v>0</v>
      </c>
      <c r="Q182" s="121">
        <v>0</v>
      </c>
      <c r="R182" s="121">
        <v>0</v>
      </c>
      <c r="S182" s="121">
        <v>0</v>
      </c>
      <c r="T182" s="159" t="s">
        <v>173</v>
      </c>
      <c r="U182" s="159" t="s">
        <v>173</v>
      </c>
      <c r="V182" s="159" t="s">
        <v>173</v>
      </c>
      <c r="W182" s="159" t="s">
        <v>173</v>
      </c>
      <c r="X182" s="159" t="s">
        <v>173</v>
      </c>
      <c r="Y182" s="19"/>
      <c r="Z182" s="19"/>
      <c r="AA182" s="19"/>
    </row>
    <row r="183" spans="1:27" ht="15" customHeight="1" x14ac:dyDescent="0.2">
      <c r="A183" s="84" t="s">
        <v>54</v>
      </c>
      <c r="B183" s="280" t="s">
        <v>89</v>
      </c>
      <c r="C183" s="281"/>
      <c r="D183" s="281"/>
      <c r="E183" s="281"/>
      <c r="F183" s="281"/>
      <c r="G183" s="281"/>
      <c r="H183" s="281"/>
      <c r="I183" s="281"/>
      <c r="J183" s="281"/>
      <c r="K183" s="281"/>
      <c r="L183" s="281"/>
      <c r="M183" s="281"/>
      <c r="N183" s="281"/>
      <c r="O183" s="281"/>
      <c r="P183" s="281"/>
      <c r="Q183" s="281"/>
      <c r="R183" s="281"/>
      <c r="S183" s="281"/>
      <c r="T183" s="281"/>
      <c r="U183" s="281"/>
      <c r="V183" s="281"/>
      <c r="W183" s="281"/>
      <c r="X183" s="282"/>
      <c r="Y183" s="24"/>
      <c r="Z183" s="24"/>
      <c r="AA183" s="24"/>
    </row>
    <row r="184" spans="1:27" ht="41.25" customHeight="1" x14ac:dyDescent="0.2">
      <c r="A184" s="171" t="str">
        <f>'4'!A209</f>
        <v>2.1.3.1</v>
      </c>
      <c r="B184" s="186" t="str">
        <f>'4'!B209</f>
        <v>Ремонт теплової камери ДКП "Луцьктепло" по вул. Кравчука, 15 в м. Луцьку</v>
      </c>
      <c r="C184" s="171" t="str">
        <f>'4'!C209</f>
        <v>1 шт.</v>
      </c>
      <c r="D184" s="97">
        <f>'4'!D209</f>
        <v>191.8</v>
      </c>
      <c r="E184" s="165" t="s">
        <v>58</v>
      </c>
      <c r="F184" s="165" t="s">
        <v>58</v>
      </c>
      <c r="G184" s="165" t="s">
        <v>58</v>
      </c>
      <c r="H184" s="165" t="s">
        <v>58</v>
      </c>
      <c r="I184" s="165" t="s">
        <v>58</v>
      </c>
      <c r="J184" s="165" t="s">
        <v>58</v>
      </c>
      <c r="K184" s="165" t="s">
        <v>58</v>
      </c>
      <c r="L184" s="165" t="s">
        <v>58</v>
      </c>
      <c r="M184" s="165" t="s">
        <v>58</v>
      </c>
      <c r="N184" s="121">
        <v>0</v>
      </c>
      <c r="O184" s="121">
        <f>D184</f>
        <v>191.8</v>
      </c>
      <c r="P184" s="121">
        <v>0</v>
      </c>
      <c r="Q184" s="121">
        <v>0</v>
      </c>
      <c r="R184" s="121">
        <v>0</v>
      </c>
      <c r="S184" s="121">
        <f>D184</f>
        <v>191.8</v>
      </c>
      <c r="T184" s="159" t="s">
        <v>173</v>
      </c>
      <c r="U184" s="159" t="s">
        <v>173</v>
      </c>
      <c r="V184" s="159" t="s">
        <v>173</v>
      </c>
      <c r="W184" s="159" t="s">
        <v>173</v>
      </c>
      <c r="X184" s="159" t="s">
        <v>173</v>
      </c>
      <c r="Y184" s="24"/>
      <c r="Z184" s="24"/>
      <c r="AA184" s="24"/>
    </row>
    <row r="185" spans="1:27" ht="32.25" customHeight="1" x14ac:dyDescent="0.2">
      <c r="A185" s="171" t="str">
        <f>'4'!A210</f>
        <v>2.1.3.2</v>
      </c>
      <c r="B185" s="186" t="str">
        <f>'4'!B210</f>
        <v>Капітальний ремонт теплової камери ТК-9 по вул. Даньшина</v>
      </c>
      <c r="C185" s="171" t="str">
        <f>'4'!C210</f>
        <v>1 шт.</v>
      </c>
      <c r="D185" s="97">
        <f>'4'!D210</f>
        <v>50.64</v>
      </c>
      <c r="E185" s="165" t="s">
        <v>58</v>
      </c>
      <c r="F185" s="165" t="s">
        <v>58</v>
      </c>
      <c r="G185" s="165" t="s">
        <v>58</v>
      </c>
      <c r="H185" s="165" t="s">
        <v>58</v>
      </c>
      <c r="I185" s="165" t="s">
        <v>58</v>
      </c>
      <c r="J185" s="165" t="s">
        <v>58</v>
      </c>
      <c r="K185" s="165" t="s">
        <v>58</v>
      </c>
      <c r="L185" s="165" t="s">
        <v>58</v>
      </c>
      <c r="M185" s="165" t="s">
        <v>58</v>
      </c>
      <c r="N185" s="121">
        <v>0</v>
      </c>
      <c r="O185" s="121">
        <f t="shared" ref="O185:O190" si="61">D185</f>
        <v>50.64</v>
      </c>
      <c r="P185" s="121">
        <v>0</v>
      </c>
      <c r="Q185" s="121">
        <v>0</v>
      </c>
      <c r="R185" s="121">
        <v>0</v>
      </c>
      <c r="S185" s="121">
        <f t="shared" ref="S185:S186" si="62">D185</f>
        <v>50.64</v>
      </c>
      <c r="T185" s="159" t="s">
        <v>173</v>
      </c>
      <c r="U185" s="159" t="s">
        <v>173</v>
      </c>
      <c r="V185" s="159" t="s">
        <v>173</v>
      </c>
      <c r="W185" s="159" t="s">
        <v>173</v>
      </c>
      <c r="X185" s="159" t="s">
        <v>173</v>
      </c>
      <c r="Y185" s="24"/>
      <c r="Z185" s="24"/>
      <c r="AA185" s="24"/>
    </row>
    <row r="186" spans="1:27" ht="28.5" customHeight="1" x14ac:dyDescent="0.2">
      <c r="A186" s="171" t="str">
        <f>'4'!A211</f>
        <v>2.1.3.3</v>
      </c>
      <c r="B186" s="186" t="str">
        <f>'4'!B211</f>
        <v>Капітальний ремонт теплової камери ТК-69 по пр. Молоді, 6-10</v>
      </c>
      <c r="C186" s="171" t="str">
        <f>'4'!C211</f>
        <v>1 шт.</v>
      </c>
      <c r="D186" s="97">
        <f>'4'!D211</f>
        <v>39.31</v>
      </c>
      <c r="E186" s="165" t="s">
        <v>58</v>
      </c>
      <c r="F186" s="165" t="s">
        <v>58</v>
      </c>
      <c r="G186" s="165" t="s">
        <v>58</v>
      </c>
      <c r="H186" s="165" t="s">
        <v>58</v>
      </c>
      <c r="I186" s="165" t="s">
        <v>58</v>
      </c>
      <c r="J186" s="165" t="s">
        <v>58</v>
      </c>
      <c r="K186" s="165" t="s">
        <v>58</v>
      </c>
      <c r="L186" s="165" t="s">
        <v>58</v>
      </c>
      <c r="M186" s="165" t="s">
        <v>58</v>
      </c>
      <c r="N186" s="121">
        <v>0</v>
      </c>
      <c r="O186" s="121">
        <f t="shared" si="61"/>
        <v>39.31</v>
      </c>
      <c r="P186" s="121">
        <v>0</v>
      </c>
      <c r="Q186" s="121">
        <v>0</v>
      </c>
      <c r="R186" s="121">
        <v>0</v>
      </c>
      <c r="S186" s="121">
        <f t="shared" si="62"/>
        <v>39.31</v>
      </c>
      <c r="T186" s="159" t="s">
        <v>173</v>
      </c>
      <c r="U186" s="159" t="s">
        <v>173</v>
      </c>
      <c r="V186" s="159" t="s">
        <v>173</v>
      </c>
      <c r="W186" s="159" t="s">
        <v>173</v>
      </c>
      <c r="X186" s="159" t="s">
        <v>173</v>
      </c>
      <c r="Y186" s="24"/>
      <c r="Z186" s="24"/>
      <c r="AA186" s="24"/>
    </row>
    <row r="187" spans="1:27" ht="26.25" customHeight="1" x14ac:dyDescent="0.2">
      <c r="A187" s="171" t="str">
        <f>'4'!A212</f>
        <v>2.1.3.4</v>
      </c>
      <c r="B187" s="186" t="str">
        <f>'4'!B212</f>
        <v>Капітальний ремонт теплофікаційного вузла ВТ-38 на вул. Бенделіані в м. Луцьку</v>
      </c>
      <c r="C187" s="171" t="str">
        <f>'4'!C212</f>
        <v>1 шт.</v>
      </c>
      <c r="D187" s="97">
        <f>'4'!D212</f>
        <v>109.03</v>
      </c>
      <c r="E187" s="165" t="s">
        <v>58</v>
      </c>
      <c r="F187" s="165" t="s">
        <v>58</v>
      </c>
      <c r="G187" s="165" t="s">
        <v>58</v>
      </c>
      <c r="H187" s="165" t="s">
        <v>58</v>
      </c>
      <c r="I187" s="165" t="s">
        <v>58</v>
      </c>
      <c r="J187" s="165" t="s">
        <v>58</v>
      </c>
      <c r="K187" s="165" t="s">
        <v>58</v>
      </c>
      <c r="L187" s="165" t="s">
        <v>58</v>
      </c>
      <c r="M187" s="165" t="s">
        <v>58</v>
      </c>
      <c r="N187" s="121">
        <v>0</v>
      </c>
      <c r="O187" s="121">
        <f t="shared" si="61"/>
        <v>109.03</v>
      </c>
      <c r="P187" s="121">
        <v>0</v>
      </c>
      <c r="Q187" s="121">
        <v>0</v>
      </c>
      <c r="R187" s="121">
        <f>D187</f>
        <v>109.03</v>
      </c>
      <c r="S187" s="121">
        <v>0</v>
      </c>
      <c r="T187" s="159" t="s">
        <v>173</v>
      </c>
      <c r="U187" s="159" t="s">
        <v>173</v>
      </c>
      <c r="V187" s="159" t="s">
        <v>173</v>
      </c>
      <c r="W187" s="159" t="s">
        <v>173</v>
      </c>
      <c r="X187" s="159" t="s">
        <v>173</v>
      </c>
      <c r="Y187" s="24"/>
      <c r="Z187" s="24"/>
      <c r="AA187" s="24"/>
    </row>
    <row r="188" spans="1:27" ht="41.25" customHeight="1" x14ac:dyDescent="0.2">
      <c r="A188" s="171" t="str">
        <f>'4'!A213</f>
        <v>2.1.3.5</v>
      </c>
      <c r="B188" s="186" t="str">
        <f>'4'!B213</f>
        <v>Капітальний ремон  мереж з заміною запірної арматури в ВТ-38 на пр. Соборності в м. Луцьку</v>
      </c>
      <c r="C188" s="171" t="str">
        <f>'4'!C213</f>
        <v>1 шт.</v>
      </c>
      <c r="D188" s="97">
        <f>'4'!D213</f>
        <v>247.35</v>
      </c>
      <c r="E188" s="165" t="s">
        <v>58</v>
      </c>
      <c r="F188" s="165" t="s">
        <v>58</v>
      </c>
      <c r="G188" s="165" t="s">
        <v>58</v>
      </c>
      <c r="H188" s="165" t="s">
        <v>58</v>
      </c>
      <c r="I188" s="165" t="s">
        <v>58</v>
      </c>
      <c r="J188" s="165" t="s">
        <v>58</v>
      </c>
      <c r="K188" s="165" t="s">
        <v>58</v>
      </c>
      <c r="L188" s="165" t="s">
        <v>58</v>
      </c>
      <c r="M188" s="165" t="s">
        <v>58</v>
      </c>
      <c r="N188" s="121">
        <v>0</v>
      </c>
      <c r="O188" s="121">
        <f t="shared" si="61"/>
        <v>247.35</v>
      </c>
      <c r="P188" s="121">
        <v>0</v>
      </c>
      <c r="Q188" s="121">
        <v>0</v>
      </c>
      <c r="R188" s="121">
        <f t="shared" ref="R188:R190" si="63">D188</f>
        <v>247.35</v>
      </c>
      <c r="S188" s="121">
        <v>0</v>
      </c>
      <c r="T188" s="159" t="s">
        <v>173</v>
      </c>
      <c r="U188" s="159" t="s">
        <v>173</v>
      </c>
      <c r="V188" s="159" t="s">
        <v>173</v>
      </c>
      <c r="W188" s="159" t="s">
        <v>173</v>
      </c>
      <c r="X188" s="159" t="s">
        <v>173</v>
      </c>
      <c r="Y188" s="24"/>
      <c r="Z188" s="24"/>
      <c r="AA188" s="24"/>
    </row>
    <row r="189" spans="1:27" ht="42" customHeight="1" x14ac:dyDescent="0.2">
      <c r="A189" s="171" t="str">
        <f>'4'!A214</f>
        <v>2.1.3.6</v>
      </c>
      <c r="B189" s="186" t="str">
        <f>'4'!B214</f>
        <v>Капітальний ремонт теплофікаційного вузла ВТ-38 на пр. Соборності в м. Луцьку</v>
      </c>
      <c r="C189" s="171" t="str">
        <f>'4'!C214</f>
        <v>1 шт</v>
      </c>
      <c r="D189" s="97">
        <f>'4'!D214</f>
        <v>247.35</v>
      </c>
      <c r="E189" s="165" t="s">
        <v>58</v>
      </c>
      <c r="F189" s="165" t="s">
        <v>58</v>
      </c>
      <c r="G189" s="165" t="s">
        <v>58</v>
      </c>
      <c r="H189" s="165" t="s">
        <v>58</v>
      </c>
      <c r="I189" s="165" t="s">
        <v>58</v>
      </c>
      <c r="J189" s="165" t="s">
        <v>58</v>
      </c>
      <c r="K189" s="165" t="s">
        <v>58</v>
      </c>
      <c r="L189" s="165" t="s">
        <v>58</v>
      </c>
      <c r="M189" s="165" t="s">
        <v>58</v>
      </c>
      <c r="N189" s="121">
        <v>0</v>
      </c>
      <c r="O189" s="121">
        <f t="shared" si="61"/>
        <v>247.35</v>
      </c>
      <c r="P189" s="121">
        <v>0</v>
      </c>
      <c r="Q189" s="121">
        <v>0</v>
      </c>
      <c r="R189" s="121">
        <f t="shared" si="63"/>
        <v>247.35</v>
      </c>
      <c r="S189" s="121">
        <v>0</v>
      </c>
      <c r="T189" s="159" t="s">
        <v>173</v>
      </c>
      <c r="U189" s="159" t="s">
        <v>173</v>
      </c>
      <c r="V189" s="159" t="s">
        <v>173</v>
      </c>
      <c r="W189" s="159" t="s">
        <v>173</v>
      </c>
      <c r="X189" s="159" t="s">
        <v>173</v>
      </c>
      <c r="Y189" s="24"/>
      <c r="Z189" s="24"/>
      <c r="AA189" s="24"/>
    </row>
    <row r="190" spans="1:27" ht="39.75" customHeight="1" x14ac:dyDescent="0.2">
      <c r="A190" s="171" t="str">
        <f>'4'!A215</f>
        <v>2.1.3.7</v>
      </c>
      <c r="B190" s="186" t="str">
        <f>'4'!B215</f>
        <v>Капітальний ремонт теплофікаційного вузла ВТ-33 на бульварі Дружби Народів в м. Луцьку</v>
      </c>
      <c r="C190" s="171" t="str">
        <f>'4'!C215</f>
        <v>1 шт.</v>
      </c>
      <c r="D190" s="97">
        <f>'4'!D215</f>
        <v>247.36</v>
      </c>
      <c r="E190" s="165" t="s">
        <v>58</v>
      </c>
      <c r="F190" s="165" t="s">
        <v>58</v>
      </c>
      <c r="G190" s="165" t="s">
        <v>58</v>
      </c>
      <c r="H190" s="165" t="s">
        <v>58</v>
      </c>
      <c r="I190" s="165" t="s">
        <v>58</v>
      </c>
      <c r="J190" s="165" t="s">
        <v>58</v>
      </c>
      <c r="K190" s="165" t="s">
        <v>58</v>
      </c>
      <c r="L190" s="165" t="s">
        <v>58</v>
      </c>
      <c r="M190" s="165" t="s">
        <v>58</v>
      </c>
      <c r="N190" s="121">
        <v>0</v>
      </c>
      <c r="O190" s="121">
        <f t="shared" si="61"/>
        <v>247.36</v>
      </c>
      <c r="P190" s="121">
        <v>0</v>
      </c>
      <c r="Q190" s="121">
        <v>0</v>
      </c>
      <c r="R190" s="121">
        <f t="shared" si="63"/>
        <v>247.36</v>
      </c>
      <c r="S190" s="121">
        <v>0</v>
      </c>
      <c r="T190" s="159" t="s">
        <v>173</v>
      </c>
      <c r="U190" s="159" t="s">
        <v>173</v>
      </c>
      <c r="V190" s="159" t="s">
        <v>173</v>
      </c>
      <c r="W190" s="159" t="s">
        <v>173</v>
      </c>
      <c r="X190" s="159" t="s">
        <v>173</v>
      </c>
      <c r="Y190" s="24"/>
      <c r="Z190" s="24"/>
      <c r="AA190" s="24"/>
    </row>
    <row r="191" spans="1:27" ht="18" customHeight="1" x14ac:dyDescent="0.2">
      <c r="A191" s="171" t="str">
        <f>'4'!A216</f>
        <v>2.1.3.8</v>
      </c>
      <c r="B191" s="186" t="str">
        <f>'4'!B216</f>
        <v>Придбання запірної арматури</v>
      </c>
      <c r="C191" s="171" t="str">
        <f>'4'!C216</f>
        <v>71 шт</v>
      </c>
      <c r="D191" s="97">
        <f>'4'!D216</f>
        <v>147.94999999999999</v>
      </c>
      <c r="E191" s="165" t="s">
        <v>58</v>
      </c>
      <c r="F191" s="165" t="s">
        <v>58</v>
      </c>
      <c r="G191" s="165" t="s">
        <v>58</v>
      </c>
      <c r="H191" s="165" t="s">
        <v>58</v>
      </c>
      <c r="I191" s="165" t="s">
        <v>58</v>
      </c>
      <c r="J191" s="165" t="s">
        <v>58</v>
      </c>
      <c r="K191" s="165" t="s">
        <v>58</v>
      </c>
      <c r="L191" s="165" t="s">
        <v>58</v>
      </c>
      <c r="M191" s="165" t="s">
        <v>58</v>
      </c>
      <c r="N191" s="121">
        <f>D191</f>
        <v>147.94999999999999</v>
      </c>
      <c r="O191" s="121">
        <v>0</v>
      </c>
      <c r="P191" s="121">
        <v>0</v>
      </c>
      <c r="Q191" s="121">
        <f>D191</f>
        <v>147.94999999999999</v>
      </c>
      <c r="R191" s="121">
        <v>0</v>
      </c>
      <c r="S191" s="121">
        <v>0</v>
      </c>
      <c r="T191" s="159" t="s">
        <v>173</v>
      </c>
      <c r="U191" s="159" t="s">
        <v>173</v>
      </c>
      <c r="V191" s="159" t="s">
        <v>173</v>
      </c>
      <c r="W191" s="159" t="s">
        <v>173</v>
      </c>
      <c r="X191" s="159" t="s">
        <v>173</v>
      </c>
      <c r="Y191" s="24"/>
      <c r="Z191" s="24"/>
      <c r="AA191" s="24"/>
    </row>
    <row r="192" spans="1:27" ht="18" customHeight="1" x14ac:dyDescent="0.2">
      <c r="A192" s="171" t="str">
        <f>'4'!A217</f>
        <v>2.1.3.9</v>
      </c>
      <c r="B192" s="186" t="str">
        <f>'4'!B217</f>
        <v xml:space="preserve">Придбання трубопроводів </v>
      </c>
      <c r="C192" s="171" t="str">
        <f>'4'!C217</f>
        <v>45,0 т</v>
      </c>
      <c r="D192" s="97">
        <f>'4'!D217</f>
        <v>830</v>
      </c>
      <c r="E192" s="165" t="s">
        <v>58</v>
      </c>
      <c r="F192" s="165" t="s">
        <v>58</v>
      </c>
      <c r="G192" s="165" t="s">
        <v>58</v>
      </c>
      <c r="H192" s="165" t="s">
        <v>58</v>
      </c>
      <c r="I192" s="165" t="s">
        <v>58</v>
      </c>
      <c r="J192" s="165" t="s">
        <v>58</v>
      </c>
      <c r="K192" s="165" t="s">
        <v>58</v>
      </c>
      <c r="L192" s="165" t="s">
        <v>58</v>
      </c>
      <c r="M192" s="165" t="s">
        <v>58</v>
      </c>
      <c r="N192" s="121">
        <f>D192</f>
        <v>830</v>
      </c>
      <c r="O192" s="121">
        <v>0</v>
      </c>
      <c r="P192" s="121">
        <v>0</v>
      </c>
      <c r="Q192" s="121">
        <f>D192</f>
        <v>830</v>
      </c>
      <c r="R192" s="121">
        <v>0</v>
      </c>
      <c r="S192" s="121">
        <v>0</v>
      </c>
      <c r="T192" s="159" t="s">
        <v>173</v>
      </c>
      <c r="U192" s="159" t="s">
        <v>173</v>
      </c>
      <c r="V192" s="159" t="s">
        <v>173</v>
      </c>
      <c r="W192" s="159" t="s">
        <v>173</v>
      </c>
      <c r="X192" s="159" t="s">
        <v>173</v>
      </c>
      <c r="Y192" s="24"/>
      <c r="Z192" s="24"/>
      <c r="AA192" s="24"/>
    </row>
    <row r="193" spans="1:27" ht="16.5" customHeight="1" x14ac:dyDescent="0.2">
      <c r="A193" s="280" t="s">
        <v>103</v>
      </c>
      <c r="B193" s="281"/>
      <c r="C193" s="282"/>
      <c r="D193" s="97">
        <f>SUM(D184:D192)</f>
        <v>2110.79</v>
      </c>
      <c r="E193" s="159" t="s">
        <v>25</v>
      </c>
      <c r="F193" s="159" t="s">
        <v>25</v>
      </c>
      <c r="G193" s="159" t="s">
        <v>173</v>
      </c>
      <c r="H193" s="159" t="s">
        <v>173</v>
      </c>
      <c r="I193" s="159" t="s">
        <v>173</v>
      </c>
      <c r="J193" s="159" t="s">
        <v>173</v>
      </c>
      <c r="K193" s="159" t="s">
        <v>173</v>
      </c>
      <c r="L193" s="159" t="s">
        <v>173</v>
      </c>
      <c r="M193" s="159" t="s">
        <v>173</v>
      </c>
      <c r="N193" s="97">
        <f t="shared" ref="N193:S193" si="64">SUM(N184:N192)</f>
        <v>977.95</v>
      </c>
      <c r="O193" s="97">
        <f t="shared" si="64"/>
        <v>1132.8400000000001</v>
      </c>
      <c r="P193" s="97">
        <f t="shared" si="64"/>
        <v>0</v>
      </c>
      <c r="Q193" s="97">
        <f t="shared" si="64"/>
        <v>977.95</v>
      </c>
      <c r="R193" s="97">
        <f t="shared" si="64"/>
        <v>851.09</v>
      </c>
      <c r="S193" s="97">
        <f t="shared" si="64"/>
        <v>281.75</v>
      </c>
      <c r="T193" s="159" t="s">
        <v>173</v>
      </c>
      <c r="U193" s="159" t="s">
        <v>173</v>
      </c>
      <c r="V193" s="159" t="s">
        <v>173</v>
      </c>
      <c r="W193" s="159" t="s">
        <v>173</v>
      </c>
      <c r="X193" s="159" t="s">
        <v>173</v>
      </c>
      <c r="Y193" s="19"/>
      <c r="Z193" s="19"/>
      <c r="AA193" s="19"/>
    </row>
    <row r="194" spans="1:27" ht="15" customHeight="1" x14ac:dyDescent="0.2">
      <c r="A194" s="280" t="s">
        <v>104</v>
      </c>
      <c r="B194" s="281"/>
      <c r="C194" s="282"/>
      <c r="D194" s="97">
        <f>D180+D193+D182</f>
        <v>9920.4</v>
      </c>
      <c r="E194" s="159" t="s">
        <v>58</v>
      </c>
      <c r="F194" s="159" t="s">
        <v>58</v>
      </c>
      <c r="G194" s="159" t="s">
        <v>173</v>
      </c>
      <c r="H194" s="83" t="s">
        <v>173</v>
      </c>
      <c r="I194" s="83" t="s">
        <v>173</v>
      </c>
      <c r="J194" s="99" t="str">
        <f>J180</f>
        <v>-</v>
      </c>
      <c r="K194" s="83" t="s">
        <v>173</v>
      </c>
      <c r="L194" s="83" t="s">
        <v>173</v>
      </c>
      <c r="M194" s="97" t="str">
        <f t="shared" ref="M194:T194" si="65">M180</f>
        <v>-</v>
      </c>
      <c r="N194" s="97">
        <f t="shared" ref="N194:S194" si="66">N180+N193+N182</f>
        <v>1146.6400000000001</v>
      </c>
      <c r="O194" s="97">
        <f t="shared" si="66"/>
        <v>8773.76</v>
      </c>
      <c r="P194" s="97">
        <f t="shared" si="66"/>
        <v>0</v>
      </c>
      <c r="Q194" s="97">
        <f t="shared" si="66"/>
        <v>1146.6400000000001</v>
      </c>
      <c r="R194" s="97">
        <f t="shared" si="66"/>
        <v>8492.01</v>
      </c>
      <c r="S194" s="97">
        <f t="shared" si="66"/>
        <v>281.75</v>
      </c>
      <c r="T194" s="105" t="str">
        <f t="shared" si="65"/>
        <v>-</v>
      </c>
      <c r="U194" s="97"/>
      <c r="V194" s="97" t="str">
        <f>V180</f>
        <v>-</v>
      </c>
      <c r="W194" s="97" t="str">
        <f>W180</f>
        <v>-</v>
      </c>
      <c r="X194" s="97" t="str">
        <f>X180</f>
        <v>-</v>
      </c>
      <c r="Y194" s="19"/>
      <c r="Z194" s="19"/>
      <c r="AA194" s="19"/>
    </row>
    <row r="195" spans="1:27" ht="18" hidden="1" customHeight="1" x14ac:dyDescent="0.2">
      <c r="A195" s="84" t="s">
        <v>44</v>
      </c>
      <c r="B195" s="293" t="s">
        <v>152</v>
      </c>
      <c r="C195" s="294"/>
      <c r="D195" s="294"/>
      <c r="E195" s="294"/>
      <c r="F195" s="294"/>
      <c r="G195" s="294"/>
      <c r="H195" s="294"/>
      <c r="I195" s="294"/>
      <c r="J195" s="294"/>
      <c r="K195" s="294"/>
      <c r="L195" s="294"/>
      <c r="M195" s="294"/>
      <c r="N195" s="294"/>
      <c r="O195" s="294"/>
      <c r="P195" s="294"/>
      <c r="Q195" s="294"/>
      <c r="R195" s="294"/>
      <c r="S195" s="294"/>
      <c r="T195" s="294"/>
      <c r="U195" s="294"/>
      <c r="V195" s="294"/>
      <c r="W195" s="294"/>
      <c r="X195" s="295"/>
      <c r="Y195" s="24"/>
      <c r="Z195" s="24"/>
      <c r="AA195" s="24"/>
    </row>
    <row r="196" spans="1:27" ht="15" hidden="1" customHeight="1" x14ac:dyDescent="0.2">
      <c r="A196" s="67" t="s">
        <v>15</v>
      </c>
      <c r="B196" s="288" t="s">
        <v>87</v>
      </c>
      <c r="C196" s="289"/>
      <c r="D196" s="289"/>
      <c r="E196" s="289"/>
      <c r="F196" s="289"/>
      <c r="G196" s="289"/>
      <c r="H196" s="289"/>
      <c r="I196" s="289"/>
      <c r="J196" s="289"/>
      <c r="K196" s="289"/>
      <c r="L196" s="289"/>
      <c r="M196" s="289"/>
      <c r="N196" s="289"/>
      <c r="O196" s="289"/>
      <c r="P196" s="289"/>
      <c r="Q196" s="289"/>
      <c r="R196" s="289"/>
      <c r="S196" s="289"/>
      <c r="T196" s="289"/>
      <c r="U196" s="289"/>
      <c r="V196" s="289"/>
      <c r="W196" s="289"/>
      <c r="X196" s="290"/>
    </row>
    <row r="197" spans="1:27" hidden="1" x14ac:dyDescent="0.2">
      <c r="A197" s="160"/>
      <c r="B197" s="160"/>
      <c r="C197" s="160"/>
      <c r="D197" s="160"/>
      <c r="E197" s="83" t="s">
        <v>25</v>
      </c>
      <c r="F197" s="83" t="s">
        <v>25</v>
      </c>
      <c r="G197" s="83" t="s">
        <v>25</v>
      </c>
      <c r="H197" s="83" t="s">
        <v>25</v>
      </c>
      <c r="I197" s="83" t="s">
        <v>25</v>
      </c>
      <c r="J197" s="83" t="s">
        <v>25</v>
      </c>
      <c r="K197" s="83" t="s">
        <v>25</v>
      </c>
      <c r="L197" s="83" t="s">
        <v>25</v>
      </c>
      <c r="M197" s="83" t="s">
        <v>25</v>
      </c>
      <c r="N197" s="160"/>
      <c r="O197" s="160"/>
      <c r="P197" s="172"/>
      <c r="Q197" s="172"/>
      <c r="R197" s="160"/>
      <c r="S197" s="160"/>
      <c r="T197" s="160"/>
      <c r="U197" s="160"/>
      <c r="V197" s="160"/>
      <c r="W197" s="160"/>
      <c r="X197" s="160"/>
      <c r="Y197" s="23"/>
      <c r="Z197" s="23"/>
      <c r="AA197" s="23"/>
    </row>
    <row r="198" spans="1:27" ht="12" hidden="1" customHeight="1" x14ac:dyDescent="0.2">
      <c r="A198" s="280" t="s">
        <v>105</v>
      </c>
      <c r="B198" s="281"/>
      <c r="C198" s="282"/>
      <c r="D198" s="159"/>
      <c r="E198" s="159" t="s">
        <v>25</v>
      </c>
      <c r="F198" s="159" t="s">
        <v>25</v>
      </c>
      <c r="G198" s="159"/>
      <c r="H198" s="159"/>
      <c r="I198" s="159"/>
      <c r="J198" s="159"/>
      <c r="K198" s="159"/>
      <c r="L198" s="159"/>
      <c r="M198" s="159"/>
      <c r="N198" s="159"/>
      <c r="O198" s="159"/>
      <c r="P198" s="166"/>
      <c r="Q198" s="166"/>
      <c r="R198" s="159"/>
      <c r="S198" s="159"/>
      <c r="T198" s="159"/>
      <c r="U198" s="159"/>
      <c r="V198" s="159"/>
      <c r="W198" s="159"/>
      <c r="X198" s="159"/>
      <c r="Y198" s="19"/>
      <c r="Z198" s="19"/>
      <c r="AA198" s="19"/>
    </row>
    <row r="199" spans="1:27" ht="20.25" hidden="1" customHeight="1" x14ac:dyDescent="0.2">
      <c r="A199" s="163" t="s">
        <v>16</v>
      </c>
      <c r="B199" s="288" t="s">
        <v>88</v>
      </c>
      <c r="C199" s="289"/>
      <c r="D199" s="289"/>
      <c r="E199" s="289"/>
      <c r="F199" s="289"/>
      <c r="G199" s="289"/>
      <c r="H199" s="289"/>
      <c r="I199" s="289"/>
      <c r="J199" s="289"/>
      <c r="K199" s="289"/>
      <c r="L199" s="289"/>
      <c r="M199" s="289"/>
      <c r="N199" s="289"/>
      <c r="O199" s="289"/>
      <c r="P199" s="289"/>
      <c r="Q199" s="289"/>
      <c r="R199" s="289"/>
      <c r="S199" s="289"/>
      <c r="T199" s="289"/>
      <c r="U199" s="289"/>
      <c r="V199" s="289"/>
      <c r="W199" s="289"/>
      <c r="X199" s="290"/>
    </row>
    <row r="200" spans="1:27" hidden="1" x14ac:dyDescent="0.2">
      <c r="A200" s="160"/>
      <c r="B200" s="160"/>
      <c r="C200" s="160"/>
      <c r="D200" s="160"/>
      <c r="E200" s="83" t="s">
        <v>25</v>
      </c>
      <c r="F200" s="83" t="s">
        <v>25</v>
      </c>
      <c r="G200" s="83" t="s">
        <v>25</v>
      </c>
      <c r="H200" s="83" t="s">
        <v>25</v>
      </c>
      <c r="I200" s="83" t="s">
        <v>25</v>
      </c>
      <c r="J200" s="83" t="s">
        <v>25</v>
      </c>
      <c r="K200" s="83" t="s">
        <v>25</v>
      </c>
      <c r="L200" s="83" t="s">
        <v>25</v>
      </c>
      <c r="M200" s="83" t="s">
        <v>25</v>
      </c>
      <c r="N200" s="160"/>
      <c r="O200" s="160"/>
      <c r="P200" s="172"/>
      <c r="Q200" s="172"/>
      <c r="R200" s="160"/>
      <c r="S200" s="160"/>
      <c r="T200" s="160"/>
      <c r="U200" s="160"/>
      <c r="V200" s="160"/>
      <c r="W200" s="160"/>
      <c r="X200" s="160"/>
      <c r="Y200" s="23"/>
      <c r="Z200" s="23"/>
      <c r="AA200" s="23"/>
    </row>
    <row r="201" spans="1:27" ht="13.5" hidden="1" customHeight="1" x14ac:dyDescent="0.2">
      <c r="A201" s="280" t="s">
        <v>106</v>
      </c>
      <c r="B201" s="281"/>
      <c r="C201" s="282"/>
      <c r="D201" s="159"/>
      <c r="E201" s="159" t="s">
        <v>25</v>
      </c>
      <c r="F201" s="159" t="s">
        <v>25</v>
      </c>
      <c r="G201" s="159"/>
      <c r="H201" s="159"/>
      <c r="I201" s="159"/>
      <c r="J201" s="159"/>
      <c r="K201" s="159"/>
      <c r="L201" s="159"/>
      <c r="M201" s="159"/>
      <c r="N201" s="159"/>
      <c r="O201" s="159"/>
      <c r="P201" s="166"/>
      <c r="Q201" s="166"/>
      <c r="R201" s="159"/>
      <c r="S201" s="159"/>
      <c r="T201" s="159"/>
      <c r="U201" s="159"/>
      <c r="V201" s="159"/>
      <c r="W201" s="159"/>
      <c r="X201" s="159"/>
      <c r="Y201" s="19"/>
      <c r="Z201" s="19"/>
      <c r="AA201" s="19"/>
    </row>
    <row r="202" spans="1:27" ht="18.75" hidden="1" customHeight="1" x14ac:dyDescent="0.2">
      <c r="A202" s="159" t="s">
        <v>45</v>
      </c>
      <c r="B202" s="288" t="s">
        <v>99</v>
      </c>
      <c r="C202" s="289"/>
      <c r="D202" s="289"/>
      <c r="E202" s="289"/>
      <c r="F202" s="289"/>
      <c r="G202" s="289"/>
      <c r="H202" s="289"/>
      <c r="I202" s="289"/>
      <c r="J202" s="289"/>
      <c r="K202" s="289"/>
      <c r="L202" s="289"/>
      <c r="M202" s="289"/>
      <c r="N202" s="289"/>
      <c r="O202" s="289"/>
      <c r="P202" s="289"/>
      <c r="Q202" s="289"/>
      <c r="R202" s="289"/>
      <c r="S202" s="289"/>
      <c r="T202" s="289"/>
      <c r="U202" s="289"/>
      <c r="V202" s="289"/>
      <c r="W202" s="289"/>
      <c r="X202" s="290"/>
    </row>
    <row r="203" spans="1:27" hidden="1" x14ac:dyDescent="0.2">
      <c r="A203" s="160"/>
      <c r="B203" s="160"/>
      <c r="C203" s="160"/>
      <c r="D203" s="160"/>
      <c r="E203" s="83" t="s">
        <v>25</v>
      </c>
      <c r="F203" s="83" t="s">
        <v>25</v>
      </c>
      <c r="G203" s="83" t="s">
        <v>25</v>
      </c>
      <c r="H203" s="83" t="s">
        <v>25</v>
      </c>
      <c r="I203" s="83" t="s">
        <v>25</v>
      </c>
      <c r="J203" s="83" t="s">
        <v>25</v>
      </c>
      <c r="K203" s="83" t="s">
        <v>25</v>
      </c>
      <c r="L203" s="83" t="s">
        <v>25</v>
      </c>
      <c r="M203" s="83" t="s">
        <v>25</v>
      </c>
      <c r="N203" s="160"/>
      <c r="O203" s="160"/>
      <c r="P203" s="172"/>
      <c r="Q203" s="172"/>
      <c r="R203" s="160"/>
      <c r="S203" s="160"/>
      <c r="T203" s="160"/>
      <c r="U203" s="160"/>
      <c r="V203" s="160"/>
      <c r="W203" s="160"/>
      <c r="X203" s="160"/>
      <c r="Y203" s="23"/>
      <c r="Z203" s="23"/>
      <c r="AA203" s="23"/>
    </row>
    <row r="204" spans="1:27" ht="13.5" hidden="1" customHeight="1" x14ac:dyDescent="0.2">
      <c r="A204" s="283" t="s">
        <v>107</v>
      </c>
      <c r="B204" s="283"/>
      <c r="C204" s="283"/>
      <c r="D204" s="159"/>
      <c r="E204" s="159" t="s">
        <v>58</v>
      </c>
      <c r="F204" s="159" t="s">
        <v>58</v>
      </c>
      <c r="G204" s="159"/>
      <c r="H204" s="159"/>
      <c r="I204" s="159"/>
      <c r="J204" s="159"/>
      <c r="K204" s="159"/>
      <c r="L204" s="159"/>
      <c r="M204" s="159"/>
      <c r="N204" s="159"/>
      <c r="O204" s="159"/>
      <c r="P204" s="166"/>
      <c r="Q204" s="166"/>
      <c r="R204" s="159"/>
      <c r="S204" s="159"/>
      <c r="T204" s="159"/>
      <c r="U204" s="159"/>
      <c r="V204" s="159"/>
      <c r="W204" s="159"/>
      <c r="X204" s="159"/>
      <c r="Y204" s="19"/>
      <c r="Z204" s="19"/>
      <c r="AA204" s="19"/>
    </row>
    <row r="205" spans="1:27" hidden="1" x14ac:dyDescent="0.2">
      <c r="A205" s="163"/>
      <c r="B205" s="163"/>
      <c r="C205" s="163"/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59"/>
      <c r="O205" s="159"/>
      <c r="P205" s="166"/>
      <c r="Q205" s="166"/>
      <c r="R205" s="159"/>
      <c r="S205" s="173"/>
      <c r="T205" s="166"/>
      <c r="U205" s="166"/>
      <c r="V205" s="166"/>
      <c r="W205" s="166"/>
      <c r="X205" s="166"/>
    </row>
    <row r="206" spans="1:27" ht="15" hidden="1" customHeight="1" x14ac:dyDescent="0.2">
      <c r="A206" s="163" t="s">
        <v>17</v>
      </c>
      <c r="B206" s="288" t="s">
        <v>100</v>
      </c>
      <c r="C206" s="289"/>
      <c r="D206" s="289"/>
      <c r="E206" s="289"/>
      <c r="F206" s="289"/>
      <c r="G206" s="289"/>
      <c r="H206" s="289"/>
      <c r="I206" s="289"/>
      <c r="J206" s="289"/>
      <c r="K206" s="289"/>
      <c r="L206" s="289"/>
      <c r="M206" s="289"/>
      <c r="N206" s="289"/>
      <c r="O206" s="289"/>
      <c r="P206" s="289"/>
      <c r="Q206" s="289"/>
      <c r="R206" s="289"/>
      <c r="S206" s="289"/>
      <c r="T206" s="289"/>
      <c r="U206" s="289"/>
      <c r="V206" s="289"/>
      <c r="W206" s="289"/>
      <c r="X206" s="290"/>
    </row>
    <row r="207" spans="1:27" hidden="1" x14ac:dyDescent="0.2">
      <c r="A207" s="160"/>
      <c r="B207" s="160"/>
      <c r="C207" s="160"/>
      <c r="D207" s="160"/>
      <c r="E207" s="83" t="s">
        <v>25</v>
      </c>
      <c r="F207" s="83" t="s">
        <v>25</v>
      </c>
      <c r="G207" s="83" t="s">
        <v>25</v>
      </c>
      <c r="H207" s="83" t="s">
        <v>25</v>
      </c>
      <c r="I207" s="83" t="s">
        <v>25</v>
      </c>
      <c r="J207" s="83" t="s">
        <v>25</v>
      </c>
      <c r="K207" s="83" t="s">
        <v>25</v>
      </c>
      <c r="L207" s="83" t="s">
        <v>25</v>
      </c>
      <c r="M207" s="83" t="s">
        <v>25</v>
      </c>
      <c r="N207" s="160"/>
      <c r="O207" s="160"/>
      <c r="P207" s="172"/>
      <c r="Q207" s="172"/>
      <c r="R207" s="160"/>
      <c r="S207" s="160"/>
      <c r="T207" s="160"/>
      <c r="U207" s="160"/>
      <c r="V207" s="160"/>
      <c r="W207" s="160"/>
      <c r="X207" s="160"/>
      <c r="Y207" s="23"/>
      <c r="Z207" s="23"/>
      <c r="AA207" s="23"/>
    </row>
    <row r="208" spans="1:27" ht="12.75" hidden="1" customHeight="1" x14ac:dyDescent="0.2">
      <c r="A208" s="280" t="s">
        <v>108</v>
      </c>
      <c r="B208" s="281"/>
      <c r="C208" s="282"/>
      <c r="D208" s="159"/>
      <c r="E208" s="159" t="s">
        <v>25</v>
      </c>
      <c r="F208" s="159" t="s">
        <v>25</v>
      </c>
      <c r="G208" s="159"/>
      <c r="H208" s="159"/>
      <c r="I208" s="159"/>
      <c r="J208" s="159"/>
      <c r="K208" s="159"/>
      <c r="L208" s="159"/>
      <c r="M208" s="159"/>
      <c r="N208" s="159"/>
      <c r="O208" s="159"/>
      <c r="P208" s="166"/>
      <c r="Q208" s="166"/>
      <c r="R208" s="159"/>
      <c r="S208" s="159"/>
      <c r="T208" s="159"/>
      <c r="U208" s="159"/>
      <c r="V208" s="159"/>
      <c r="W208" s="159"/>
      <c r="X208" s="159"/>
      <c r="Y208" s="19"/>
      <c r="Z208" s="19"/>
      <c r="AA208" s="19"/>
    </row>
    <row r="209" spans="1:27" ht="15.75" hidden="1" customHeight="1" x14ac:dyDescent="0.2">
      <c r="A209" s="159" t="s">
        <v>66</v>
      </c>
      <c r="B209" s="280" t="s">
        <v>89</v>
      </c>
      <c r="C209" s="281"/>
      <c r="D209" s="281"/>
      <c r="E209" s="281"/>
      <c r="F209" s="281"/>
      <c r="G209" s="281"/>
      <c r="H209" s="281"/>
      <c r="I209" s="281"/>
      <c r="J209" s="281"/>
      <c r="K209" s="281"/>
      <c r="L209" s="281"/>
      <c r="M209" s="281"/>
      <c r="N209" s="281"/>
      <c r="O209" s="281"/>
      <c r="P209" s="281"/>
      <c r="Q209" s="281"/>
      <c r="R209" s="281"/>
      <c r="S209" s="281"/>
      <c r="T209" s="281"/>
      <c r="U209" s="281"/>
      <c r="V209" s="281"/>
      <c r="W209" s="281"/>
      <c r="X209" s="282"/>
      <c r="Y209" s="19"/>
      <c r="Z209" s="19"/>
      <c r="AA209" s="19"/>
    </row>
    <row r="210" spans="1:27" hidden="1" x14ac:dyDescent="0.2">
      <c r="A210" s="160"/>
      <c r="B210" s="160"/>
      <c r="C210" s="160"/>
      <c r="D210" s="160"/>
      <c r="E210" s="83" t="s">
        <v>25</v>
      </c>
      <c r="F210" s="83" t="s">
        <v>25</v>
      </c>
      <c r="G210" s="83" t="s">
        <v>25</v>
      </c>
      <c r="H210" s="83" t="s">
        <v>25</v>
      </c>
      <c r="I210" s="83" t="s">
        <v>25</v>
      </c>
      <c r="J210" s="83" t="s">
        <v>25</v>
      </c>
      <c r="K210" s="83" t="s">
        <v>25</v>
      </c>
      <c r="L210" s="83" t="s">
        <v>25</v>
      </c>
      <c r="M210" s="83" t="s">
        <v>25</v>
      </c>
      <c r="N210" s="160"/>
      <c r="O210" s="160"/>
      <c r="P210" s="172"/>
      <c r="Q210" s="172"/>
      <c r="R210" s="160"/>
      <c r="S210" s="160"/>
      <c r="T210" s="160"/>
      <c r="U210" s="160"/>
      <c r="V210" s="160"/>
      <c r="W210" s="160"/>
      <c r="X210" s="160"/>
      <c r="Y210" s="23"/>
      <c r="Z210" s="23"/>
      <c r="AA210" s="23"/>
    </row>
    <row r="211" spans="1:27" ht="14.25" hidden="1" customHeight="1" x14ac:dyDescent="0.2">
      <c r="A211" s="280" t="s">
        <v>109</v>
      </c>
      <c r="B211" s="281"/>
      <c r="C211" s="282"/>
      <c r="D211" s="159"/>
      <c r="E211" s="159" t="s">
        <v>25</v>
      </c>
      <c r="F211" s="159" t="s">
        <v>25</v>
      </c>
      <c r="G211" s="159"/>
      <c r="H211" s="159"/>
      <c r="I211" s="159"/>
      <c r="J211" s="159"/>
      <c r="K211" s="159"/>
      <c r="L211" s="159"/>
      <c r="M211" s="159"/>
      <c r="N211" s="159"/>
      <c r="O211" s="159"/>
      <c r="P211" s="166"/>
      <c r="Q211" s="166"/>
      <c r="R211" s="159"/>
      <c r="S211" s="159"/>
      <c r="T211" s="159"/>
      <c r="U211" s="159"/>
      <c r="V211" s="159"/>
      <c r="W211" s="159"/>
      <c r="X211" s="159"/>
      <c r="Y211" s="19"/>
      <c r="Z211" s="19"/>
      <c r="AA211" s="19"/>
    </row>
    <row r="212" spans="1:27" ht="14.25" hidden="1" customHeight="1" x14ac:dyDescent="0.2">
      <c r="A212" s="280" t="s">
        <v>110</v>
      </c>
      <c r="B212" s="281"/>
      <c r="C212" s="282"/>
      <c r="D212" s="159"/>
      <c r="E212" s="159" t="s">
        <v>25</v>
      </c>
      <c r="F212" s="159" t="s">
        <v>25</v>
      </c>
      <c r="G212" s="159"/>
      <c r="H212" s="159"/>
      <c r="I212" s="159"/>
      <c r="J212" s="159"/>
      <c r="K212" s="159"/>
      <c r="L212" s="159"/>
      <c r="M212" s="159"/>
      <c r="N212" s="159"/>
      <c r="O212" s="159"/>
      <c r="P212" s="166"/>
      <c r="Q212" s="166"/>
      <c r="R212" s="159"/>
      <c r="S212" s="159"/>
      <c r="T212" s="159"/>
      <c r="U212" s="159"/>
      <c r="V212" s="159"/>
      <c r="W212" s="159"/>
      <c r="X212" s="159"/>
      <c r="Y212" s="19"/>
      <c r="Z212" s="19"/>
      <c r="AA212" s="19"/>
    </row>
    <row r="213" spans="1:27" ht="14.25" customHeight="1" x14ac:dyDescent="0.2">
      <c r="A213" s="285" t="s">
        <v>214</v>
      </c>
      <c r="B213" s="286"/>
      <c r="C213" s="287"/>
      <c r="D213" s="98">
        <f>'4'!D238</f>
        <v>9920.4</v>
      </c>
      <c r="E213" s="98">
        <f>'4'!E238</f>
        <v>9905.68</v>
      </c>
      <c r="F213" s="98">
        <f>'4'!F238</f>
        <v>0</v>
      </c>
      <c r="G213" s="98">
        <v>0</v>
      </c>
      <c r="H213" s="98">
        <v>0</v>
      </c>
      <c r="I213" s="98">
        <v>0</v>
      </c>
      <c r="J213" s="98">
        <f>D213-E213</f>
        <v>14.719999999999345</v>
      </c>
      <c r="K213" s="98">
        <v>0</v>
      </c>
      <c r="L213" s="98">
        <v>0</v>
      </c>
      <c r="M213" s="98">
        <f>E213</f>
        <v>9905.68</v>
      </c>
      <c r="N213" s="98">
        <f>N194</f>
        <v>1146.6400000000001</v>
      </c>
      <c r="O213" s="98">
        <f t="shared" ref="O213:S213" si="67">O194</f>
        <v>8773.76</v>
      </c>
      <c r="P213" s="98">
        <f t="shared" si="67"/>
        <v>0</v>
      </c>
      <c r="Q213" s="98">
        <f t="shared" si="67"/>
        <v>1146.6400000000001</v>
      </c>
      <c r="R213" s="98">
        <f t="shared" si="67"/>
        <v>8492.01</v>
      </c>
      <c r="S213" s="98">
        <f t="shared" si="67"/>
        <v>281.75</v>
      </c>
      <c r="T213" s="159" t="s">
        <v>173</v>
      </c>
      <c r="U213" s="159" t="s">
        <v>173</v>
      </c>
      <c r="V213" s="159" t="s">
        <v>173</v>
      </c>
      <c r="W213" s="159" t="s">
        <v>173</v>
      </c>
      <c r="X213" s="159" t="s">
        <v>173</v>
      </c>
      <c r="Y213" s="19"/>
      <c r="Z213" s="19"/>
      <c r="AA213" s="19"/>
    </row>
    <row r="214" spans="1:27" ht="14.25" customHeight="1" x14ac:dyDescent="0.2">
      <c r="A214" s="161" t="s">
        <v>215</v>
      </c>
      <c r="B214" s="277" t="s">
        <v>208</v>
      </c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9"/>
      <c r="Y214" s="19"/>
      <c r="Z214" s="19"/>
      <c r="AA214" s="19"/>
    </row>
    <row r="215" spans="1:27" ht="14.25" customHeight="1" x14ac:dyDescent="0.2">
      <c r="A215" s="62" t="s">
        <v>13</v>
      </c>
      <c r="B215" s="285" t="s">
        <v>157</v>
      </c>
      <c r="C215" s="286"/>
      <c r="D215" s="286"/>
      <c r="E215" s="286"/>
      <c r="F215" s="286"/>
      <c r="G215" s="286"/>
      <c r="H215" s="286"/>
      <c r="I215" s="286"/>
      <c r="J215" s="286"/>
      <c r="K215" s="286"/>
      <c r="L215" s="286"/>
      <c r="M215" s="286"/>
      <c r="N215" s="286"/>
      <c r="O215" s="286"/>
      <c r="P215" s="286"/>
      <c r="Q215" s="286"/>
      <c r="R215" s="286"/>
      <c r="S215" s="286"/>
      <c r="T215" s="286"/>
      <c r="U215" s="286"/>
      <c r="V215" s="286"/>
      <c r="W215" s="286"/>
      <c r="X215" s="287"/>
      <c r="Y215" s="19"/>
      <c r="Z215" s="19"/>
      <c r="AA215" s="19"/>
    </row>
    <row r="216" spans="1:27" ht="14.25" customHeight="1" x14ac:dyDescent="0.2">
      <c r="A216" s="63" t="s">
        <v>14</v>
      </c>
      <c r="B216" s="288" t="s">
        <v>87</v>
      </c>
      <c r="C216" s="289"/>
      <c r="D216" s="289"/>
      <c r="E216" s="289"/>
      <c r="F216" s="289"/>
      <c r="G216" s="289"/>
      <c r="H216" s="289"/>
      <c r="I216" s="289"/>
      <c r="J216" s="289"/>
      <c r="K216" s="289"/>
      <c r="L216" s="289"/>
      <c r="M216" s="289"/>
      <c r="N216" s="289"/>
      <c r="O216" s="289"/>
      <c r="P216" s="289"/>
      <c r="Q216" s="289"/>
      <c r="R216" s="289"/>
      <c r="S216" s="289"/>
      <c r="T216" s="289"/>
      <c r="U216" s="289"/>
      <c r="V216" s="289"/>
      <c r="W216" s="289"/>
      <c r="X216" s="290"/>
      <c r="Y216" s="19"/>
      <c r="Z216" s="19"/>
      <c r="AA216" s="19"/>
    </row>
    <row r="217" spans="1:27" ht="14.25" customHeight="1" x14ac:dyDescent="0.2">
      <c r="A217" s="280" t="s">
        <v>101</v>
      </c>
      <c r="B217" s="281"/>
      <c r="C217" s="282"/>
      <c r="D217" s="97">
        <v>0</v>
      </c>
      <c r="E217" s="97" t="s">
        <v>58</v>
      </c>
      <c r="F217" s="97" t="s">
        <v>58</v>
      </c>
      <c r="G217" s="83" t="s">
        <v>173</v>
      </c>
      <c r="H217" s="83" t="s">
        <v>173</v>
      </c>
      <c r="I217" s="83" t="s">
        <v>173</v>
      </c>
      <c r="J217" s="99" t="s">
        <v>173</v>
      </c>
      <c r="K217" s="83" t="s">
        <v>173</v>
      </c>
      <c r="L217" s="83" t="s">
        <v>173</v>
      </c>
      <c r="M217" s="97" t="s">
        <v>173</v>
      </c>
      <c r="N217" s="97">
        <v>0</v>
      </c>
      <c r="O217" s="97">
        <v>0</v>
      </c>
      <c r="P217" s="97">
        <v>0</v>
      </c>
      <c r="Q217" s="97">
        <v>0</v>
      </c>
      <c r="R217" s="97">
        <v>0</v>
      </c>
      <c r="S217" s="97">
        <v>0</v>
      </c>
      <c r="T217" s="97" t="s">
        <v>173</v>
      </c>
      <c r="U217" s="97" t="s">
        <v>173</v>
      </c>
      <c r="V217" s="97" t="s">
        <v>173</v>
      </c>
      <c r="W217" s="97" t="s">
        <v>173</v>
      </c>
      <c r="X217" s="97" t="s">
        <v>173</v>
      </c>
      <c r="Y217" s="19"/>
      <c r="Z217" s="19"/>
      <c r="AA217" s="19"/>
    </row>
    <row r="218" spans="1:27" ht="14.25" customHeight="1" x14ac:dyDescent="0.2">
      <c r="A218" s="162" t="s">
        <v>53</v>
      </c>
      <c r="B218" s="288" t="s">
        <v>151</v>
      </c>
      <c r="C218" s="289"/>
      <c r="D218" s="289"/>
      <c r="E218" s="289"/>
      <c r="F218" s="289"/>
      <c r="G218" s="289"/>
      <c r="H218" s="289"/>
      <c r="I218" s="289"/>
      <c r="J218" s="289"/>
      <c r="K218" s="289"/>
      <c r="L218" s="289"/>
      <c r="M218" s="289"/>
      <c r="N218" s="289"/>
      <c r="O218" s="289"/>
      <c r="P218" s="289"/>
      <c r="Q218" s="289"/>
      <c r="R218" s="289"/>
      <c r="S218" s="289"/>
      <c r="T218" s="289"/>
      <c r="U218" s="289"/>
      <c r="V218" s="289"/>
      <c r="W218" s="289"/>
      <c r="X218" s="290"/>
      <c r="Y218" s="19"/>
      <c r="Z218" s="19"/>
      <c r="AA218" s="19"/>
    </row>
    <row r="219" spans="1:27" ht="14.25" customHeight="1" x14ac:dyDescent="0.2">
      <c r="A219" s="280" t="s">
        <v>102</v>
      </c>
      <c r="B219" s="281"/>
      <c r="C219" s="282"/>
      <c r="D219" s="97">
        <v>0</v>
      </c>
      <c r="E219" s="159" t="s">
        <v>25</v>
      </c>
      <c r="F219" s="159" t="s">
        <v>25</v>
      </c>
      <c r="G219" s="159" t="s">
        <v>173</v>
      </c>
      <c r="H219" s="159" t="s">
        <v>173</v>
      </c>
      <c r="I219" s="159" t="s">
        <v>173</v>
      </c>
      <c r="J219" s="159" t="s">
        <v>173</v>
      </c>
      <c r="K219" s="159" t="s">
        <v>173</v>
      </c>
      <c r="L219" s="159" t="s">
        <v>173</v>
      </c>
      <c r="M219" s="159" t="s">
        <v>173</v>
      </c>
      <c r="N219" s="121">
        <v>0</v>
      </c>
      <c r="O219" s="121">
        <v>0</v>
      </c>
      <c r="P219" s="121">
        <v>0</v>
      </c>
      <c r="Q219" s="121">
        <v>0</v>
      </c>
      <c r="R219" s="121">
        <v>0</v>
      </c>
      <c r="S219" s="121">
        <v>0</v>
      </c>
      <c r="T219" s="162" t="s">
        <v>173</v>
      </c>
      <c r="U219" s="162" t="s">
        <v>173</v>
      </c>
      <c r="V219" s="162" t="s">
        <v>173</v>
      </c>
      <c r="W219" s="162" t="s">
        <v>173</v>
      </c>
      <c r="X219" s="162" t="s">
        <v>173</v>
      </c>
      <c r="Y219" s="19"/>
      <c r="Z219" s="19"/>
      <c r="AA219" s="19"/>
    </row>
    <row r="220" spans="1:27" ht="14.25" customHeight="1" x14ac:dyDescent="0.2">
      <c r="A220" s="62" t="s">
        <v>54</v>
      </c>
      <c r="B220" s="280" t="s">
        <v>89</v>
      </c>
      <c r="C220" s="281"/>
      <c r="D220" s="281"/>
      <c r="E220" s="281"/>
      <c r="F220" s="281"/>
      <c r="G220" s="281"/>
      <c r="H220" s="281"/>
      <c r="I220" s="281"/>
      <c r="J220" s="281"/>
      <c r="K220" s="281"/>
      <c r="L220" s="281"/>
      <c r="M220" s="281"/>
      <c r="N220" s="281"/>
      <c r="O220" s="281"/>
      <c r="P220" s="281"/>
      <c r="Q220" s="281"/>
      <c r="R220" s="281"/>
      <c r="S220" s="281"/>
      <c r="T220" s="281"/>
      <c r="U220" s="281"/>
      <c r="V220" s="281"/>
      <c r="W220" s="281"/>
      <c r="X220" s="282"/>
      <c r="Y220" s="19"/>
      <c r="Z220" s="19"/>
      <c r="AA220" s="19"/>
    </row>
    <row r="221" spans="1:27" ht="29.25" customHeight="1" x14ac:dyDescent="0.2">
      <c r="A221" s="171" t="str">
        <f>'4'!A248</f>
        <v>2.1.3.1</v>
      </c>
      <c r="B221" s="186" t="str">
        <f>'4'!B248</f>
        <v>Будівельні роботи на ЦТП по вул. Кравчука, 3-а в м. Луцьку</v>
      </c>
      <c r="C221" s="171" t="str">
        <f>'4'!C248</f>
        <v>1 шт.</v>
      </c>
      <c r="D221" s="97">
        <f>'4'!D248</f>
        <v>71.97</v>
      </c>
      <c r="E221" s="165" t="s">
        <v>58</v>
      </c>
      <c r="F221" s="165" t="s">
        <v>58</v>
      </c>
      <c r="G221" s="165" t="s">
        <v>58</v>
      </c>
      <c r="H221" s="165" t="s">
        <v>58</v>
      </c>
      <c r="I221" s="165" t="s">
        <v>58</v>
      </c>
      <c r="J221" s="165" t="s">
        <v>58</v>
      </c>
      <c r="K221" s="165" t="s">
        <v>58</v>
      </c>
      <c r="L221" s="165" t="s">
        <v>58</v>
      </c>
      <c r="M221" s="165" t="s">
        <v>58</v>
      </c>
      <c r="N221" s="97">
        <v>0</v>
      </c>
      <c r="O221" s="97">
        <f>D221</f>
        <v>71.97</v>
      </c>
      <c r="P221" s="97">
        <v>0</v>
      </c>
      <c r="Q221" s="97">
        <v>0</v>
      </c>
      <c r="R221" s="97">
        <f>D221</f>
        <v>71.97</v>
      </c>
      <c r="S221" s="97">
        <v>0</v>
      </c>
      <c r="T221" s="159" t="s">
        <v>173</v>
      </c>
      <c r="U221" s="159" t="s">
        <v>173</v>
      </c>
      <c r="V221" s="159" t="s">
        <v>173</v>
      </c>
      <c r="W221" s="159" t="s">
        <v>173</v>
      </c>
      <c r="X221" s="159" t="s">
        <v>173</v>
      </c>
      <c r="Y221" s="19"/>
      <c r="Z221" s="19"/>
      <c r="AA221" s="19"/>
    </row>
    <row r="222" spans="1:27" ht="30" customHeight="1" x14ac:dyDescent="0.2">
      <c r="A222" s="171" t="str">
        <f>'4'!A249</f>
        <v>2.1.3.2</v>
      </c>
      <c r="B222" s="186" t="str">
        <f>'4'!B249</f>
        <v>Будівельні роботи на ЦТП по вул. Гордіюк, 10 в м. Луцьку</v>
      </c>
      <c r="C222" s="171" t="str">
        <f>'4'!C249</f>
        <v>1 шт.</v>
      </c>
      <c r="D222" s="97">
        <f>'4'!D249</f>
        <v>100.77</v>
      </c>
      <c r="E222" s="165" t="s">
        <v>58</v>
      </c>
      <c r="F222" s="165" t="s">
        <v>58</v>
      </c>
      <c r="G222" s="165" t="s">
        <v>58</v>
      </c>
      <c r="H222" s="165" t="s">
        <v>58</v>
      </c>
      <c r="I222" s="165" t="s">
        <v>58</v>
      </c>
      <c r="J222" s="165" t="s">
        <v>58</v>
      </c>
      <c r="K222" s="165" t="s">
        <v>58</v>
      </c>
      <c r="L222" s="165" t="s">
        <v>58</v>
      </c>
      <c r="M222" s="165" t="s">
        <v>58</v>
      </c>
      <c r="N222" s="97">
        <v>0</v>
      </c>
      <c r="O222" s="97">
        <f>D222</f>
        <v>100.77</v>
      </c>
      <c r="P222" s="97">
        <v>0</v>
      </c>
      <c r="Q222" s="97">
        <v>0</v>
      </c>
      <c r="R222" s="97">
        <v>0</v>
      </c>
      <c r="S222" s="97">
        <f>D222</f>
        <v>100.77</v>
      </c>
      <c r="T222" s="159" t="s">
        <v>173</v>
      </c>
      <c r="U222" s="159" t="s">
        <v>173</v>
      </c>
      <c r="V222" s="159" t="s">
        <v>173</v>
      </c>
      <c r="W222" s="159" t="s">
        <v>173</v>
      </c>
      <c r="X222" s="159" t="s">
        <v>173</v>
      </c>
      <c r="Y222" s="19"/>
      <c r="Z222" s="19"/>
      <c r="AA222" s="19"/>
    </row>
    <row r="223" spans="1:27" ht="14.25" customHeight="1" x14ac:dyDescent="0.2">
      <c r="A223" s="280" t="s">
        <v>103</v>
      </c>
      <c r="B223" s="281"/>
      <c r="C223" s="282"/>
      <c r="D223" s="97">
        <f>SUM(D221:D222)</f>
        <v>172.74</v>
      </c>
      <c r="E223" s="159" t="s">
        <v>25</v>
      </c>
      <c r="F223" s="159" t="s">
        <v>25</v>
      </c>
      <c r="G223" s="159" t="s">
        <v>173</v>
      </c>
      <c r="H223" s="159" t="s">
        <v>173</v>
      </c>
      <c r="I223" s="159" t="s">
        <v>173</v>
      </c>
      <c r="J223" s="159" t="s">
        <v>173</v>
      </c>
      <c r="K223" s="159" t="s">
        <v>173</v>
      </c>
      <c r="L223" s="159" t="s">
        <v>173</v>
      </c>
      <c r="M223" s="159" t="s">
        <v>173</v>
      </c>
      <c r="N223" s="97">
        <f t="shared" ref="N223:S223" si="68">SUM(N221:N222)</f>
        <v>0</v>
      </c>
      <c r="O223" s="97">
        <f t="shared" si="68"/>
        <v>172.74</v>
      </c>
      <c r="P223" s="97">
        <f t="shared" si="68"/>
        <v>0</v>
      </c>
      <c r="Q223" s="97">
        <f t="shared" si="68"/>
        <v>0</v>
      </c>
      <c r="R223" s="97">
        <f t="shared" si="68"/>
        <v>71.97</v>
      </c>
      <c r="S223" s="97">
        <f t="shared" si="68"/>
        <v>100.77</v>
      </c>
      <c r="T223" s="162" t="s">
        <v>173</v>
      </c>
      <c r="U223" s="162" t="s">
        <v>173</v>
      </c>
      <c r="V223" s="162" t="s">
        <v>173</v>
      </c>
      <c r="W223" s="162" t="s">
        <v>173</v>
      </c>
      <c r="X223" s="162" t="s">
        <v>173</v>
      </c>
      <c r="Y223" s="19"/>
      <c r="Z223" s="19"/>
      <c r="AA223" s="19"/>
    </row>
    <row r="224" spans="1:27" ht="16.5" customHeight="1" x14ac:dyDescent="0.2">
      <c r="A224" s="280" t="s">
        <v>104</v>
      </c>
      <c r="B224" s="281"/>
      <c r="C224" s="282"/>
      <c r="D224" s="100">
        <f>D217+D223+D219</f>
        <v>172.74</v>
      </c>
      <c r="E224" s="159" t="s">
        <v>58</v>
      </c>
      <c r="F224" s="159" t="s">
        <v>58</v>
      </c>
      <c r="G224" s="159" t="s">
        <v>173</v>
      </c>
      <c r="H224" s="83" t="s">
        <v>173</v>
      </c>
      <c r="I224" s="83" t="s">
        <v>173</v>
      </c>
      <c r="J224" s="99" t="str">
        <f>J217</f>
        <v>-</v>
      </c>
      <c r="K224" s="83" t="s">
        <v>173</v>
      </c>
      <c r="L224" s="83" t="s">
        <v>173</v>
      </c>
      <c r="M224" s="100" t="str">
        <f t="shared" ref="M224:T224" si="69">M217</f>
        <v>-</v>
      </c>
      <c r="N224" s="100">
        <f t="shared" ref="N224:S224" si="70">N217+N223+N219</f>
        <v>0</v>
      </c>
      <c r="O224" s="100">
        <f t="shared" si="70"/>
        <v>172.74</v>
      </c>
      <c r="P224" s="100">
        <f t="shared" si="70"/>
        <v>0</v>
      </c>
      <c r="Q224" s="100">
        <f t="shared" si="70"/>
        <v>0</v>
      </c>
      <c r="R224" s="100">
        <f t="shared" si="70"/>
        <v>71.97</v>
      </c>
      <c r="S224" s="100">
        <f t="shared" si="70"/>
        <v>100.77</v>
      </c>
      <c r="T224" s="118" t="str">
        <f t="shared" si="69"/>
        <v>-</v>
      </c>
      <c r="U224" s="100" t="s">
        <v>173</v>
      </c>
      <c r="V224" s="100" t="str">
        <f>V217</f>
        <v>-</v>
      </c>
      <c r="W224" s="100" t="str">
        <f>W217</f>
        <v>-</v>
      </c>
      <c r="X224" s="100" t="str">
        <f>X217</f>
        <v>-</v>
      </c>
      <c r="Y224" s="19"/>
      <c r="Z224" s="19"/>
      <c r="AA224" s="19"/>
    </row>
    <row r="225" spans="1:27" ht="14.25" hidden="1" customHeight="1" x14ac:dyDescent="0.2">
      <c r="A225" s="62" t="s">
        <v>44</v>
      </c>
      <c r="B225" s="293" t="s">
        <v>152</v>
      </c>
      <c r="C225" s="294"/>
      <c r="D225" s="294"/>
      <c r="E225" s="294"/>
      <c r="F225" s="294"/>
      <c r="G225" s="294"/>
      <c r="H225" s="294"/>
      <c r="I225" s="294"/>
      <c r="J225" s="294"/>
      <c r="K225" s="294"/>
      <c r="L225" s="294"/>
      <c r="M225" s="294"/>
      <c r="N225" s="294"/>
      <c r="O225" s="294"/>
      <c r="P225" s="294"/>
      <c r="Q225" s="294"/>
      <c r="R225" s="294"/>
      <c r="S225" s="294"/>
      <c r="T225" s="294"/>
      <c r="U225" s="294"/>
      <c r="V225" s="294"/>
      <c r="W225" s="294"/>
      <c r="X225" s="295"/>
      <c r="Y225" s="19"/>
      <c r="Z225" s="19"/>
      <c r="AA225" s="19"/>
    </row>
    <row r="226" spans="1:27" ht="14.25" hidden="1" customHeight="1" x14ac:dyDescent="0.2">
      <c r="A226" s="67" t="s">
        <v>15</v>
      </c>
      <c r="B226" s="288" t="s">
        <v>87</v>
      </c>
      <c r="C226" s="289"/>
      <c r="D226" s="289"/>
      <c r="E226" s="289"/>
      <c r="F226" s="289"/>
      <c r="G226" s="289"/>
      <c r="H226" s="289"/>
      <c r="I226" s="289"/>
      <c r="J226" s="289"/>
      <c r="K226" s="289"/>
      <c r="L226" s="289"/>
      <c r="M226" s="289"/>
      <c r="N226" s="289"/>
      <c r="O226" s="289"/>
      <c r="P226" s="289"/>
      <c r="Q226" s="289"/>
      <c r="R226" s="289"/>
      <c r="S226" s="289"/>
      <c r="T226" s="289"/>
      <c r="U226" s="289"/>
      <c r="V226" s="289"/>
      <c r="W226" s="289"/>
      <c r="X226" s="290"/>
      <c r="Y226" s="19"/>
      <c r="Z226" s="19"/>
      <c r="AA226" s="19"/>
    </row>
    <row r="227" spans="1:27" ht="14.25" hidden="1" customHeight="1" x14ac:dyDescent="0.2">
      <c r="A227" s="161"/>
      <c r="B227" s="161"/>
      <c r="C227" s="161"/>
      <c r="D227" s="161"/>
      <c r="E227" s="64" t="s">
        <v>25</v>
      </c>
      <c r="F227" s="64" t="s">
        <v>25</v>
      </c>
      <c r="G227" s="64" t="s">
        <v>25</v>
      </c>
      <c r="H227" s="64" t="s">
        <v>25</v>
      </c>
      <c r="I227" s="64" t="s">
        <v>25</v>
      </c>
      <c r="J227" s="64" t="s">
        <v>25</v>
      </c>
      <c r="K227" s="64" t="s">
        <v>25</v>
      </c>
      <c r="L227" s="64" t="s">
        <v>25</v>
      </c>
      <c r="M227" s="64" t="s">
        <v>25</v>
      </c>
      <c r="N227" s="161"/>
      <c r="O227" s="161"/>
      <c r="P227" s="65"/>
      <c r="Q227" s="65"/>
      <c r="R227" s="161"/>
      <c r="S227" s="161"/>
      <c r="T227" s="161"/>
      <c r="U227" s="161"/>
      <c r="V227" s="161"/>
      <c r="W227" s="161"/>
      <c r="X227" s="161"/>
      <c r="Y227" s="19"/>
      <c r="Z227" s="19"/>
      <c r="AA227" s="19"/>
    </row>
    <row r="228" spans="1:27" ht="14.25" hidden="1" customHeight="1" x14ac:dyDescent="0.2">
      <c r="A228" s="328" t="s">
        <v>105</v>
      </c>
      <c r="B228" s="329"/>
      <c r="C228" s="330"/>
      <c r="D228" s="162"/>
      <c r="E228" s="162" t="s">
        <v>25</v>
      </c>
      <c r="F228" s="162" t="s">
        <v>25</v>
      </c>
      <c r="G228" s="162"/>
      <c r="H228" s="162"/>
      <c r="I228" s="162"/>
      <c r="J228" s="162"/>
      <c r="K228" s="162"/>
      <c r="L228" s="162"/>
      <c r="M228" s="162"/>
      <c r="N228" s="162"/>
      <c r="O228" s="162"/>
      <c r="P228" s="66"/>
      <c r="Q228" s="66"/>
      <c r="R228" s="162"/>
      <c r="S228" s="162"/>
      <c r="T228" s="162"/>
      <c r="U228" s="162"/>
      <c r="V228" s="162"/>
      <c r="W228" s="162"/>
      <c r="X228" s="162"/>
      <c r="Y228" s="19"/>
      <c r="Z228" s="19"/>
      <c r="AA228" s="19"/>
    </row>
    <row r="229" spans="1:27" ht="14.25" hidden="1" customHeight="1" x14ac:dyDescent="0.2">
      <c r="A229" s="163" t="s">
        <v>16</v>
      </c>
      <c r="B229" s="288" t="s">
        <v>88</v>
      </c>
      <c r="C229" s="289"/>
      <c r="D229" s="289"/>
      <c r="E229" s="289"/>
      <c r="F229" s="289"/>
      <c r="G229" s="289"/>
      <c r="H229" s="289"/>
      <c r="I229" s="289"/>
      <c r="J229" s="289"/>
      <c r="K229" s="289"/>
      <c r="L229" s="289"/>
      <c r="M229" s="289"/>
      <c r="N229" s="289"/>
      <c r="O229" s="289"/>
      <c r="P229" s="289"/>
      <c r="Q229" s="289"/>
      <c r="R229" s="289"/>
      <c r="S229" s="289"/>
      <c r="T229" s="289"/>
      <c r="U229" s="289"/>
      <c r="V229" s="289"/>
      <c r="W229" s="289"/>
      <c r="X229" s="290"/>
      <c r="Y229" s="19"/>
      <c r="Z229" s="19"/>
      <c r="AA229" s="19"/>
    </row>
    <row r="230" spans="1:27" ht="14.25" hidden="1" customHeight="1" x14ac:dyDescent="0.2">
      <c r="A230" s="161"/>
      <c r="B230" s="161"/>
      <c r="C230" s="161"/>
      <c r="D230" s="161"/>
      <c r="E230" s="64" t="s">
        <v>25</v>
      </c>
      <c r="F230" s="64" t="s">
        <v>25</v>
      </c>
      <c r="G230" s="64" t="s">
        <v>25</v>
      </c>
      <c r="H230" s="64" t="s">
        <v>25</v>
      </c>
      <c r="I230" s="64" t="s">
        <v>25</v>
      </c>
      <c r="J230" s="64" t="s">
        <v>25</v>
      </c>
      <c r="K230" s="64" t="s">
        <v>25</v>
      </c>
      <c r="L230" s="64" t="s">
        <v>25</v>
      </c>
      <c r="M230" s="64" t="s">
        <v>25</v>
      </c>
      <c r="N230" s="161"/>
      <c r="O230" s="161"/>
      <c r="P230" s="65"/>
      <c r="Q230" s="65"/>
      <c r="R230" s="161"/>
      <c r="S230" s="161"/>
      <c r="T230" s="161"/>
      <c r="U230" s="161"/>
      <c r="V230" s="161"/>
      <c r="W230" s="161"/>
      <c r="X230" s="161"/>
      <c r="Y230" s="19"/>
      <c r="Z230" s="19"/>
      <c r="AA230" s="19"/>
    </row>
    <row r="231" spans="1:27" ht="14.25" hidden="1" customHeight="1" x14ac:dyDescent="0.2">
      <c r="A231" s="328" t="s">
        <v>106</v>
      </c>
      <c r="B231" s="329"/>
      <c r="C231" s="330"/>
      <c r="D231" s="162"/>
      <c r="E231" s="162" t="s">
        <v>25</v>
      </c>
      <c r="F231" s="162" t="s">
        <v>25</v>
      </c>
      <c r="G231" s="162"/>
      <c r="H231" s="162"/>
      <c r="I231" s="162"/>
      <c r="J231" s="162"/>
      <c r="K231" s="162"/>
      <c r="L231" s="162"/>
      <c r="M231" s="162"/>
      <c r="N231" s="162"/>
      <c r="O231" s="162"/>
      <c r="P231" s="66"/>
      <c r="Q231" s="66"/>
      <c r="R231" s="162"/>
      <c r="S231" s="162"/>
      <c r="T231" s="162"/>
      <c r="U231" s="162"/>
      <c r="V231" s="162"/>
      <c r="W231" s="162"/>
      <c r="X231" s="162"/>
      <c r="Y231" s="19"/>
      <c r="Z231" s="19"/>
      <c r="AA231" s="19"/>
    </row>
    <row r="232" spans="1:27" ht="14.25" hidden="1" customHeight="1" x14ac:dyDescent="0.2">
      <c r="A232" s="162" t="s">
        <v>45</v>
      </c>
      <c r="B232" s="288" t="s">
        <v>99</v>
      </c>
      <c r="C232" s="289"/>
      <c r="D232" s="289"/>
      <c r="E232" s="289"/>
      <c r="F232" s="289"/>
      <c r="G232" s="289"/>
      <c r="H232" s="289"/>
      <c r="I232" s="289"/>
      <c r="J232" s="289"/>
      <c r="K232" s="289"/>
      <c r="L232" s="289"/>
      <c r="M232" s="289"/>
      <c r="N232" s="289"/>
      <c r="O232" s="289"/>
      <c r="P232" s="289"/>
      <c r="Q232" s="289"/>
      <c r="R232" s="289"/>
      <c r="S232" s="289"/>
      <c r="T232" s="289"/>
      <c r="U232" s="289"/>
      <c r="V232" s="289"/>
      <c r="W232" s="289"/>
      <c r="X232" s="290"/>
      <c r="Y232" s="19"/>
      <c r="Z232" s="19"/>
      <c r="AA232" s="19"/>
    </row>
    <row r="233" spans="1:27" ht="14.25" hidden="1" customHeight="1" x14ac:dyDescent="0.2">
      <c r="A233" s="161"/>
      <c r="B233" s="161"/>
      <c r="C233" s="161"/>
      <c r="D233" s="161"/>
      <c r="E233" s="64" t="s">
        <v>25</v>
      </c>
      <c r="F233" s="64" t="s">
        <v>25</v>
      </c>
      <c r="G233" s="64" t="s">
        <v>25</v>
      </c>
      <c r="H233" s="64" t="s">
        <v>25</v>
      </c>
      <c r="I233" s="64" t="s">
        <v>25</v>
      </c>
      <c r="J233" s="64" t="s">
        <v>25</v>
      </c>
      <c r="K233" s="64" t="s">
        <v>25</v>
      </c>
      <c r="L233" s="64" t="s">
        <v>25</v>
      </c>
      <c r="M233" s="64" t="s">
        <v>25</v>
      </c>
      <c r="N233" s="161"/>
      <c r="O233" s="161"/>
      <c r="P233" s="65"/>
      <c r="Q233" s="65"/>
      <c r="R233" s="161"/>
      <c r="S233" s="161"/>
      <c r="T233" s="161"/>
      <c r="U233" s="161"/>
      <c r="V233" s="161"/>
      <c r="W233" s="161"/>
      <c r="X233" s="161"/>
      <c r="Y233" s="19"/>
      <c r="Z233" s="19"/>
      <c r="AA233" s="19"/>
    </row>
    <row r="234" spans="1:27" ht="14.25" hidden="1" customHeight="1" x14ac:dyDescent="0.2">
      <c r="A234" s="331" t="s">
        <v>107</v>
      </c>
      <c r="B234" s="331"/>
      <c r="C234" s="331"/>
      <c r="D234" s="162"/>
      <c r="E234" s="162" t="s">
        <v>58</v>
      </c>
      <c r="F234" s="162" t="s">
        <v>58</v>
      </c>
      <c r="G234" s="162"/>
      <c r="H234" s="162"/>
      <c r="I234" s="162"/>
      <c r="J234" s="162"/>
      <c r="K234" s="162"/>
      <c r="L234" s="162"/>
      <c r="M234" s="162"/>
      <c r="N234" s="162"/>
      <c r="O234" s="162"/>
      <c r="P234" s="66"/>
      <c r="Q234" s="66"/>
      <c r="R234" s="162"/>
      <c r="S234" s="162"/>
      <c r="T234" s="162"/>
      <c r="U234" s="162"/>
      <c r="V234" s="162"/>
      <c r="W234" s="162"/>
      <c r="X234" s="162"/>
      <c r="Y234" s="19"/>
      <c r="Z234" s="19"/>
      <c r="AA234" s="19"/>
    </row>
    <row r="235" spans="1:27" ht="14.25" hidden="1" customHeight="1" x14ac:dyDescent="0.2">
      <c r="A235" s="163"/>
      <c r="B235" s="163"/>
      <c r="C235" s="163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162"/>
      <c r="O235" s="162"/>
      <c r="P235" s="66"/>
      <c r="Q235" s="66"/>
      <c r="R235" s="162"/>
      <c r="S235" s="69"/>
      <c r="T235" s="68"/>
      <c r="U235" s="68"/>
      <c r="V235" s="68"/>
      <c r="W235" s="68"/>
      <c r="X235" s="68"/>
      <c r="Y235" s="19"/>
      <c r="Z235" s="19"/>
      <c r="AA235" s="19"/>
    </row>
    <row r="236" spans="1:27" ht="14.25" hidden="1" customHeight="1" x14ac:dyDescent="0.2">
      <c r="A236" s="163" t="s">
        <v>17</v>
      </c>
      <c r="B236" s="288" t="s">
        <v>100</v>
      </c>
      <c r="C236" s="289"/>
      <c r="D236" s="289"/>
      <c r="E236" s="289"/>
      <c r="F236" s="289"/>
      <c r="G236" s="289"/>
      <c r="H236" s="289"/>
      <c r="I236" s="289"/>
      <c r="J236" s="289"/>
      <c r="K236" s="289"/>
      <c r="L236" s="289"/>
      <c r="M236" s="289"/>
      <c r="N236" s="289"/>
      <c r="O236" s="289"/>
      <c r="P236" s="289"/>
      <c r="Q236" s="289"/>
      <c r="R236" s="289"/>
      <c r="S236" s="289"/>
      <c r="T236" s="289"/>
      <c r="U236" s="289"/>
      <c r="V236" s="289"/>
      <c r="W236" s="289"/>
      <c r="X236" s="290"/>
      <c r="Y236" s="19"/>
      <c r="Z236" s="19"/>
      <c r="AA236" s="19"/>
    </row>
    <row r="237" spans="1:27" ht="14.25" hidden="1" customHeight="1" x14ac:dyDescent="0.2">
      <c r="A237" s="161"/>
      <c r="B237" s="161"/>
      <c r="C237" s="161"/>
      <c r="D237" s="161"/>
      <c r="E237" s="64" t="s">
        <v>25</v>
      </c>
      <c r="F237" s="64" t="s">
        <v>25</v>
      </c>
      <c r="G237" s="64" t="s">
        <v>25</v>
      </c>
      <c r="H237" s="64" t="s">
        <v>25</v>
      </c>
      <c r="I237" s="64" t="s">
        <v>25</v>
      </c>
      <c r="J237" s="64" t="s">
        <v>25</v>
      </c>
      <c r="K237" s="64" t="s">
        <v>25</v>
      </c>
      <c r="L237" s="64" t="s">
        <v>25</v>
      </c>
      <c r="M237" s="64" t="s">
        <v>25</v>
      </c>
      <c r="N237" s="161"/>
      <c r="O237" s="161"/>
      <c r="P237" s="65"/>
      <c r="Q237" s="65"/>
      <c r="R237" s="161"/>
      <c r="S237" s="161"/>
      <c r="T237" s="161"/>
      <c r="U237" s="161"/>
      <c r="V237" s="161"/>
      <c r="W237" s="161"/>
      <c r="X237" s="161"/>
      <c r="Y237" s="19"/>
      <c r="Z237" s="19"/>
      <c r="AA237" s="19"/>
    </row>
    <row r="238" spans="1:27" ht="14.25" hidden="1" customHeight="1" x14ac:dyDescent="0.2">
      <c r="A238" s="328" t="s">
        <v>108</v>
      </c>
      <c r="B238" s="329"/>
      <c r="C238" s="330"/>
      <c r="D238" s="162"/>
      <c r="E238" s="162" t="s">
        <v>25</v>
      </c>
      <c r="F238" s="162" t="s">
        <v>25</v>
      </c>
      <c r="G238" s="162"/>
      <c r="H238" s="162"/>
      <c r="I238" s="162"/>
      <c r="J238" s="162"/>
      <c r="K238" s="162"/>
      <c r="L238" s="162"/>
      <c r="M238" s="162"/>
      <c r="N238" s="162"/>
      <c r="O238" s="162"/>
      <c r="P238" s="66"/>
      <c r="Q238" s="66"/>
      <c r="R238" s="162"/>
      <c r="S238" s="162"/>
      <c r="T238" s="162"/>
      <c r="U238" s="162"/>
      <c r="V238" s="162"/>
      <c r="W238" s="162"/>
      <c r="X238" s="162"/>
      <c r="Y238" s="19"/>
      <c r="Z238" s="19"/>
      <c r="AA238" s="19"/>
    </row>
    <row r="239" spans="1:27" ht="14.25" hidden="1" customHeight="1" x14ac:dyDescent="0.2">
      <c r="A239" s="162" t="s">
        <v>66</v>
      </c>
      <c r="B239" s="328" t="s">
        <v>89</v>
      </c>
      <c r="C239" s="329"/>
      <c r="D239" s="329"/>
      <c r="E239" s="329"/>
      <c r="F239" s="329"/>
      <c r="G239" s="329"/>
      <c r="H239" s="329"/>
      <c r="I239" s="329"/>
      <c r="J239" s="329"/>
      <c r="K239" s="329"/>
      <c r="L239" s="329"/>
      <c r="M239" s="329"/>
      <c r="N239" s="329"/>
      <c r="O239" s="329"/>
      <c r="P239" s="329"/>
      <c r="Q239" s="329"/>
      <c r="R239" s="329"/>
      <c r="S239" s="329"/>
      <c r="T239" s="329"/>
      <c r="U239" s="329"/>
      <c r="V239" s="329"/>
      <c r="W239" s="329"/>
      <c r="X239" s="330"/>
      <c r="Y239" s="19"/>
      <c r="Z239" s="19"/>
      <c r="AA239" s="19"/>
    </row>
    <row r="240" spans="1:27" ht="14.25" hidden="1" customHeight="1" x14ac:dyDescent="0.2">
      <c r="A240" s="161"/>
      <c r="B240" s="161"/>
      <c r="C240" s="161"/>
      <c r="D240" s="161"/>
      <c r="E240" s="64" t="s">
        <v>25</v>
      </c>
      <c r="F240" s="64" t="s">
        <v>25</v>
      </c>
      <c r="G240" s="64" t="s">
        <v>25</v>
      </c>
      <c r="H240" s="64" t="s">
        <v>25</v>
      </c>
      <c r="I240" s="64" t="s">
        <v>25</v>
      </c>
      <c r="J240" s="64" t="s">
        <v>25</v>
      </c>
      <c r="K240" s="64" t="s">
        <v>25</v>
      </c>
      <c r="L240" s="64" t="s">
        <v>25</v>
      </c>
      <c r="M240" s="64" t="s">
        <v>25</v>
      </c>
      <c r="N240" s="161"/>
      <c r="O240" s="161"/>
      <c r="P240" s="65"/>
      <c r="Q240" s="65"/>
      <c r="R240" s="161"/>
      <c r="S240" s="161"/>
      <c r="T240" s="161"/>
      <c r="U240" s="161"/>
      <c r="V240" s="161"/>
      <c r="W240" s="161"/>
      <c r="X240" s="161"/>
      <c r="Y240" s="19"/>
      <c r="Z240" s="19"/>
      <c r="AA240" s="19"/>
    </row>
    <row r="241" spans="1:29" ht="14.25" hidden="1" customHeight="1" x14ac:dyDescent="0.2">
      <c r="A241" s="328" t="s">
        <v>109</v>
      </c>
      <c r="B241" s="329"/>
      <c r="C241" s="330"/>
      <c r="D241" s="162"/>
      <c r="E241" s="162" t="s">
        <v>25</v>
      </c>
      <c r="F241" s="162" t="s">
        <v>25</v>
      </c>
      <c r="G241" s="162"/>
      <c r="H241" s="162"/>
      <c r="I241" s="162"/>
      <c r="J241" s="162"/>
      <c r="K241" s="162"/>
      <c r="L241" s="162"/>
      <c r="M241" s="162"/>
      <c r="N241" s="162"/>
      <c r="O241" s="162"/>
      <c r="P241" s="66"/>
      <c r="Q241" s="66"/>
      <c r="R241" s="162"/>
      <c r="S241" s="162"/>
      <c r="T241" s="162"/>
      <c r="U241" s="162"/>
      <c r="V241" s="162"/>
      <c r="W241" s="162"/>
      <c r="X241" s="162"/>
      <c r="Y241" s="19"/>
      <c r="Z241" s="19"/>
      <c r="AA241" s="19"/>
    </row>
    <row r="242" spans="1:29" ht="14.25" hidden="1" customHeight="1" x14ac:dyDescent="0.2">
      <c r="A242" s="328" t="s">
        <v>110</v>
      </c>
      <c r="B242" s="329"/>
      <c r="C242" s="330"/>
      <c r="D242" s="162"/>
      <c r="E242" s="162" t="s">
        <v>25</v>
      </c>
      <c r="F242" s="162" t="s">
        <v>25</v>
      </c>
      <c r="G242" s="162"/>
      <c r="H242" s="162"/>
      <c r="I242" s="162"/>
      <c r="J242" s="162"/>
      <c r="K242" s="162"/>
      <c r="L242" s="162"/>
      <c r="M242" s="162"/>
      <c r="N242" s="162"/>
      <c r="O242" s="162"/>
      <c r="P242" s="66"/>
      <c r="Q242" s="66"/>
      <c r="R242" s="162"/>
      <c r="S242" s="162"/>
      <c r="T242" s="162"/>
      <c r="U242" s="162"/>
      <c r="V242" s="162"/>
      <c r="W242" s="162"/>
      <c r="X242" s="162"/>
      <c r="Y242" s="19"/>
      <c r="Z242" s="19"/>
      <c r="AA242" s="19"/>
    </row>
    <row r="243" spans="1:29" ht="17.25" customHeight="1" x14ac:dyDescent="0.2">
      <c r="A243" s="285" t="s">
        <v>216</v>
      </c>
      <c r="B243" s="286"/>
      <c r="C243" s="287"/>
      <c r="D243" s="98">
        <f>'4'!D270</f>
        <v>172.74</v>
      </c>
      <c r="E243" s="98">
        <f>'4'!E270</f>
        <v>157.46</v>
      </c>
      <c r="F243" s="98">
        <v>0</v>
      </c>
      <c r="G243" s="98">
        <v>0</v>
      </c>
      <c r="H243" s="98">
        <v>0</v>
      </c>
      <c r="I243" s="98">
        <v>0</v>
      </c>
      <c r="J243" s="98">
        <f>D243-E243</f>
        <v>15.280000000000001</v>
      </c>
      <c r="K243" s="98">
        <v>0</v>
      </c>
      <c r="L243" s="98">
        <v>0</v>
      </c>
      <c r="M243" s="98">
        <f>E243</f>
        <v>157.46</v>
      </c>
      <c r="N243" s="98">
        <f>N224</f>
        <v>0</v>
      </c>
      <c r="O243" s="98">
        <f t="shared" ref="O243:S243" si="71">O224</f>
        <v>172.74</v>
      </c>
      <c r="P243" s="98">
        <f t="shared" si="71"/>
        <v>0</v>
      </c>
      <c r="Q243" s="98">
        <f t="shared" si="71"/>
        <v>0</v>
      </c>
      <c r="R243" s="98">
        <f t="shared" si="71"/>
        <v>71.97</v>
      </c>
      <c r="S243" s="98">
        <f t="shared" si="71"/>
        <v>100.77</v>
      </c>
      <c r="T243" s="191" t="s">
        <v>173</v>
      </c>
      <c r="U243" s="191" t="s">
        <v>173</v>
      </c>
      <c r="V243" s="191" t="s">
        <v>173</v>
      </c>
      <c r="W243" s="162" t="s">
        <v>173</v>
      </c>
      <c r="X243" s="162" t="s">
        <v>173</v>
      </c>
      <c r="Y243" s="19"/>
      <c r="Z243" s="19"/>
      <c r="AA243" s="19"/>
    </row>
    <row r="244" spans="1:29" ht="17.25" hidden="1" customHeight="1" x14ac:dyDescent="0.2">
      <c r="A244" s="314" t="s">
        <v>143</v>
      </c>
      <c r="B244" s="315"/>
      <c r="C244" s="316"/>
      <c r="D244" s="101">
        <f>D180+D182+D193</f>
        <v>9920.4</v>
      </c>
      <c r="E244" s="98" t="str">
        <f>E194</f>
        <v>х</v>
      </c>
      <c r="F244" s="98" t="str">
        <f>F194</f>
        <v>х</v>
      </c>
      <c r="G244" s="83" t="s">
        <v>173</v>
      </c>
      <c r="H244" s="83" t="s">
        <v>173</v>
      </c>
      <c r="I244" s="83" t="s">
        <v>173</v>
      </c>
      <c r="J244" s="117" t="str">
        <f>J194</f>
        <v>-</v>
      </c>
      <c r="K244" s="83" t="s">
        <v>173</v>
      </c>
      <c r="L244" s="83" t="s">
        <v>173</v>
      </c>
      <c r="M244" s="101" t="str">
        <f t="shared" ref="M244:T244" si="72">M194</f>
        <v>-</v>
      </c>
      <c r="N244" s="101">
        <f t="shared" si="72"/>
        <v>1146.6400000000001</v>
      </c>
      <c r="O244" s="101">
        <f t="shared" si="72"/>
        <v>8773.76</v>
      </c>
      <c r="P244" s="101">
        <f t="shared" si="72"/>
        <v>0</v>
      </c>
      <c r="Q244" s="101">
        <f t="shared" si="72"/>
        <v>1146.6400000000001</v>
      </c>
      <c r="R244" s="101">
        <f t="shared" si="72"/>
        <v>8492.01</v>
      </c>
      <c r="S244" s="101">
        <f t="shared" si="72"/>
        <v>281.75</v>
      </c>
      <c r="T244" s="119" t="str">
        <f t="shared" si="72"/>
        <v>-</v>
      </c>
      <c r="U244" s="101"/>
      <c r="V244" s="101" t="str">
        <f>V194</f>
        <v>-</v>
      </c>
      <c r="W244" s="101" t="str">
        <f>W194</f>
        <v>-</v>
      </c>
      <c r="X244" s="101" t="str">
        <f>X194</f>
        <v>-</v>
      </c>
      <c r="Y244" s="23"/>
      <c r="Z244" s="23"/>
      <c r="AA244" s="23"/>
    </row>
    <row r="245" spans="1:29" ht="17.25" customHeight="1" x14ac:dyDescent="0.2">
      <c r="A245" s="194" t="s">
        <v>121</v>
      </c>
      <c r="B245" s="277" t="s">
        <v>18</v>
      </c>
      <c r="C245" s="278"/>
      <c r="D245" s="278"/>
      <c r="E245" s="278"/>
      <c r="F245" s="278"/>
      <c r="G245" s="278"/>
      <c r="H245" s="278"/>
      <c r="I245" s="278"/>
      <c r="J245" s="278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  <c r="W245" s="278"/>
      <c r="X245" s="279"/>
      <c r="Y245" s="193"/>
      <c r="Z245" s="193"/>
      <c r="AA245" s="193"/>
    </row>
    <row r="246" spans="1:29" ht="17.25" customHeight="1" x14ac:dyDescent="0.2">
      <c r="A246" s="62" t="s">
        <v>19</v>
      </c>
      <c r="B246" s="285" t="s">
        <v>156</v>
      </c>
      <c r="C246" s="286"/>
      <c r="D246" s="286"/>
      <c r="E246" s="286"/>
      <c r="F246" s="286"/>
      <c r="G246" s="286"/>
      <c r="H246" s="286"/>
      <c r="I246" s="286"/>
      <c r="J246" s="286"/>
      <c r="K246" s="286"/>
      <c r="L246" s="286"/>
      <c r="M246" s="286"/>
      <c r="N246" s="286"/>
      <c r="O246" s="286"/>
      <c r="P246" s="286"/>
      <c r="Q246" s="286"/>
      <c r="R246" s="286"/>
      <c r="S246" s="286"/>
      <c r="T246" s="286"/>
      <c r="U246" s="286"/>
      <c r="V246" s="286"/>
      <c r="W246" s="286"/>
      <c r="X246" s="287"/>
      <c r="Y246" s="25"/>
      <c r="Z246" s="25"/>
      <c r="AA246" s="25"/>
    </row>
    <row r="247" spans="1:29" ht="17.25" customHeight="1" x14ac:dyDescent="0.2">
      <c r="A247" s="63" t="s">
        <v>20</v>
      </c>
      <c r="B247" s="288" t="s">
        <v>87</v>
      </c>
      <c r="C247" s="289"/>
      <c r="D247" s="289"/>
      <c r="E247" s="289"/>
      <c r="F247" s="289"/>
      <c r="G247" s="289"/>
      <c r="H247" s="289"/>
      <c r="I247" s="289"/>
      <c r="J247" s="289"/>
      <c r="K247" s="289"/>
      <c r="L247" s="289"/>
      <c r="M247" s="289"/>
      <c r="N247" s="289"/>
      <c r="O247" s="289"/>
      <c r="P247" s="289"/>
      <c r="Q247" s="289"/>
      <c r="R247" s="289"/>
      <c r="S247" s="289"/>
      <c r="T247" s="289"/>
      <c r="U247" s="289"/>
      <c r="V247" s="289"/>
      <c r="W247" s="289"/>
      <c r="X247" s="290"/>
      <c r="Y247" s="25"/>
      <c r="Z247" s="25"/>
      <c r="AA247" s="25"/>
    </row>
    <row r="248" spans="1:29" ht="17.25" hidden="1" customHeight="1" x14ac:dyDescent="0.2">
      <c r="A248" s="161"/>
      <c r="B248" s="64" t="s">
        <v>25</v>
      </c>
      <c r="C248" s="64" t="s">
        <v>25</v>
      </c>
      <c r="D248" s="64" t="s">
        <v>25</v>
      </c>
      <c r="E248" s="64" t="s">
        <v>25</v>
      </c>
      <c r="F248" s="64" t="s">
        <v>25</v>
      </c>
      <c r="G248" s="64" t="s">
        <v>25</v>
      </c>
      <c r="H248" s="64" t="s">
        <v>25</v>
      </c>
      <c r="I248" s="64" t="s">
        <v>25</v>
      </c>
      <c r="J248" s="64" t="s">
        <v>25</v>
      </c>
      <c r="K248" s="64" t="s">
        <v>25</v>
      </c>
      <c r="L248" s="64" t="s">
        <v>25</v>
      </c>
      <c r="M248" s="64" t="s">
        <v>25</v>
      </c>
      <c r="N248" s="83" t="s">
        <v>173</v>
      </c>
      <c r="O248" s="83" t="s">
        <v>173</v>
      </c>
      <c r="P248" s="83" t="s">
        <v>173</v>
      </c>
      <c r="Q248" s="83" t="s">
        <v>173</v>
      </c>
      <c r="R248" s="83" t="s">
        <v>173</v>
      </c>
      <c r="S248" s="83" t="s">
        <v>173</v>
      </c>
      <c r="T248" s="83" t="s">
        <v>173</v>
      </c>
      <c r="U248" s="83" t="s">
        <v>173</v>
      </c>
      <c r="V248" s="83" t="s">
        <v>173</v>
      </c>
      <c r="W248" s="83" t="s">
        <v>173</v>
      </c>
      <c r="X248" s="83" t="s">
        <v>173</v>
      </c>
      <c r="Y248" s="23"/>
      <c r="Z248" s="23"/>
      <c r="AA248" s="23"/>
    </row>
    <row r="249" spans="1:29" s="136" customFormat="1" ht="17.25" customHeight="1" x14ac:dyDescent="0.2">
      <c r="A249" s="280" t="s">
        <v>111</v>
      </c>
      <c r="B249" s="281"/>
      <c r="C249" s="282"/>
      <c r="D249" s="98">
        <v>0</v>
      </c>
      <c r="E249" s="191" t="s">
        <v>25</v>
      </c>
      <c r="F249" s="191" t="s">
        <v>25</v>
      </c>
      <c r="G249" s="83" t="s">
        <v>173</v>
      </c>
      <c r="H249" s="83" t="s">
        <v>173</v>
      </c>
      <c r="I249" s="83" t="s">
        <v>173</v>
      </c>
      <c r="J249" s="83" t="s">
        <v>173</v>
      </c>
      <c r="K249" s="83" t="s">
        <v>173</v>
      </c>
      <c r="L249" s="83" t="s">
        <v>173</v>
      </c>
      <c r="M249" s="83" t="s">
        <v>173</v>
      </c>
      <c r="N249" s="83" t="s">
        <v>173</v>
      </c>
      <c r="O249" s="83" t="s">
        <v>173</v>
      </c>
      <c r="P249" s="83" t="s">
        <v>173</v>
      </c>
      <c r="Q249" s="83" t="s">
        <v>173</v>
      </c>
      <c r="R249" s="83" t="s">
        <v>173</v>
      </c>
      <c r="S249" s="83" t="s">
        <v>173</v>
      </c>
      <c r="T249" s="83" t="s">
        <v>173</v>
      </c>
      <c r="U249" s="83" t="s">
        <v>173</v>
      </c>
      <c r="V249" s="83" t="s">
        <v>173</v>
      </c>
      <c r="W249" s="83" t="s">
        <v>173</v>
      </c>
      <c r="X249" s="83" t="s">
        <v>173</v>
      </c>
      <c r="Y249" s="195"/>
      <c r="Z249" s="195"/>
      <c r="AA249" s="195"/>
      <c r="AB249" s="203"/>
      <c r="AC249" s="203"/>
    </row>
    <row r="250" spans="1:29" s="136" customFormat="1" ht="17.25" customHeight="1" x14ac:dyDescent="0.2">
      <c r="A250" s="191" t="s">
        <v>21</v>
      </c>
      <c r="B250" s="288" t="s">
        <v>151</v>
      </c>
      <c r="C250" s="289"/>
      <c r="D250" s="289"/>
      <c r="E250" s="289"/>
      <c r="F250" s="289"/>
      <c r="G250" s="289"/>
      <c r="H250" s="289"/>
      <c r="I250" s="289"/>
      <c r="J250" s="289"/>
      <c r="K250" s="289"/>
      <c r="L250" s="289"/>
      <c r="M250" s="289"/>
      <c r="N250" s="289"/>
      <c r="O250" s="289"/>
      <c r="P250" s="289"/>
      <c r="Q250" s="289"/>
      <c r="R250" s="289"/>
      <c r="S250" s="289"/>
      <c r="T250" s="289"/>
      <c r="U250" s="289"/>
      <c r="V250" s="289"/>
      <c r="W250" s="289"/>
      <c r="X250" s="290"/>
      <c r="Y250" s="203"/>
      <c r="Z250" s="203"/>
      <c r="AA250" s="203"/>
      <c r="AB250" s="203"/>
      <c r="AC250" s="203"/>
    </row>
    <row r="251" spans="1:29" s="136" customFormat="1" ht="17.25" hidden="1" customHeight="1" x14ac:dyDescent="0.2">
      <c r="A251" s="192"/>
      <c r="B251" s="192"/>
      <c r="C251" s="192"/>
      <c r="D251" s="192"/>
      <c r="E251" s="83" t="s">
        <v>25</v>
      </c>
      <c r="F251" s="83" t="s">
        <v>25</v>
      </c>
      <c r="G251" s="83" t="s">
        <v>25</v>
      </c>
      <c r="H251" s="83" t="s">
        <v>25</v>
      </c>
      <c r="I251" s="83" t="s">
        <v>25</v>
      </c>
      <c r="J251" s="83" t="s">
        <v>25</v>
      </c>
      <c r="K251" s="83" t="s">
        <v>25</v>
      </c>
      <c r="L251" s="83" t="s">
        <v>25</v>
      </c>
      <c r="M251" s="83" t="s">
        <v>25</v>
      </c>
      <c r="N251" s="192"/>
      <c r="O251" s="192"/>
      <c r="P251" s="172"/>
      <c r="Q251" s="172"/>
      <c r="R251" s="192"/>
      <c r="S251" s="192"/>
      <c r="T251" s="192"/>
      <c r="U251" s="192"/>
      <c r="V251" s="192"/>
      <c r="W251" s="192"/>
      <c r="X251" s="192"/>
      <c r="Y251" s="135"/>
      <c r="Z251" s="135"/>
      <c r="AA251" s="135"/>
      <c r="AB251" s="203"/>
      <c r="AC251" s="203"/>
    </row>
    <row r="252" spans="1:29" s="136" customFormat="1" ht="17.25" customHeight="1" x14ac:dyDescent="0.2">
      <c r="A252" s="280" t="s">
        <v>112</v>
      </c>
      <c r="B252" s="281"/>
      <c r="C252" s="282"/>
      <c r="D252" s="98">
        <v>0</v>
      </c>
      <c r="E252" s="191" t="s">
        <v>25</v>
      </c>
      <c r="F252" s="191" t="s">
        <v>25</v>
      </c>
      <c r="G252" s="83" t="s">
        <v>173</v>
      </c>
      <c r="H252" s="83" t="s">
        <v>173</v>
      </c>
      <c r="I252" s="83" t="s">
        <v>173</v>
      </c>
      <c r="J252" s="83" t="s">
        <v>173</v>
      </c>
      <c r="K252" s="83" t="s">
        <v>173</v>
      </c>
      <c r="L252" s="83" t="s">
        <v>173</v>
      </c>
      <c r="M252" s="83" t="s">
        <v>173</v>
      </c>
      <c r="N252" s="83" t="s">
        <v>173</v>
      </c>
      <c r="O252" s="83" t="s">
        <v>173</v>
      </c>
      <c r="P252" s="83" t="s">
        <v>173</v>
      </c>
      <c r="Q252" s="83" t="s">
        <v>173</v>
      </c>
      <c r="R252" s="83" t="s">
        <v>173</v>
      </c>
      <c r="S252" s="83" t="s">
        <v>173</v>
      </c>
      <c r="T252" s="83" t="s">
        <v>173</v>
      </c>
      <c r="U252" s="83" t="s">
        <v>173</v>
      </c>
      <c r="V252" s="83" t="s">
        <v>173</v>
      </c>
      <c r="W252" s="83" t="s">
        <v>173</v>
      </c>
      <c r="X252" s="83" t="s">
        <v>173</v>
      </c>
      <c r="Y252" s="195"/>
      <c r="Z252" s="195"/>
      <c r="AA252" s="195"/>
      <c r="AB252" s="203"/>
      <c r="AC252" s="203"/>
    </row>
    <row r="253" spans="1:29" s="136" customFormat="1" ht="17.25" customHeight="1" x14ac:dyDescent="0.2">
      <c r="A253" s="84" t="s">
        <v>56</v>
      </c>
      <c r="B253" s="280" t="s">
        <v>89</v>
      </c>
      <c r="C253" s="281"/>
      <c r="D253" s="281"/>
      <c r="E253" s="281"/>
      <c r="F253" s="281"/>
      <c r="G253" s="281"/>
      <c r="H253" s="281"/>
      <c r="I253" s="281"/>
      <c r="J253" s="281"/>
      <c r="K253" s="281"/>
      <c r="L253" s="281"/>
      <c r="M253" s="281"/>
      <c r="N253" s="281"/>
      <c r="O253" s="281"/>
      <c r="P253" s="281"/>
      <c r="Q253" s="281"/>
      <c r="R253" s="281"/>
      <c r="S253" s="281"/>
      <c r="T253" s="281"/>
      <c r="U253" s="281"/>
      <c r="V253" s="281"/>
      <c r="W253" s="281"/>
      <c r="X253" s="282"/>
      <c r="Y253" s="203"/>
      <c r="Z253" s="203"/>
      <c r="AA253" s="203"/>
      <c r="AB253" s="203"/>
      <c r="AC253" s="203"/>
    </row>
    <row r="254" spans="1:29" s="136" customFormat="1" ht="17.25" hidden="1" customHeight="1" x14ac:dyDescent="0.2">
      <c r="A254" s="192"/>
      <c r="B254" s="192"/>
      <c r="C254" s="192"/>
      <c r="D254" s="192"/>
      <c r="E254" s="83" t="s">
        <v>25</v>
      </c>
      <c r="F254" s="83" t="s">
        <v>25</v>
      </c>
      <c r="G254" s="83" t="s">
        <v>25</v>
      </c>
      <c r="H254" s="83" t="s">
        <v>25</v>
      </c>
      <c r="I254" s="83" t="s">
        <v>25</v>
      </c>
      <c r="J254" s="83" t="s">
        <v>25</v>
      </c>
      <c r="K254" s="83" t="s">
        <v>25</v>
      </c>
      <c r="L254" s="83" t="s">
        <v>25</v>
      </c>
      <c r="M254" s="83" t="s">
        <v>25</v>
      </c>
      <c r="N254" s="192"/>
      <c r="O254" s="192"/>
      <c r="P254" s="172"/>
      <c r="Q254" s="172"/>
      <c r="R254" s="192"/>
      <c r="S254" s="192"/>
      <c r="T254" s="192"/>
      <c r="U254" s="192"/>
      <c r="V254" s="192"/>
      <c r="W254" s="192"/>
      <c r="X254" s="192"/>
      <c r="Y254" s="135"/>
      <c r="Z254" s="135"/>
      <c r="AA254" s="135"/>
      <c r="AB254" s="203"/>
      <c r="AC254" s="203"/>
    </row>
    <row r="255" spans="1:29" s="136" customFormat="1" ht="17.25" customHeight="1" x14ac:dyDescent="0.2">
      <c r="A255" s="280" t="s">
        <v>113</v>
      </c>
      <c r="B255" s="281"/>
      <c r="C255" s="282"/>
      <c r="D255" s="98">
        <v>0</v>
      </c>
      <c r="E255" s="191" t="s">
        <v>25</v>
      </c>
      <c r="F255" s="191" t="s">
        <v>25</v>
      </c>
      <c r="G255" s="83" t="s">
        <v>173</v>
      </c>
      <c r="H255" s="83" t="s">
        <v>173</v>
      </c>
      <c r="I255" s="83" t="s">
        <v>173</v>
      </c>
      <c r="J255" s="83" t="s">
        <v>173</v>
      </c>
      <c r="K255" s="83" t="s">
        <v>173</v>
      </c>
      <c r="L255" s="83" t="s">
        <v>173</v>
      </c>
      <c r="M255" s="83" t="s">
        <v>173</v>
      </c>
      <c r="N255" s="83" t="s">
        <v>173</v>
      </c>
      <c r="O255" s="83" t="s">
        <v>173</v>
      </c>
      <c r="P255" s="83" t="s">
        <v>173</v>
      </c>
      <c r="Q255" s="83" t="s">
        <v>173</v>
      </c>
      <c r="R255" s="83" t="s">
        <v>173</v>
      </c>
      <c r="S255" s="83" t="s">
        <v>173</v>
      </c>
      <c r="T255" s="83" t="s">
        <v>173</v>
      </c>
      <c r="U255" s="83" t="s">
        <v>173</v>
      </c>
      <c r="V255" s="83" t="s">
        <v>173</v>
      </c>
      <c r="W255" s="83" t="s">
        <v>173</v>
      </c>
      <c r="X255" s="83" t="s">
        <v>173</v>
      </c>
      <c r="Y255" s="195"/>
      <c r="Z255" s="195"/>
      <c r="AA255" s="195"/>
      <c r="AB255" s="203"/>
      <c r="AC255" s="203"/>
    </row>
    <row r="256" spans="1:29" s="136" customFormat="1" ht="17.25" customHeight="1" x14ac:dyDescent="0.2">
      <c r="A256" s="285" t="s">
        <v>114</v>
      </c>
      <c r="B256" s="286"/>
      <c r="C256" s="287"/>
      <c r="D256" s="98">
        <v>0</v>
      </c>
      <c r="E256" s="191" t="s">
        <v>25</v>
      </c>
      <c r="F256" s="191" t="s">
        <v>25</v>
      </c>
      <c r="G256" s="83" t="s">
        <v>173</v>
      </c>
      <c r="H256" s="83" t="s">
        <v>173</v>
      </c>
      <c r="I256" s="83" t="s">
        <v>173</v>
      </c>
      <c r="J256" s="83" t="s">
        <v>173</v>
      </c>
      <c r="K256" s="83" t="s">
        <v>173</v>
      </c>
      <c r="L256" s="83" t="s">
        <v>173</v>
      </c>
      <c r="M256" s="83" t="s">
        <v>173</v>
      </c>
      <c r="N256" s="83" t="s">
        <v>173</v>
      </c>
      <c r="O256" s="83" t="s">
        <v>173</v>
      </c>
      <c r="P256" s="83" t="s">
        <v>173</v>
      </c>
      <c r="Q256" s="83" t="s">
        <v>173</v>
      </c>
      <c r="R256" s="83" t="s">
        <v>173</v>
      </c>
      <c r="S256" s="83" t="s">
        <v>173</v>
      </c>
      <c r="T256" s="83" t="s">
        <v>173</v>
      </c>
      <c r="U256" s="83" t="s">
        <v>173</v>
      </c>
      <c r="V256" s="83" t="s">
        <v>173</v>
      </c>
      <c r="W256" s="83" t="s">
        <v>173</v>
      </c>
      <c r="X256" s="83" t="s">
        <v>173</v>
      </c>
      <c r="Y256" s="195"/>
      <c r="Z256" s="195"/>
      <c r="AA256" s="195"/>
      <c r="AB256" s="203"/>
      <c r="AC256" s="203"/>
    </row>
    <row r="257" spans="1:29" s="136" customFormat="1" ht="17.25" customHeight="1" x14ac:dyDescent="0.2">
      <c r="A257" s="285" t="s">
        <v>144</v>
      </c>
      <c r="B257" s="286"/>
      <c r="C257" s="287"/>
      <c r="D257" s="98">
        <v>0</v>
      </c>
      <c r="E257" s="98">
        <v>0</v>
      </c>
      <c r="F257" s="98">
        <v>0</v>
      </c>
      <c r="G257" s="98">
        <v>0</v>
      </c>
      <c r="H257" s="98">
        <v>0</v>
      </c>
      <c r="I257" s="98">
        <v>0</v>
      </c>
      <c r="J257" s="98">
        <v>0</v>
      </c>
      <c r="K257" s="98">
        <v>0</v>
      </c>
      <c r="L257" s="98">
        <v>0</v>
      </c>
      <c r="M257" s="98">
        <v>0</v>
      </c>
      <c r="N257" s="98">
        <v>0</v>
      </c>
      <c r="O257" s="98">
        <v>0</v>
      </c>
      <c r="P257" s="98">
        <v>0</v>
      </c>
      <c r="Q257" s="98">
        <v>0</v>
      </c>
      <c r="R257" s="98">
        <v>0</v>
      </c>
      <c r="S257" s="98">
        <v>0</v>
      </c>
      <c r="T257" s="83" t="s">
        <v>173</v>
      </c>
      <c r="U257" s="83" t="s">
        <v>173</v>
      </c>
      <c r="V257" s="83" t="s">
        <v>173</v>
      </c>
      <c r="W257" s="83" t="s">
        <v>173</v>
      </c>
      <c r="X257" s="83" t="s">
        <v>173</v>
      </c>
      <c r="Y257" s="135"/>
      <c r="Z257" s="135"/>
      <c r="AA257" s="135"/>
      <c r="AB257" s="203"/>
      <c r="AC257" s="203"/>
    </row>
    <row r="258" spans="1:29" s="136" customFormat="1" ht="17.25" customHeight="1" x14ac:dyDescent="0.2">
      <c r="A258" s="284" t="s">
        <v>35</v>
      </c>
      <c r="B258" s="284"/>
      <c r="C258" s="284"/>
      <c r="D258" s="98">
        <f t="shared" ref="D258:S258" si="73">D243+D213+D174+D163+D152+D141+D129+D117+D106+D95+D84+D73+D62</f>
        <v>13767.64</v>
      </c>
      <c r="E258" s="98">
        <f t="shared" si="73"/>
        <v>13034.759999999998</v>
      </c>
      <c r="F258" s="98">
        <f t="shared" si="73"/>
        <v>0</v>
      </c>
      <c r="G258" s="98">
        <f t="shared" si="73"/>
        <v>0</v>
      </c>
      <c r="H258" s="98">
        <f t="shared" si="73"/>
        <v>0</v>
      </c>
      <c r="I258" s="98">
        <f t="shared" si="73"/>
        <v>0</v>
      </c>
      <c r="J258" s="98">
        <f t="shared" si="73"/>
        <v>732.87999999999931</v>
      </c>
      <c r="K258" s="98">
        <f t="shared" si="73"/>
        <v>0</v>
      </c>
      <c r="L258" s="98">
        <f t="shared" si="73"/>
        <v>0</v>
      </c>
      <c r="M258" s="98">
        <f t="shared" si="73"/>
        <v>13034.759999999998</v>
      </c>
      <c r="N258" s="98">
        <f t="shared" si="73"/>
        <v>2245.59</v>
      </c>
      <c r="O258" s="98">
        <f t="shared" si="73"/>
        <v>11522.05</v>
      </c>
      <c r="P258" s="98">
        <f t="shared" si="73"/>
        <v>375.06</v>
      </c>
      <c r="Q258" s="98">
        <f t="shared" si="73"/>
        <v>2828.95</v>
      </c>
      <c r="R258" s="98">
        <f t="shared" si="73"/>
        <v>9937.5199999999986</v>
      </c>
      <c r="S258" s="98">
        <f t="shared" si="73"/>
        <v>627.11</v>
      </c>
      <c r="T258" s="106" t="s">
        <v>173</v>
      </c>
      <c r="U258" s="98" t="s">
        <v>173</v>
      </c>
      <c r="V258" s="98" t="s">
        <v>173</v>
      </c>
      <c r="W258" s="83" t="s">
        <v>173</v>
      </c>
      <c r="X258" s="98" t="s">
        <v>173</v>
      </c>
      <c r="Y258" s="135"/>
      <c r="Z258" s="135"/>
      <c r="AA258" s="135"/>
      <c r="AB258" s="203"/>
      <c r="AC258" s="203"/>
    </row>
    <row r="259" spans="1:29" ht="13.5" customHeight="1" x14ac:dyDescent="0.2">
      <c r="A259" s="297"/>
      <c r="B259" s="297"/>
      <c r="C259" s="32"/>
      <c r="D259" s="32"/>
      <c r="E259" s="32"/>
      <c r="F259" s="32"/>
      <c r="G259" s="32"/>
      <c r="H259" s="23"/>
      <c r="I259" s="23"/>
      <c r="J259" s="23"/>
      <c r="K259" s="23"/>
      <c r="L259" s="23"/>
      <c r="M259" s="23"/>
      <c r="N259" s="23"/>
      <c r="O259" s="23"/>
      <c r="P259" s="25"/>
      <c r="Q259" s="25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9" x14ac:dyDescent="0.2">
      <c r="A260" s="26"/>
      <c r="B260" s="19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130"/>
      <c r="N260" s="23"/>
      <c r="O260" s="23"/>
      <c r="P260" s="25"/>
      <c r="Q260" s="131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9" x14ac:dyDescent="0.2">
      <c r="A261" s="26"/>
      <c r="B261" s="26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5"/>
      <c r="Q261" s="25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9" ht="13.5" customHeight="1" x14ac:dyDescent="0.2">
      <c r="A262" s="296"/>
      <c r="B262" s="296"/>
      <c r="C262" s="296"/>
      <c r="D262" s="296"/>
      <c r="E262" s="296"/>
      <c r="F262" s="296"/>
      <c r="G262" s="296"/>
      <c r="H262" s="296"/>
      <c r="I262" s="23"/>
      <c r="J262" s="23"/>
      <c r="K262" s="23"/>
      <c r="L262" s="130"/>
      <c r="M262" s="135"/>
      <c r="N262" s="135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9" ht="9" customHeight="1" x14ac:dyDescent="0.2">
      <c r="M263" s="136"/>
      <c r="N263" s="136"/>
    </row>
    <row r="264" spans="1:29" x14ac:dyDescent="0.2">
      <c r="A264" s="291" t="s">
        <v>295</v>
      </c>
      <c r="B264" s="292"/>
      <c r="C264" s="292"/>
      <c r="D264" s="232" t="s">
        <v>163</v>
      </c>
      <c r="E264" s="232"/>
      <c r="F264" s="232"/>
      <c r="G264" s="291" t="s">
        <v>177</v>
      </c>
      <c r="H264" s="291"/>
      <c r="I264" s="291"/>
      <c r="J264" s="291"/>
      <c r="K264" s="291"/>
      <c r="L264" s="133"/>
      <c r="M264" s="136"/>
      <c r="N264" s="20"/>
    </row>
    <row r="265" spans="1:29" x14ac:dyDescent="0.2">
      <c r="A265" s="228" t="s">
        <v>122</v>
      </c>
      <c r="B265" s="228"/>
      <c r="C265" s="228"/>
      <c r="D265" s="229" t="s">
        <v>123</v>
      </c>
      <c r="E265" s="229"/>
      <c r="F265" s="229"/>
      <c r="G265" s="231" t="s">
        <v>140</v>
      </c>
      <c r="H265" s="231"/>
      <c r="I265" s="231"/>
      <c r="J265" s="231"/>
      <c r="K265" s="231"/>
      <c r="M265" s="136"/>
      <c r="N265" s="136"/>
    </row>
    <row r="266" spans="1:29" x14ac:dyDescent="0.2">
      <c r="V266" s="133"/>
    </row>
    <row r="267" spans="1:29" x14ac:dyDescent="0.2">
      <c r="G267" s="133"/>
    </row>
    <row r="268" spans="1:29" x14ac:dyDescent="0.2">
      <c r="G268" s="133"/>
    </row>
    <row r="269" spans="1:29" x14ac:dyDescent="0.2">
      <c r="D269" s="133"/>
      <c r="F269" s="133"/>
      <c r="G269" s="133"/>
    </row>
    <row r="270" spans="1:29" x14ac:dyDescent="0.2">
      <c r="I270" s="133"/>
      <c r="J270" s="133"/>
    </row>
    <row r="271" spans="1:29" x14ac:dyDescent="0.2">
      <c r="F271" s="133"/>
    </row>
    <row r="272" spans="1:29" x14ac:dyDescent="0.2">
      <c r="F272" s="133"/>
    </row>
    <row r="274" spans="6:12" x14ac:dyDescent="0.2">
      <c r="F274" s="133"/>
    </row>
    <row r="275" spans="6:12" x14ac:dyDescent="0.2">
      <c r="F275" s="133"/>
    </row>
    <row r="283" spans="6:12" x14ac:dyDescent="0.2">
      <c r="L283" s="20"/>
    </row>
  </sheetData>
  <mergeCells count="232">
    <mergeCell ref="A231:C231"/>
    <mergeCell ref="B232:X232"/>
    <mergeCell ref="A234:C234"/>
    <mergeCell ref="B236:X236"/>
    <mergeCell ref="A238:C238"/>
    <mergeCell ref="B239:X239"/>
    <mergeCell ref="A241:C241"/>
    <mergeCell ref="A242:C242"/>
    <mergeCell ref="A243:C243"/>
    <mergeCell ref="B218:X218"/>
    <mergeCell ref="A219:C219"/>
    <mergeCell ref="B220:X220"/>
    <mergeCell ref="A223:C223"/>
    <mergeCell ref="A224:C224"/>
    <mergeCell ref="B225:X225"/>
    <mergeCell ref="B226:X226"/>
    <mergeCell ref="A228:C228"/>
    <mergeCell ref="B229:X229"/>
    <mergeCell ref="A172:C172"/>
    <mergeCell ref="A173:C173"/>
    <mergeCell ref="A174:C174"/>
    <mergeCell ref="A213:C213"/>
    <mergeCell ref="B214:X214"/>
    <mergeCell ref="B215:X215"/>
    <mergeCell ref="B216:X216"/>
    <mergeCell ref="A217:C217"/>
    <mergeCell ref="A194:C194"/>
    <mergeCell ref="A182:C182"/>
    <mergeCell ref="A162:C162"/>
    <mergeCell ref="A163:C163"/>
    <mergeCell ref="B164:X164"/>
    <mergeCell ref="B165:X165"/>
    <mergeCell ref="B166:X166"/>
    <mergeCell ref="A167:C167"/>
    <mergeCell ref="B168:X168"/>
    <mergeCell ref="A170:C170"/>
    <mergeCell ref="B171:X171"/>
    <mergeCell ref="A152:C152"/>
    <mergeCell ref="B153:X153"/>
    <mergeCell ref="B154:X154"/>
    <mergeCell ref="B155:X155"/>
    <mergeCell ref="A156:C156"/>
    <mergeCell ref="B157:X157"/>
    <mergeCell ref="A159:C159"/>
    <mergeCell ref="B160:X160"/>
    <mergeCell ref="A161:C161"/>
    <mergeCell ref="B142:X142"/>
    <mergeCell ref="B143:X143"/>
    <mergeCell ref="B144:X144"/>
    <mergeCell ref="A145:C145"/>
    <mergeCell ref="B146:X146"/>
    <mergeCell ref="A147:C147"/>
    <mergeCell ref="B148:X148"/>
    <mergeCell ref="A150:C150"/>
    <mergeCell ref="A151:C151"/>
    <mergeCell ref="B131:X131"/>
    <mergeCell ref="B132:X132"/>
    <mergeCell ref="A133:C133"/>
    <mergeCell ref="B134:X134"/>
    <mergeCell ref="A136:C136"/>
    <mergeCell ref="B137:X137"/>
    <mergeCell ref="A139:C139"/>
    <mergeCell ref="A140:C140"/>
    <mergeCell ref="A141:C141"/>
    <mergeCell ref="A27:C27"/>
    <mergeCell ref="A41:C41"/>
    <mergeCell ref="B28:X28"/>
    <mergeCell ref="B44:X44"/>
    <mergeCell ref="A14:A17"/>
    <mergeCell ref="B7:E7"/>
    <mergeCell ref="G16:G17"/>
    <mergeCell ref="B2:E2"/>
    <mergeCell ref="B3:E3"/>
    <mergeCell ref="S2:V2"/>
    <mergeCell ref="S4:V4"/>
    <mergeCell ref="S3:W3"/>
    <mergeCell ref="B4:E4"/>
    <mergeCell ref="S8:W8"/>
    <mergeCell ref="H16:H17"/>
    <mergeCell ref="D5:E5"/>
    <mergeCell ref="A11:X11"/>
    <mergeCell ref="B6:E6"/>
    <mergeCell ref="A12:X12"/>
    <mergeCell ref="A13:X13"/>
    <mergeCell ref="B14:B17"/>
    <mergeCell ref="E16:E17"/>
    <mergeCell ref="A73:C73"/>
    <mergeCell ref="A180:C180"/>
    <mergeCell ref="A201:C201"/>
    <mergeCell ref="A208:C208"/>
    <mergeCell ref="A204:C204"/>
    <mergeCell ref="B85:X85"/>
    <mergeCell ref="A90:C90"/>
    <mergeCell ref="A93:C93"/>
    <mergeCell ref="A84:C84"/>
    <mergeCell ref="B107:X107"/>
    <mergeCell ref="B108:X108"/>
    <mergeCell ref="B109:X109"/>
    <mergeCell ref="A110:C110"/>
    <mergeCell ref="B111:X111"/>
    <mergeCell ref="A112:C112"/>
    <mergeCell ref="B113:X113"/>
    <mergeCell ref="B74:X74"/>
    <mergeCell ref="B75:X75"/>
    <mergeCell ref="B119:X119"/>
    <mergeCell ref="B120:X120"/>
    <mergeCell ref="A121:C121"/>
    <mergeCell ref="B122:X122"/>
    <mergeCell ref="A124:C124"/>
    <mergeCell ref="B125:X125"/>
    <mergeCell ref="A57:C57"/>
    <mergeCell ref="A193:C193"/>
    <mergeCell ref="B181:X181"/>
    <mergeCell ref="B176:X176"/>
    <mergeCell ref="B175:X175"/>
    <mergeCell ref="B177:X177"/>
    <mergeCell ref="A60:C60"/>
    <mergeCell ref="A61:C61"/>
    <mergeCell ref="B58:X58"/>
    <mergeCell ref="B63:X63"/>
    <mergeCell ref="B64:X64"/>
    <mergeCell ref="B65:X65"/>
    <mergeCell ref="A66:C66"/>
    <mergeCell ref="B67:X67"/>
    <mergeCell ref="A68:C68"/>
    <mergeCell ref="B69:X69"/>
    <mergeCell ref="A71:C71"/>
    <mergeCell ref="B76:X76"/>
    <mergeCell ref="A72:C72"/>
    <mergeCell ref="A115:C115"/>
    <mergeCell ref="A116:C116"/>
    <mergeCell ref="A117:C117"/>
    <mergeCell ref="B118:X118"/>
    <mergeCell ref="A62:C62"/>
    <mergeCell ref="A46:C46"/>
    <mergeCell ref="A52:C52"/>
    <mergeCell ref="B23:X23"/>
    <mergeCell ref="E15:J15"/>
    <mergeCell ref="A22:C22"/>
    <mergeCell ref="B43:X43"/>
    <mergeCell ref="B47:X47"/>
    <mergeCell ref="O53:X53"/>
    <mergeCell ref="B55:X55"/>
    <mergeCell ref="B50:X50"/>
    <mergeCell ref="A42:C42"/>
    <mergeCell ref="B19:X19"/>
    <mergeCell ref="A49:C49"/>
    <mergeCell ref="K14:K17"/>
    <mergeCell ref="Q15:Q17"/>
    <mergeCell ref="T14:T17"/>
    <mergeCell ref="U14:U17"/>
    <mergeCell ref="B21:X21"/>
    <mergeCell ref="I16:J16"/>
    <mergeCell ref="M14:M17"/>
    <mergeCell ref="D14:J14"/>
    <mergeCell ref="F16:F17"/>
    <mergeCell ref="D15:D17"/>
    <mergeCell ref="L14:L17"/>
    <mergeCell ref="AD17:AD20"/>
    <mergeCell ref="W14:W17"/>
    <mergeCell ref="N15:N17"/>
    <mergeCell ref="X14:X17"/>
    <mergeCell ref="Z17:Z20"/>
    <mergeCell ref="AA17:AA20"/>
    <mergeCell ref="R15:R17"/>
    <mergeCell ref="N14:O14"/>
    <mergeCell ref="AC17:AC20"/>
    <mergeCell ref="AB17:AB20"/>
    <mergeCell ref="P14:S14"/>
    <mergeCell ref="V14:V17"/>
    <mergeCell ref="B20:X20"/>
    <mergeCell ref="S15:S17"/>
    <mergeCell ref="P15:P17"/>
    <mergeCell ref="O15:O17"/>
    <mergeCell ref="C14:C17"/>
    <mergeCell ref="A264:C264"/>
    <mergeCell ref="D264:F264"/>
    <mergeCell ref="G264:K264"/>
    <mergeCell ref="A265:C265"/>
    <mergeCell ref="D265:F265"/>
    <mergeCell ref="G265:K265"/>
    <mergeCell ref="B202:X202"/>
    <mergeCell ref="A198:C198"/>
    <mergeCell ref="B195:X195"/>
    <mergeCell ref="B196:X196"/>
    <mergeCell ref="A262:H262"/>
    <mergeCell ref="A257:C257"/>
    <mergeCell ref="A258:C258"/>
    <mergeCell ref="A259:B259"/>
    <mergeCell ref="B206:X206"/>
    <mergeCell ref="B209:X209"/>
    <mergeCell ref="B247:X247"/>
    <mergeCell ref="B250:X250"/>
    <mergeCell ref="B253:X253"/>
    <mergeCell ref="A249:C249"/>
    <mergeCell ref="A252:C252"/>
    <mergeCell ref="A256:C256"/>
    <mergeCell ref="A255:C255"/>
    <mergeCell ref="B246:X246"/>
    <mergeCell ref="A77:C77"/>
    <mergeCell ref="B78:X78"/>
    <mergeCell ref="A79:C79"/>
    <mergeCell ref="B80:X80"/>
    <mergeCell ref="A82:C82"/>
    <mergeCell ref="A83:C83"/>
    <mergeCell ref="B98:X98"/>
    <mergeCell ref="A99:C99"/>
    <mergeCell ref="B100:X100"/>
    <mergeCell ref="B245:X245"/>
    <mergeCell ref="A101:C101"/>
    <mergeCell ref="B102:X102"/>
    <mergeCell ref="A104:C104"/>
    <mergeCell ref="A105:C105"/>
    <mergeCell ref="A106:C106"/>
    <mergeCell ref="B86:X86"/>
    <mergeCell ref="B87:X87"/>
    <mergeCell ref="A88:C88"/>
    <mergeCell ref="B89:X89"/>
    <mergeCell ref="B91:X91"/>
    <mergeCell ref="A94:C94"/>
    <mergeCell ref="A95:C95"/>
    <mergeCell ref="B96:X96"/>
    <mergeCell ref="B97:X97"/>
    <mergeCell ref="A211:C211"/>
    <mergeCell ref="A212:C212"/>
    <mergeCell ref="B199:X199"/>
    <mergeCell ref="A244:C244"/>
    <mergeCell ref="B183:X183"/>
    <mergeCell ref="A127:C127"/>
    <mergeCell ref="A128:C128"/>
    <mergeCell ref="A129:C129"/>
    <mergeCell ref="B130:X130"/>
  </mergeCells>
  <phoneticPr fontId="2" type="noConversion"/>
  <printOptions horizontalCentered="1"/>
  <pageMargins left="0.43307086614173229" right="0.51181102362204722" top="0.59055118110236227" bottom="0.19685039370078741" header="0" footer="0"/>
  <pageSetup paperSize="9" scale="55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4"/>
  <sheetViews>
    <sheetView tabSelected="1" zoomScale="88" zoomScaleNormal="88" zoomScaleSheetLayoutView="100" workbookViewId="0">
      <selection activeCell="I118" sqref="I118"/>
    </sheetView>
  </sheetViews>
  <sheetFormatPr defaultRowHeight="12.75" x14ac:dyDescent="0.2"/>
  <cols>
    <col min="1" max="1" width="10" style="2" customWidth="1"/>
    <col min="2" max="2" width="40.140625" style="3" customWidth="1"/>
    <col min="3" max="3" width="12.5703125" style="4" customWidth="1"/>
    <col min="4" max="4" width="12.85546875" style="4" customWidth="1"/>
    <col min="5" max="5" width="12.140625" style="4" customWidth="1"/>
    <col min="6" max="6" width="21.28515625" style="4" customWidth="1"/>
    <col min="7" max="7" width="17.7109375" style="4" customWidth="1"/>
    <col min="8" max="12" width="9.140625" style="5"/>
    <col min="13" max="16384" width="9.140625" style="4"/>
  </cols>
  <sheetData>
    <row r="1" spans="1:12" ht="12" customHeight="1" x14ac:dyDescent="0.3">
      <c r="E1" s="27"/>
      <c r="F1" s="27"/>
      <c r="G1" s="27"/>
    </row>
    <row r="2" spans="1:12" ht="37.5" customHeight="1" x14ac:dyDescent="0.3">
      <c r="A2" s="336" t="s">
        <v>167</v>
      </c>
      <c r="B2" s="336"/>
      <c r="C2" s="336"/>
      <c r="D2" s="336"/>
      <c r="E2" s="336"/>
      <c r="F2" s="336"/>
      <c r="G2" s="336"/>
    </row>
    <row r="3" spans="1:12" ht="18" customHeight="1" x14ac:dyDescent="0.3">
      <c r="A3" s="337" t="s">
        <v>166</v>
      </c>
      <c r="B3" s="337"/>
      <c r="C3" s="337"/>
      <c r="D3" s="337"/>
      <c r="E3" s="337"/>
      <c r="F3" s="337"/>
      <c r="G3" s="337"/>
    </row>
    <row r="4" spans="1:12" ht="16.5" customHeight="1" x14ac:dyDescent="0.2">
      <c r="A4" s="338" t="s">
        <v>84</v>
      </c>
      <c r="B4" s="339"/>
      <c r="C4" s="339"/>
      <c r="D4" s="339"/>
      <c r="E4" s="339"/>
      <c r="F4" s="339"/>
      <c r="G4" s="340"/>
    </row>
    <row r="5" spans="1:12" ht="30.75" customHeight="1" x14ac:dyDescent="0.2">
      <c r="A5" s="335" t="s">
        <v>0</v>
      </c>
      <c r="B5" s="335" t="s">
        <v>26</v>
      </c>
      <c r="C5" s="332" t="s">
        <v>142</v>
      </c>
      <c r="D5" s="332"/>
      <c r="E5" s="332"/>
      <c r="F5" s="332"/>
      <c r="G5" s="332"/>
    </row>
    <row r="6" spans="1:12" ht="15.75" customHeight="1" x14ac:dyDescent="0.2">
      <c r="A6" s="335"/>
      <c r="B6" s="335"/>
      <c r="C6" s="335" t="s">
        <v>34</v>
      </c>
      <c r="D6" s="341" t="s">
        <v>130</v>
      </c>
      <c r="E6" s="341"/>
      <c r="F6" s="341"/>
      <c r="G6" s="341"/>
    </row>
    <row r="7" spans="1:12" ht="62.25" customHeight="1" x14ac:dyDescent="0.2">
      <c r="A7" s="335"/>
      <c r="B7" s="335"/>
      <c r="C7" s="335"/>
      <c r="D7" s="334" t="s">
        <v>31</v>
      </c>
      <c r="E7" s="313" t="s">
        <v>28</v>
      </c>
      <c r="F7" s="334" t="s">
        <v>76</v>
      </c>
      <c r="G7" s="334" t="s">
        <v>32</v>
      </c>
    </row>
    <row r="8" spans="1:12" ht="31.5" customHeight="1" x14ac:dyDescent="0.2">
      <c r="A8" s="335"/>
      <c r="B8" s="335"/>
      <c r="C8" s="335"/>
      <c r="D8" s="334"/>
      <c r="E8" s="313"/>
      <c r="F8" s="334"/>
      <c r="G8" s="334"/>
    </row>
    <row r="9" spans="1:12" s="2" customFormat="1" ht="15.75" customHeight="1" x14ac:dyDescent="0.2">
      <c r="A9" s="14">
        <v>1</v>
      </c>
      <c r="B9" s="102">
        <v>2</v>
      </c>
      <c r="C9" s="14">
        <v>3</v>
      </c>
      <c r="D9" s="14">
        <v>4</v>
      </c>
      <c r="E9" s="14">
        <v>5</v>
      </c>
      <c r="F9" s="103">
        <v>6</v>
      </c>
      <c r="G9" s="103">
        <v>7</v>
      </c>
      <c r="H9" s="7"/>
      <c r="I9" s="7"/>
      <c r="J9" s="7"/>
      <c r="K9" s="7"/>
      <c r="L9" s="7"/>
    </row>
    <row r="10" spans="1:12" ht="15.75" customHeight="1" x14ac:dyDescent="0.2">
      <c r="A10" s="14" t="s">
        <v>217</v>
      </c>
      <c r="B10" s="333" t="s">
        <v>212</v>
      </c>
      <c r="C10" s="333"/>
      <c r="D10" s="333"/>
      <c r="E10" s="333"/>
      <c r="F10" s="333"/>
      <c r="G10" s="333"/>
      <c r="H10" s="8"/>
      <c r="I10" s="8"/>
      <c r="J10" s="8"/>
    </row>
    <row r="11" spans="1:12" ht="24.75" customHeight="1" x14ac:dyDescent="0.2">
      <c r="A11" s="12" t="s">
        <v>7</v>
      </c>
      <c r="B11" s="332" t="s">
        <v>158</v>
      </c>
      <c r="C11" s="332"/>
      <c r="D11" s="332"/>
      <c r="E11" s="332"/>
      <c r="F11" s="332"/>
      <c r="G11" s="332"/>
      <c r="H11" s="9"/>
      <c r="I11" s="9"/>
      <c r="J11" s="9"/>
    </row>
    <row r="12" spans="1:12" ht="30" customHeight="1" x14ac:dyDescent="0.2">
      <c r="A12" s="11" t="s">
        <v>8</v>
      </c>
      <c r="B12" s="167" t="s">
        <v>62</v>
      </c>
      <c r="C12" s="188">
        <f>D12+E12+F12+G12</f>
        <v>0</v>
      </c>
      <c r="D12" s="188">
        <f>'5'!D22</f>
        <v>0</v>
      </c>
      <c r="E12" s="188">
        <v>0</v>
      </c>
      <c r="F12" s="188">
        <v>0</v>
      </c>
      <c r="G12" s="188">
        <v>0</v>
      </c>
      <c r="H12" s="7"/>
      <c r="I12" s="7"/>
      <c r="J12" s="7"/>
    </row>
    <row r="13" spans="1:12" ht="26.25" customHeight="1" x14ac:dyDescent="0.2">
      <c r="A13" s="13" t="s">
        <v>57</v>
      </c>
      <c r="B13" s="167" t="s">
        <v>63</v>
      </c>
      <c r="C13" s="188">
        <f t="shared" ref="C13:C16" si="0">D13+E13+F13+G13</f>
        <v>475.51</v>
      </c>
      <c r="D13" s="188">
        <f>'5'!D27</f>
        <v>475.51</v>
      </c>
      <c r="E13" s="188">
        <v>0</v>
      </c>
      <c r="F13" s="188">
        <v>0</v>
      </c>
      <c r="G13" s="188">
        <v>0</v>
      </c>
      <c r="H13" s="7"/>
      <c r="I13" s="7"/>
      <c r="J13" s="7"/>
    </row>
    <row r="14" spans="1:12" ht="18" customHeight="1" x14ac:dyDescent="0.2">
      <c r="A14" s="12" t="s">
        <v>52</v>
      </c>
      <c r="B14" s="168" t="s">
        <v>27</v>
      </c>
      <c r="C14" s="188">
        <f t="shared" si="0"/>
        <v>2463.4399999999996</v>
      </c>
      <c r="D14" s="188">
        <f>'5'!E62-'5'!D27</f>
        <v>2463.4399999999996</v>
      </c>
      <c r="E14" s="188">
        <v>0</v>
      </c>
      <c r="F14" s="188">
        <v>0</v>
      </c>
      <c r="G14" s="188">
        <v>0</v>
      </c>
      <c r="H14" s="7"/>
      <c r="I14" s="7"/>
      <c r="J14" s="7"/>
    </row>
    <row r="15" spans="1:12" ht="15" customHeight="1" x14ac:dyDescent="0.2">
      <c r="A15" s="14"/>
      <c r="B15" s="6" t="s">
        <v>92</v>
      </c>
      <c r="C15" s="188">
        <f t="shared" si="0"/>
        <v>2938.95</v>
      </c>
      <c r="D15" s="188">
        <f t="shared" ref="D15:G15" si="1">D12+D13+D14</f>
        <v>2938.95</v>
      </c>
      <c r="E15" s="188">
        <f t="shared" si="1"/>
        <v>0</v>
      </c>
      <c r="F15" s="188">
        <f t="shared" si="1"/>
        <v>0</v>
      </c>
      <c r="G15" s="188">
        <f t="shared" si="1"/>
        <v>0</v>
      </c>
      <c r="H15" s="7"/>
      <c r="I15" s="7"/>
      <c r="J15" s="7"/>
    </row>
    <row r="16" spans="1:12" ht="15" customHeight="1" x14ac:dyDescent="0.2">
      <c r="A16" s="13"/>
      <c r="B16" s="6" t="s">
        <v>218</v>
      </c>
      <c r="C16" s="189">
        <f t="shared" si="0"/>
        <v>2938.95</v>
      </c>
      <c r="D16" s="189">
        <f t="shared" ref="D16:G16" si="2">D15</f>
        <v>2938.95</v>
      </c>
      <c r="E16" s="189">
        <f t="shared" si="2"/>
        <v>0</v>
      </c>
      <c r="F16" s="189">
        <f t="shared" si="2"/>
        <v>0</v>
      </c>
      <c r="G16" s="189">
        <f t="shared" si="2"/>
        <v>0</v>
      </c>
      <c r="H16" s="10"/>
      <c r="I16" s="10"/>
      <c r="J16" s="10"/>
    </row>
    <row r="17" spans="1:10" x14ac:dyDescent="0.2">
      <c r="A17" s="14" t="s">
        <v>219</v>
      </c>
      <c r="B17" s="333" t="s">
        <v>278</v>
      </c>
      <c r="C17" s="333"/>
      <c r="D17" s="333"/>
      <c r="E17" s="333"/>
      <c r="F17" s="333"/>
      <c r="G17" s="333"/>
      <c r="H17" s="10"/>
      <c r="I17" s="10"/>
      <c r="J17" s="10"/>
    </row>
    <row r="18" spans="1:10" ht="24.75" customHeight="1" x14ac:dyDescent="0.2">
      <c r="A18" s="12" t="s">
        <v>7</v>
      </c>
      <c r="B18" s="332" t="s">
        <v>158</v>
      </c>
      <c r="C18" s="332"/>
      <c r="D18" s="332"/>
      <c r="E18" s="332"/>
      <c r="F18" s="332"/>
      <c r="G18" s="332"/>
      <c r="H18" s="10"/>
      <c r="I18" s="10"/>
      <c r="J18" s="10"/>
    </row>
    <row r="19" spans="1:10" ht="25.5" x14ac:dyDescent="0.2">
      <c r="A19" s="11" t="s">
        <v>8</v>
      </c>
      <c r="B19" s="167" t="s">
        <v>62</v>
      </c>
      <c r="C19" s="188">
        <f t="shared" ref="C19:C22" si="3">D19+E19+F19+G19</f>
        <v>0</v>
      </c>
      <c r="D19" s="188">
        <f>'5'!D66</f>
        <v>0</v>
      </c>
      <c r="E19" s="188">
        <v>0</v>
      </c>
      <c r="F19" s="188">
        <v>0</v>
      </c>
      <c r="G19" s="188">
        <v>0</v>
      </c>
      <c r="H19" s="10"/>
      <c r="I19" s="10"/>
      <c r="J19" s="10"/>
    </row>
    <row r="20" spans="1:10" ht="25.5" x14ac:dyDescent="0.2">
      <c r="A20" s="13" t="s">
        <v>57</v>
      </c>
      <c r="B20" s="167" t="s">
        <v>63</v>
      </c>
      <c r="C20" s="188">
        <f t="shared" si="3"/>
        <v>0</v>
      </c>
      <c r="D20" s="188">
        <f>'5'!D68</f>
        <v>0</v>
      </c>
      <c r="E20" s="188">
        <v>0</v>
      </c>
      <c r="F20" s="188">
        <v>0</v>
      </c>
      <c r="G20" s="188">
        <v>0</v>
      </c>
      <c r="H20" s="10"/>
      <c r="I20" s="10"/>
      <c r="J20" s="10"/>
    </row>
    <row r="21" spans="1:10" x14ac:dyDescent="0.2">
      <c r="A21" s="12" t="s">
        <v>52</v>
      </c>
      <c r="B21" s="167" t="s">
        <v>27</v>
      </c>
      <c r="C21" s="188">
        <f t="shared" si="3"/>
        <v>24.57</v>
      </c>
      <c r="D21" s="188">
        <f>'5'!E73</f>
        <v>24.57</v>
      </c>
      <c r="E21" s="188">
        <v>0</v>
      </c>
      <c r="F21" s="188">
        <v>0</v>
      </c>
      <c r="G21" s="188">
        <v>0</v>
      </c>
      <c r="H21" s="10"/>
      <c r="I21" s="10"/>
      <c r="J21" s="10"/>
    </row>
    <row r="22" spans="1:10" x14ac:dyDescent="0.2">
      <c r="A22" s="14"/>
      <c r="B22" s="6" t="s">
        <v>92</v>
      </c>
      <c r="C22" s="188">
        <f t="shared" si="3"/>
        <v>24.57</v>
      </c>
      <c r="D22" s="188">
        <f t="shared" ref="D22:E22" si="4">D19+D20+D21</f>
        <v>24.57</v>
      </c>
      <c r="E22" s="188">
        <f t="shared" si="4"/>
        <v>0</v>
      </c>
      <c r="F22" s="188">
        <f t="shared" ref="F22" si="5">F19+F20+F21</f>
        <v>0</v>
      </c>
      <c r="G22" s="188">
        <f t="shared" ref="G22" si="6">G19+G20+G21</f>
        <v>0</v>
      </c>
      <c r="H22" s="10"/>
      <c r="I22" s="10"/>
      <c r="J22" s="10"/>
    </row>
    <row r="23" spans="1:10" x14ac:dyDescent="0.2">
      <c r="A23" s="13"/>
      <c r="B23" s="6" t="s">
        <v>220</v>
      </c>
      <c r="C23" s="189">
        <f>D23+E23+F23+G23</f>
        <v>24.57</v>
      </c>
      <c r="D23" s="189">
        <f t="shared" ref="D23:G23" si="7">D22</f>
        <v>24.57</v>
      </c>
      <c r="E23" s="189">
        <f t="shared" si="7"/>
        <v>0</v>
      </c>
      <c r="F23" s="189">
        <f t="shared" si="7"/>
        <v>0</v>
      </c>
      <c r="G23" s="189">
        <f t="shared" si="7"/>
        <v>0</v>
      </c>
      <c r="H23" s="10"/>
      <c r="I23" s="10"/>
      <c r="J23" s="10"/>
    </row>
    <row r="24" spans="1:10" x14ac:dyDescent="0.2">
      <c r="A24" s="14" t="s">
        <v>221</v>
      </c>
      <c r="B24" s="333" t="s">
        <v>280</v>
      </c>
      <c r="C24" s="333"/>
      <c r="D24" s="333"/>
      <c r="E24" s="333"/>
      <c r="F24" s="333"/>
      <c r="G24" s="333"/>
      <c r="H24" s="10"/>
      <c r="I24" s="10"/>
      <c r="J24" s="10"/>
    </row>
    <row r="25" spans="1:10" ht="26.25" customHeight="1" x14ac:dyDescent="0.2">
      <c r="A25" s="12" t="s">
        <v>7</v>
      </c>
      <c r="B25" s="332" t="s">
        <v>158</v>
      </c>
      <c r="C25" s="332"/>
      <c r="D25" s="332"/>
      <c r="E25" s="332"/>
      <c r="F25" s="332"/>
      <c r="G25" s="332"/>
      <c r="H25" s="10"/>
      <c r="I25" s="10"/>
      <c r="J25" s="10"/>
    </row>
    <row r="26" spans="1:10" ht="25.5" x14ac:dyDescent="0.2">
      <c r="A26" s="11" t="s">
        <v>8</v>
      </c>
      <c r="B26" s="167" t="s">
        <v>62</v>
      </c>
      <c r="C26" s="188">
        <f t="shared" ref="C26:C30" si="8">D26+E26+F26+G26</f>
        <v>0</v>
      </c>
      <c r="D26" s="188">
        <f>'5'!D77</f>
        <v>0</v>
      </c>
      <c r="E26" s="188">
        <v>0</v>
      </c>
      <c r="F26" s="188">
        <v>0</v>
      </c>
      <c r="G26" s="188">
        <v>0</v>
      </c>
      <c r="H26" s="10"/>
      <c r="I26" s="10"/>
      <c r="J26" s="10"/>
    </row>
    <row r="27" spans="1:10" ht="25.5" x14ac:dyDescent="0.2">
      <c r="A27" s="13" t="s">
        <v>57</v>
      </c>
      <c r="B27" s="167" t="s">
        <v>63</v>
      </c>
      <c r="C27" s="188">
        <f t="shared" si="8"/>
        <v>0</v>
      </c>
      <c r="D27" s="188">
        <f>'5'!D68</f>
        <v>0</v>
      </c>
      <c r="E27" s="188">
        <v>0</v>
      </c>
      <c r="F27" s="188">
        <v>0</v>
      </c>
      <c r="G27" s="188">
        <v>0</v>
      </c>
      <c r="H27" s="10"/>
      <c r="I27" s="10"/>
      <c r="J27" s="10"/>
    </row>
    <row r="28" spans="1:10" x14ac:dyDescent="0.2">
      <c r="A28" s="12" t="s">
        <v>52</v>
      </c>
      <c r="B28" s="167" t="s">
        <v>27</v>
      </c>
      <c r="C28" s="188">
        <f t="shared" si="8"/>
        <v>0</v>
      </c>
      <c r="D28" s="188">
        <f>'5'!D82</f>
        <v>0</v>
      </c>
      <c r="E28" s="188">
        <v>0</v>
      </c>
      <c r="F28" s="188">
        <v>0</v>
      </c>
      <c r="G28" s="188">
        <v>0</v>
      </c>
      <c r="H28" s="10"/>
      <c r="I28" s="10"/>
      <c r="J28" s="10"/>
    </row>
    <row r="29" spans="1:10" x14ac:dyDescent="0.2">
      <c r="A29" s="14"/>
      <c r="B29" s="6" t="s">
        <v>92</v>
      </c>
      <c r="C29" s="188">
        <f t="shared" si="8"/>
        <v>0</v>
      </c>
      <c r="D29" s="188">
        <f t="shared" ref="D29:E29" si="9">D26+D27+D28</f>
        <v>0</v>
      </c>
      <c r="E29" s="188">
        <f t="shared" si="9"/>
        <v>0</v>
      </c>
      <c r="F29" s="188">
        <f t="shared" ref="F29" si="10">F26+F27+F28</f>
        <v>0</v>
      </c>
      <c r="G29" s="188">
        <f t="shared" ref="G29" si="11">G26+G27+G28</f>
        <v>0</v>
      </c>
      <c r="H29" s="10"/>
      <c r="I29" s="10"/>
      <c r="J29" s="10"/>
    </row>
    <row r="30" spans="1:10" x14ac:dyDescent="0.2">
      <c r="A30" s="13"/>
      <c r="B30" s="6" t="s">
        <v>223</v>
      </c>
      <c r="C30" s="189">
        <f t="shared" si="8"/>
        <v>0</v>
      </c>
      <c r="D30" s="189">
        <f t="shared" ref="D30:G30" si="12">D29</f>
        <v>0</v>
      </c>
      <c r="E30" s="189">
        <f t="shared" si="12"/>
        <v>0</v>
      </c>
      <c r="F30" s="189">
        <f t="shared" si="12"/>
        <v>0</v>
      </c>
      <c r="G30" s="189">
        <f t="shared" si="12"/>
        <v>0</v>
      </c>
      <c r="H30" s="10"/>
      <c r="I30" s="10"/>
      <c r="J30" s="10"/>
    </row>
    <row r="31" spans="1:10" x14ac:dyDescent="0.2">
      <c r="A31" s="14" t="s">
        <v>226</v>
      </c>
      <c r="B31" s="333" t="s">
        <v>225</v>
      </c>
      <c r="C31" s="333"/>
      <c r="D31" s="333"/>
      <c r="E31" s="333"/>
      <c r="F31" s="333"/>
      <c r="G31" s="333"/>
      <c r="H31" s="10"/>
      <c r="I31" s="10"/>
      <c r="J31" s="10"/>
    </row>
    <row r="32" spans="1:10" ht="25.5" customHeight="1" x14ac:dyDescent="0.2">
      <c r="A32" s="12" t="s">
        <v>7</v>
      </c>
      <c r="B32" s="332" t="s">
        <v>158</v>
      </c>
      <c r="C32" s="332"/>
      <c r="D32" s="332"/>
      <c r="E32" s="332"/>
      <c r="F32" s="332"/>
      <c r="G32" s="332"/>
      <c r="H32" s="10"/>
      <c r="I32" s="10"/>
      <c r="J32" s="10"/>
    </row>
    <row r="33" spans="1:10" ht="25.5" x14ac:dyDescent="0.2">
      <c r="A33" s="11" t="s">
        <v>8</v>
      </c>
      <c r="B33" s="167" t="s">
        <v>62</v>
      </c>
      <c r="C33" s="188">
        <f t="shared" ref="C33:C37" si="13">D33+E33+F33+G33</f>
        <v>0</v>
      </c>
      <c r="D33" s="188">
        <f>'5'!D88</f>
        <v>0</v>
      </c>
      <c r="E33" s="188">
        <v>0</v>
      </c>
      <c r="F33" s="188">
        <v>0</v>
      </c>
      <c r="G33" s="188">
        <v>0</v>
      </c>
      <c r="H33" s="10"/>
      <c r="I33" s="10"/>
      <c r="J33" s="10"/>
    </row>
    <row r="34" spans="1:10" ht="25.5" x14ac:dyDescent="0.2">
      <c r="A34" s="13" t="s">
        <v>57</v>
      </c>
      <c r="B34" s="167" t="s">
        <v>63</v>
      </c>
      <c r="C34" s="188">
        <f t="shared" si="13"/>
        <v>0</v>
      </c>
      <c r="D34" s="188">
        <f>'5'!D90</f>
        <v>0</v>
      </c>
      <c r="E34" s="188">
        <v>0</v>
      </c>
      <c r="F34" s="188">
        <v>0</v>
      </c>
      <c r="G34" s="188">
        <v>0</v>
      </c>
      <c r="H34" s="10"/>
      <c r="I34" s="10"/>
      <c r="J34" s="10"/>
    </row>
    <row r="35" spans="1:10" x14ac:dyDescent="0.2">
      <c r="A35" s="12" t="s">
        <v>52</v>
      </c>
      <c r="B35" s="167" t="s">
        <v>27</v>
      </c>
      <c r="C35" s="188">
        <f t="shared" si="13"/>
        <v>0</v>
      </c>
      <c r="D35" s="188">
        <f>'5'!D93</f>
        <v>0</v>
      </c>
      <c r="E35" s="188">
        <v>0</v>
      </c>
      <c r="F35" s="188">
        <v>0</v>
      </c>
      <c r="G35" s="188">
        <v>0</v>
      </c>
      <c r="H35" s="10"/>
      <c r="I35" s="10"/>
      <c r="J35" s="10"/>
    </row>
    <row r="36" spans="1:10" x14ac:dyDescent="0.2">
      <c r="A36" s="14"/>
      <c r="B36" s="6" t="s">
        <v>92</v>
      </c>
      <c r="C36" s="188">
        <f t="shared" si="13"/>
        <v>0</v>
      </c>
      <c r="D36" s="188">
        <f t="shared" ref="D36:E36" si="14">D33+D34+D35</f>
        <v>0</v>
      </c>
      <c r="E36" s="188">
        <f t="shared" si="14"/>
        <v>0</v>
      </c>
      <c r="F36" s="188">
        <f t="shared" ref="F36" si="15">F33+F34+F35</f>
        <v>0</v>
      </c>
      <c r="G36" s="188">
        <f t="shared" ref="G36" si="16">G33+G34+G35</f>
        <v>0</v>
      </c>
      <c r="H36" s="10"/>
      <c r="I36" s="10"/>
      <c r="J36" s="10"/>
    </row>
    <row r="37" spans="1:10" x14ac:dyDescent="0.2">
      <c r="A37" s="13"/>
      <c r="B37" s="6" t="s">
        <v>227</v>
      </c>
      <c r="C37" s="189">
        <f t="shared" si="13"/>
        <v>0</v>
      </c>
      <c r="D37" s="189">
        <f t="shared" ref="D37:G37" si="17">D36</f>
        <v>0</v>
      </c>
      <c r="E37" s="189">
        <f t="shared" si="17"/>
        <v>0</v>
      </c>
      <c r="F37" s="189">
        <f t="shared" si="17"/>
        <v>0</v>
      </c>
      <c r="G37" s="189">
        <f t="shared" si="17"/>
        <v>0</v>
      </c>
      <c r="H37" s="10"/>
      <c r="I37" s="10"/>
      <c r="J37" s="10"/>
    </row>
    <row r="38" spans="1:10" x14ac:dyDescent="0.2">
      <c r="A38" s="14" t="s">
        <v>231</v>
      </c>
      <c r="B38" s="333" t="s">
        <v>229</v>
      </c>
      <c r="C38" s="333"/>
      <c r="D38" s="333"/>
      <c r="E38" s="333"/>
      <c r="F38" s="333"/>
      <c r="G38" s="333"/>
      <c r="H38" s="10"/>
      <c r="I38" s="10"/>
      <c r="J38" s="10"/>
    </row>
    <row r="39" spans="1:10" ht="25.5" customHeight="1" x14ac:dyDescent="0.2">
      <c r="A39" s="12" t="s">
        <v>7</v>
      </c>
      <c r="B39" s="332" t="s">
        <v>158</v>
      </c>
      <c r="C39" s="332"/>
      <c r="D39" s="332"/>
      <c r="E39" s="332"/>
      <c r="F39" s="332"/>
      <c r="G39" s="332"/>
      <c r="H39" s="10"/>
      <c r="I39" s="10"/>
      <c r="J39" s="10"/>
    </row>
    <row r="40" spans="1:10" ht="25.5" x14ac:dyDescent="0.2">
      <c r="A40" s="11" t="s">
        <v>8</v>
      </c>
      <c r="B40" s="167" t="s">
        <v>62</v>
      </c>
      <c r="C40" s="188">
        <f t="shared" ref="C40:C44" si="18">D40+E40+F40+G40</f>
        <v>0</v>
      </c>
      <c r="D40" s="188">
        <f>'5'!D99</f>
        <v>0</v>
      </c>
      <c r="E40" s="188">
        <v>0</v>
      </c>
      <c r="F40" s="188">
        <v>0</v>
      </c>
      <c r="G40" s="188">
        <v>0</v>
      </c>
      <c r="H40" s="10"/>
      <c r="I40" s="10"/>
      <c r="J40" s="10"/>
    </row>
    <row r="41" spans="1:10" ht="25.5" x14ac:dyDescent="0.2">
      <c r="A41" s="13" t="s">
        <v>57</v>
      </c>
      <c r="B41" s="167" t="s">
        <v>63</v>
      </c>
      <c r="C41" s="188">
        <f t="shared" si="18"/>
        <v>0</v>
      </c>
      <c r="D41" s="188">
        <f>'5'!D101</f>
        <v>0</v>
      </c>
      <c r="E41" s="188">
        <v>0</v>
      </c>
      <c r="F41" s="188">
        <v>0</v>
      </c>
      <c r="G41" s="188">
        <v>0</v>
      </c>
      <c r="H41" s="10"/>
      <c r="I41" s="10"/>
      <c r="J41" s="10"/>
    </row>
    <row r="42" spans="1:10" x14ac:dyDescent="0.2">
      <c r="A42" s="12" t="s">
        <v>52</v>
      </c>
      <c r="B42" s="167" t="s">
        <v>27</v>
      </c>
      <c r="C42" s="188">
        <f t="shared" si="18"/>
        <v>0</v>
      </c>
      <c r="D42" s="188">
        <f>'5'!E106</f>
        <v>0</v>
      </c>
      <c r="E42" s="188">
        <v>0</v>
      </c>
      <c r="F42" s="188">
        <v>0</v>
      </c>
      <c r="G42" s="188">
        <v>0</v>
      </c>
      <c r="H42" s="10"/>
      <c r="I42" s="10"/>
      <c r="J42" s="10"/>
    </row>
    <row r="43" spans="1:10" x14ac:dyDescent="0.2">
      <c r="A43" s="14"/>
      <c r="B43" s="6" t="s">
        <v>92</v>
      </c>
      <c r="C43" s="188">
        <f t="shared" si="18"/>
        <v>0</v>
      </c>
      <c r="D43" s="188">
        <f t="shared" ref="D43:E43" si="19">D40+D41+D42</f>
        <v>0</v>
      </c>
      <c r="E43" s="188">
        <f t="shared" si="19"/>
        <v>0</v>
      </c>
      <c r="F43" s="188">
        <f t="shared" ref="F43" si="20">F40+F41+F42</f>
        <v>0</v>
      </c>
      <c r="G43" s="188">
        <f t="shared" ref="G43" si="21">G40+G41+G42</f>
        <v>0</v>
      </c>
      <c r="H43" s="10"/>
      <c r="I43" s="10"/>
      <c r="J43" s="10"/>
    </row>
    <row r="44" spans="1:10" x14ac:dyDescent="0.2">
      <c r="A44" s="13"/>
      <c r="B44" s="6" t="s">
        <v>232</v>
      </c>
      <c r="C44" s="189">
        <f t="shared" si="18"/>
        <v>0</v>
      </c>
      <c r="D44" s="189">
        <f t="shared" ref="D44:G44" si="22">D43</f>
        <v>0</v>
      </c>
      <c r="E44" s="189">
        <f t="shared" si="22"/>
        <v>0</v>
      </c>
      <c r="F44" s="189">
        <f t="shared" si="22"/>
        <v>0</v>
      </c>
      <c r="G44" s="189">
        <f t="shared" si="22"/>
        <v>0</v>
      </c>
      <c r="H44" s="10"/>
      <c r="I44" s="10"/>
      <c r="J44" s="10"/>
    </row>
    <row r="45" spans="1:10" x14ac:dyDescent="0.2">
      <c r="A45" s="14" t="s">
        <v>233</v>
      </c>
      <c r="B45" s="333" t="s">
        <v>230</v>
      </c>
      <c r="C45" s="333"/>
      <c r="D45" s="333"/>
      <c r="E45" s="333"/>
      <c r="F45" s="333"/>
      <c r="G45" s="333"/>
      <c r="H45" s="10"/>
      <c r="I45" s="10"/>
      <c r="J45" s="10"/>
    </row>
    <row r="46" spans="1:10" ht="24.75" customHeight="1" x14ac:dyDescent="0.2">
      <c r="A46" s="12" t="s">
        <v>7</v>
      </c>
      <c r="B46" s="332" t="s">
        <v>158</v>
      </c>
      <c r="C46" s="332"/>
      <c r="D46" s="332"/>
      <c r="E46" s="332"/>
      <c r="F46" s="332"/>
      <c r="G46" s="332"/>
      <c r="H46" s="10"/>
      <c r="I46" s="10"/>
      <c r="J46" s="10"/>
    </row>
    <row r="47" spans="1:10" ht="25.5" x14ac:dyDescent="0.2">
      <c r="A47" s="11" t="s">
        <v>8</v>
      </c>
      <c r="B47" s="167" t="s">
        <v>62</v>
      </c>
      <c r="C47" s="188">
        <f t="shared" ref="C47:C51" si="23">D47+E47+F47+G47</f>
        <v>0</v>
      </c>
      <c r="D47" s="188">
        <f>'5'!D110</f>
        <v>0</v>
      </c>
      <c r="E47" s="188">
        <v>0</v>
      </c>
      <c r="F47" s="188">
        <v>0</v>
      </c>
      <c r="G47" s="188">
        <v>0</v>
      </c>
      <c r="H47" s="10"/>
      <c r="I47" s="10"/>
      <c r="J47" s="10"/>
    </row>
    <row r="48" spans="1:10" ht="25.5" x14ac:dyDescent="0.2">
      <c r="A48" s="13" t="s">
        <v>57</v>
      </c>
      <c r="B48" s="167" t="s">
        <v>63</v>
      </c>
      <c r="C48" s="188">
        <f t="shared" si="23"/>
        <v>0</v>
      </c>
      <c r="D48" s="188">
        <f>'5'!D112</f>
        <v>0</v>
      </c>
      <c r="E48" s="188">
        <v>0</v>
      </c>
      <c r="F48" s="188">
        <v>0</v>
      </c>
      <c r="G48" s="188">
        <v>0</v>
      </c>
      <c r="H48" s="10"/>
      <c r="I48" s="10"/>
      <c r="J48" s="10"/>
    </row>
    <row r="49" spans="1:10" x14ac:dyDescent="0.2">
      <c r="A49" s="12" t="s">
        <v>52</v>
      </c>
      <c r="B49" s="167" t="s">
        <v>27</v>
      </c>
      <c r="C49" s="188">
        <f t="shared" si="23"/>
        <v>0</v>
      </c>
      <c r="D49" s="188">
        <f>'5'!E117</f>
        <v>0</v>
      </c>
      <c r="E49" s="188">
        <v>0</v>
      </c>
      <c r="F49" s="188">
        <v>0</v>
      </c>
      <c r="G49" s="188">
        <v>0</v>
      </c>
      <c r="H49" s="10"/>
      <c r="I49" s="10"/>
      <c r="J49" s="10"/>
    </row>
    <row r="50" spans="1:10" x14ac:dyDescent="0.2">
      <c r="A50" s="14"/>
      <c r="B50" s="6" t="s">
        <v>92</v>
      </c>
      <c r="C50" s="188">
        <f t="shared" si="23"/>
        <v>0</v>
      </c>
      <c r="D50" s="188">
        <f t="shared" ref="D50:E50" si="24">D47+D48+D49</f>
        <v>0</v>
      </c>
      <c r="E50" s="188">
        <f t="shared" si="24"/>
        <v>0</v>
      </c>
      <c r="F50" s="188">
        <f t="shared" ref="F50" si="25">F47+F48+F49</f>
        <v>0</v>
      </c>
      <c r="G50" s="188">
        <f t="shared" ref="G50" si="26">G47+G48+G49</f>
        <v>0</v>
      </c>
      <c r="H50" s="10"/>
      <c r="I50" s="10"/>
      <c r="J50" s="10"/>
    </row>
    <row r="51" spans="1:10" x14ac:dyDescent="0.2">
      <c r="A51" s="13"/>
      <c r="B51" s="6" t="s">
        <v>234</v>
      </c>
      <c r="C51" s="189">
        <f t="shared" si="23"/>
        <v>0</v>
      </c>
      <c r="D51" s="189">
        <f t="shared" ref="D51:G51" si="27">D50</f>
        <v>0</v>
      </c>
      <c r="E51" s="189">
        <f t="shared" si="27"/>
        <v>0</v>
      </c>
      <c r="F51" s="189">
        <f t="shared" si="27"/>
        <v>0</v>
      </c>
      <c r="G51" s="189">
        <f t="shared" si="27"/>
        <v>0</v>
      </c>
      <c r="H51" s="10"/>
      <c r="I51" s="10"/>
      <c r="J51" s="10"/>
    </row>
    <row r="52" spans="1:10" x14ac:dyDescent="0.2">
      <c r="A52" s="14" t="s">
        <v>236</v>
      </c>
      <c r="B52" s="333" t="s">
        <v>235</v>
      </c>
      <c r="C52" s="333"/>
      <c r="D52" s="333"/>
      <c r="E52" s="333"/>
      <c r="F52" s="333"/>
      <c r="G52" s="333"/>
      <c r="H52" s="10"/>
      <c r="I52" s="10"/>
      <c r="J52" s="10"/>
    </row>
    <row r="53" spans="1:10" ht="24.75" customHeight="1" x14ac:dyDescent="0.2">
      <c r="A53" s="12" t="s">
        <v>7</v>
      </c>
      <c r="B53" s="332" t="s">
        <v>158</v>
      </c>
      <c r="C53" s="332"/>
      <c r="D53" s="332"/>
      <c r="E53" s="332"/>
      <c r="F53" s="332"/>
      <c r="G53" s="332"/>
      <c r="H53" s="10"/>
      <c r="I53" s="10"/>
      <c r="J53" s="10"/>
    </row>
    <row r="54" spans="1:10" ht="25.5" x14ac:dyDescent="0.2">
      <c r="A54" s="11" t="s">
        <v>8</v>
      </c>
      <c r="B54" s="167" t="s">
        <v>62</v>
      </c>
      <c r="C54" s="188">
        <f t="shared" ref="C54:C58" si="28">D54+E54+F54+G54</f>
        <v>0</v>
      </c>
      <c r="D54" s="188">
        <f>'5'!D121</f>
        <v>0</v>
      </c>
      <c r="E54" s="188">
        <v>0</v>
      </c>
      <c r="F54" s="188">
        <v>0</v>
      </c>
      <c r="G54" s="188">
        <v>0</v>
      </c>
      <c r="H54" s="10"/>
      <c r="I54" s="10"/>
      <c r="J54" s="10"/>
    </row>
    <row r="55" spans="1:10" ht="25.5" x14ac:dyDescent="0.2">
      <c r="A55" s="13" t="s">
        <v>57</v>
      </c>
      <c r="B55" s="167" t="s">
        <v>63</v>
      </c>
      <c r="C55" s="188">
        <f t="shared" si="28"/>
        <v>3.47</v>
      </c>
      <c r="D55" s="188">
        <f>'5'!E129</f>
        <v>3.47</v>
      </c>
      <c r="E55" s="188">
        <v>0</v>
      </c>
      <c r="F55" s="188">
        <v>0</v>
      </c>
      <c r="G55" s="188">
        <v>0</v>
      </c>
      <c r="H55" s="10"/>
      <c r="I55" s="10"/>
      <c r="J55" s="10"/>
    </row>
    <row r="56" spans="1:10" x14ac:dyDescent="0.2">
      <c r="A56" s="12" t="s">
        <v>52</v>
      </c>
      <c r="B56" s="167" t="s">
        <v>27</v>
      </c>
      <c r="C56" s="188">
        <f t="shared" si="28"/>
        <v>0</v>
      </c>
      <c r="D56" s="188">
        <v>0</v>
      </c>
      <c r="E56" s="188">
        <v>0</v>
      </c>
      <c r="F56" s="188">
        <v>0</v>
      </c>
      <c r="G56" s="188">
        <v>0</v>
      </c>
      <c r="H56" s="10"/>
      <c r="I56" s="10"/>
      <c r="J56" s="10"/>
    </row>
    <row r="57" spans="1:10" x14ac:dyDescent="0.2">
      <c r="A57" s="14"/>
      <c r="B57" s="6" t="s">
        <v>92</v>
      </c>
      <c r="C57" s="188">
        <f t="shared" si="28"/>
        <v>3.47</v>
      </c>
      <c r="D57" s="188">
        <f t="shared" ref="D57:E57" si="29">D54+D55+D56</f>
        <v>3.47</v>
      </c>
      <c r="E57" s="188">
        <f t="shared" si="29"/>
        <v>0</v>
      </c>
      <c r="F57" s="188">
        <f t="shared" ref="F57" si="30">F54+F55+F56</f>
        <v>0</v>
      </c>
      <c r="G57" s="188">
        <f t="shared" ref="G57" si="31">G54+G55+G56</f>
        <v>0</v>
      </c>
      <c r="H57" s="10"/>
      <c r="I57" s="10"/>
      <c r="J57" s="10"/>
    </row>
    <row r="58" spans="1:10" x14ac:dyDescent="0.2">
      <c r="A58" s="13"/>
      <c r="B58" s="6" t="s">
        <v>237</v>
      </c>
      <c r="C58" s="189">
        <f t="shared" si="28"/>
        <v>3.47</v>
      </c>
      <c r="D58" s="189">
        <f t="shared" ref="D58:G58" si="32">D57</f>
        <v>3.47</v>
      </c>
      <c r="E58" s="189">
        <f t="shared" si="32"/>
        <v>0</v>
      </c>
      <c r="F58" s="189">
        <f t="shared" si="32"/>
        <v>0</v>
      </c>
      <c r="G58" s="189">
        <f t="shared" si="32"/>
        <v>0</v>
      </c>
      <c r="H58" s="10"/>
      <c r="I58" s="10"/>
      <c r="J58" s="10"/>
    </row>
    <row r="59" spans="1:10" x14ac:dyDescent="0.2">
      <c r="A59" s="14" t="s">
        <v>241</v>
      </c>
      <c r="B59" s="333" t="s">
        <v>238</v>
      </c>
      <c r="C59" s="333"/>
      <c r="D59" s="333"/>
      <c r="E59" s="333"/>
      <c r="F59" s="333"/>
      <c r="G59" s="333"/>
      <c r="H59" s="10"/>
      <c r="I59" s="10"/>
      <c r="J59" s="10"/>
    </row>
    <row r="60" spans="1:10" ht="25.5" customHeight="1" x14ac:dyDescent="0.2">
      <c r="A60" s="12" t="s">
        <v>7</v>
      </c>
      <c r="B60" s="332" t="s">
        <v>158</v>
      </c>
      <c r="C60" s="332"/>
      <c r="D60" s="332"/>
      <c r="E60" s="332"/>
      <c r="F60" s="332"/>
      <c r="G60" s="332"/>
      <c r="H60" s="10"/>
      <c r="I60" s="10"/>
      <c r="J60" s="10"/>
    </row>
    <row r="61" spans="1:10" ht="25.5" x14ac:dyDescent="0.2">
      <c r="A61" s="11" t="s">
        <v>8</v>
      </c>
      <c r="B61" s="167" t="s">
        <v>62</v>
      </c>
      <c r="C61" s="188">
        <f t="shared" ref="C61:C65" si="33">D61+E61+F61+G61</f>
        <v>0</v>
      </c>
      <c r="D61" s="188">
        <f>'5'!D133</f>
        <v>0</v>
      </c>
      <c r="E61" s="188">
        <v>0</v>
      </c>
      <c r="F61" s="188">
        <v>0</v>
      </c>
      <c r="G61" s="188">
        <v>0</v>
      </c>
      <c r="H61" s="10"/>
      <c r="I61" s="10"/>
      <c r="J61" s="10"/>
    </row>
    <row r="62" spans="1:10" ht="25.5" x14ac:dyDescent="0.2">
      <c r="A62" s="13" t="s">
        <v>57</v>
      </c>
      <c r="B62" s="167" t="s">
        <v>63</v>
      </c>
      <c r="C62" s="188">
        <f t="shared" si="33"/>
        <v>0.76</v>
      </c>
      <c r="D62" s="188">
        <f>'5'!E141</f>
        <v>0.76</v>
      </c>
      <c r="E62" s="188">
        <v>0</v>
      </c>
      <c r="F62" s="188">
        <v>0</v>
      </c>
      <c r="G62" s="188">
        <v>0</v>
      </c>
      <c r="H62" s="10"/>
      <c r="I62" s="10"/>
      <c r="J62" s="10"/>
    </row>
    <row r="63" spans="1:10" x14ac:dyDescent="0.2">
      <c r="A63" s="12" t="s">
        <v>52</v>
      </c>
      <c r="B63" s="167" t="s">
        <v>27</v>
      </c>
      <c r="C63" s="188">
        <f t="shared" si="33"/>
        <v>0</v>
      </c>
      <c r="D63" s="188">
        <v>0</v>
      </c>
      <c r="E63" s="188">
        <v>0</v>
      </c>
      <c r="F63" s="188">
        <v>0</v>
      </c>
      <c r="G63" s="188">
        <v>0</v>
      </c>
      <c r="H63" s="10"/>
      <c r="I63" s="10"/>
      <c r="J63" s="10"/>
    </row>
    <row r="64" spans="1:10" x14ac:dyDescent="0.2">
      <c r="A64" s="14"/>
      <c r="B64" s="6" t="s">
        <v>92</v>
      </c>
      <c r="C64" s="188">
        <f t="shared" si="33"/>
        <v>0.76</v>
      </c>
      <c r="D64" s="188">
        <f t="shared" ref="D64:E64" si="34">D61+D62+D63</f>
        <v>0.76</v>
      </c>
      <c r="E64" s="188">
        <f t="shared" si="34"/>
        <v>0</v>
      </c>
      <c r="F64" s="188">
        <f t="shared" ref="F64" si="35">F61+F62+F63</f>
        <v>0</v>
      </c>
      <c r="G64" s="188">
        <f t="shared" ref="G64" si="36">G61+G62+G63</f>
        <v>0</v>
      </c>
      <c r="H64" s="10"/>
      <c r="I64" s="10"/>
      <c r="J64" s="10"/>
    </row>
    <row r="65" spans="1:10" x14ac:dyDescent="0.2">
      <c r="A65" s="13"/>
      <c r="B65" s="6" t="s">
        <v>242</v>
      </c>
      <c r="C65" s="189">
        <f t="shared" si="33"/>
        <v>0.76</v>
      </c>
      <c r="D65" s="189">
        <f t="shared" ref="D65:G65" si="37">D64</f>
        <v>0.76</v>
      </c>
      <c r="E65" s="189">
        <f t="shared" si="37"/>
        <v>0</v>
      </c>
      <c r="F65" s="189">
        <f t="shared" si="37"/>
        <v>0</v>
      </c>
      <c r="G65" s="189">
        <f t="shared" si="37"/>
        <v>0</v>
      </c>
      <c r="H65" s="10"/>
      <c r="I65" s="10"/>
      <c r="J65" s="10"/>
    </row>
    <row r="66" spans="1:10" x14ac:dyDescent="0.2">
      <c r="A66" s="14" t="s">
        <v>243</v>
      </c>
      <c r="B66" s="333" t="s">
        <v>240</v>
      </c>
      <c r="C66" s="333"/>
      <c r="D66" s="333"/>
      <c r="E66" s="333"/>
      <c r="F66" s="333"/>
      <c r="G66" s="333"/>
      <c r="H66" s="10"/>
      <c r="I66" s="10"/>
      <c r="J66" s="10"/>
    </row>
    <row r="67" spans="1:10" ht="27" customHeight="1" x14ac:dyDescent="0.2">
      <c r="A67" s="12" t="s">
        <v>7</v>
      </c>
      <c r="B67" s="332" t="s">
        <v>158</v>
      </c>
      <c r="C67" s="332"/>
      <c r="D67" s="332"/>
      <c r="E67" s="332"/>
      <c r="F67" s="332"/>
      <c r="G67" s="332"/>
      <c r="H67" s="10"/>
      <c r="I67" s="10"/>
      <c r="J67" s="10"/>
    </row>
    <row r="68" spans="1:10" ht="25.5" x14ac:dyDescent="0.2">
      <c r="A68" s="11" t="s">
        <v>8</v>
      </c>
      <c r="B68" s="167" t="s">
        <v>62</v>
      </c>
      <c r="C68" s="188">
        <f t="shared" ref="C68:C72" si="38">D68+E68+F68+G68</f>
        <v>0</v>
      </c>
      <c r="D68" s="188">
        <f>'5'!D145</f>
        <v>0</v>
      </c>
      <c r="E68" s="188">
        <v>0</v>
      </c>
      <c r="F68" s="188">
        <v>0</v>
      </c>
      <c r="G68" s="188">
        <v>0</v>
      </c>
      <c r="H68" s="10"/>
      <c r="I68" s="10"/>
      <c r="J68" s="10"/>
    </row>
    <row r="69" spans="1:10" ht="25.5" x14ac:dyDescent="0.2">
      <c r="A69" s="13" t="s">
        <v>57</v>
      </c>
      <c r="B69" s="167" t="s">
        <v>63</v>
      </c>
      <c r="C69" s="188">
        <f t="shared" si="38"/>
        <v>0</v>
      </c>
      <c r="D69" s="188">
        <f>'5'!D147</f>
        <v>0</v>
      </c>
      <c r="E69" s="188">
        <v>0</v>
      </c>
      <c r="F69" s="188">
        <v>0</v>
      </c>
      <c r="G69" s="188">
        <v>0</v>
      </c>
      <c r="H69" s="10"/>
      <c r="I69" s="10"/>
      <c r="J69" s="10"/>
    </row>
    <row r="70" spans="1:10" x14ac:dyDescent="0.2">
      <c r="A70" s="12" t="s">
        <v>52</v>
      </c>
      <c r="B70" s="167" t="s">
        <v>27</v>
      </c>
      <c r="C70" s="188">
        <f t="shared" si="38"/>
        <v>0</v>
      </c>
      <c r="D70" s="188">
        <f>'5'!E152</f>
        <v>0</v>
      </c>
      <c r="E70" s="188">
        <v>0</v>
      </c>
      <c r="F70" s="188">
        <v>0</v>
      </c>
      <c r="G70" s="188">
        <v>0</v>
      </c>
      <c r="H70" s="10"/>
      <c r="I70" s="10"/>
      <c r="J70" s="10"/>
    </row>
    <row r="71" spans="1:10" x14ac:dyDescent="0.2">
      <c r="A71" s="14"/>
      <c r="B71" s="6" t="s">
        <v>92</v>
      </c>
      <c r="C71" s="188">
        <f t="shared" si="38"/>
        <v>0</v>
      </c>
      <c r="D71" s="188">
        <f t="shared" ref="D71:E71" si="39">D68+D69+D70</f>
        <v>0</v>
      </c>
      <c r="E71" s="188">
        <f t="shared" si="39"/>
        <v>0</v>
      </c>
      <c r="F71" s="188">
        <f t="shared" ref="F71" si="40">F68+F69+F70</f>
        <v>0</v>
      </c>
      <c r="G71" s="188">
        <f t="shared" ref="G71" si="41">G68+G69+G70</f>
        <v>0</v>
      </c>
      <c r="H71" s="10"/>
      <c r="I71" s="10"/>
      <c r="J71" s="10"/>
    </row>
    <row r="72" spans="1:10" x14ac:dyDescent="0.2">
      <c r="A72" s="13"/>
      <c r="B72" s="6" t="s">
        <v>244</v>
      </c>
      <c r="C72" s="189">
        <f t="shared" si="38"/>
        <v>0</v>
      </c>
      <c r="D72" s="189">
        <f t="shared" ref="D72:G72" si="42">D71</f>
        <v>0</v>
      </c>
      <c r="E72" s="189">
        <f t="shared" si="42"/>
        <v>0</v>
      </c>
      <c r="F72" s="189">
        <f t="shared" si="42"/>
        <v>0</v>
      </c>
      <c r="G72" s="189">
        <f t="shared" si="42"/>
        <v>0</v>
      </c>
      <c r="H72" s="10"/>
      <c r="I72" s="10"/>
      <c r="J72" s="10"/>
    </row>
    <row r="73" spans="1:10" x14ac:dyDescent="0.2">
      <c r="A73" s="14" t="s">
        <v>245</v>
      </c>
      <c r="B73" s="333" t="s">
        <v>246</v>
      </c>
      <c r="C73" s="333"/>
      <c r="D73" s="333"/>
      <c r="E73" s="333"/>
      <c r="F73" s="333"/>
      <c r="G73" s="333"/>
      <c r="H73" s="10"/>
      <c r="I73" s="10"/>
      <c r="J73" s="10"/>
    </row>
    <row r="74" spans="1:10" ht="24.75" customHeight="1" x14ac:dyDescent="0.2">
      <c r="A74" s="12" t="s">
        <v>7</v>
      </c>
      <c r="B74" s="332" t="s">
        <v>158</v>
      </c>
      <c r="C74" s="332"/>
      <c r="D74" s="332"/>
      <c r="E74" s="332"/>
      <c r="F74" s="332"/>
      <c r="G74" s="332"/>
      <c r="H74" s="10"/>
      <c r="I74" s="10"/>
      <c r="J74" s="10"/>
    </row>
    <row r="75" spans="1:10" ht="25.5" x14ac:dyDescent="0.2">
      <c r="A75" s="11" t="s">
        <v>8</v>
      </c>
      <c r="B75" s="167" t="s">
        <v>62</v>
      </c>
      <c r="C75" s="188">
        <f t="shared" ref="C75:C79" si="43">D75+E75+F75+G75</f>
        <v>0</v>
      </c>
      <c r="D75" s="188">
        <f>'5'!D156</f>
        <v>0</v>
      </c>
      <c r="E75" s="188">
        <v>0</v>
      </c>
      <c r="F75" s="188">
        <v>0</v>
      </c>
      <c r="G75" s="188">
        <v>0</v>
      </c>
      <c r="H75" s="10"/>
      <c r="I75" s="10"/>
      <c r="J75" s="10"/>
    </row>
    <row r="76" spans="1:10" ht="25.5" x14ac:dyDescent="0.2">
      <c r="A76" s="13" t="s">
        <v>57</v>
      </c>
      <c r="B76" s="167" t="s">
        <v>63</v>
      </c>
      <c r="C76" s="188">
        <f t="shared" si="43"/>
        <v>0</v>
      </c>
      <c r="D76" s="188">
        <v>0</v>
      </c>
      <c r="E76" s="188">
        <v>0</v>
      </c>
      <c r="F76" s="188">
        <v>0</v>
      </c>
      <c r="G76" s="188">
        <v>0</v>
      </c>
      <c r="H76" s="10"/>
      <c r="I76" s="10"/>
      <c r="J76" s="10"/>
    </row>
    <row r="77" spans="1:10" x14ac:dyDescent="0.2">
      <c r="A77" s="12" t="s">
        <v>52</v>
      </c>
      <c r="B77" s="167" t="s">
        <v>27</v>
      </c>
      <c r="C77" s="188">
        <f t="shared" si="43"/>
        <v>0.23</v>
      </c>
      <c r="D77" s="188">
        <f>'4'!E183</f>
        <v>0.23</v>
      </c>
      <c r="E77" s="188">
        <v>0</v>
      </c>
      <c r="F77" s="188">
        <v>0</v>
      </c>
      <c r="G77" s="188">
        <v>0</v>
      </c>
      <c r="H77" s="10"/>
      <c r="I77" s="10"/>
      <c r="J77" s="10"/>
    </row>
    <row r="78" spans="1:10" x14ac:dyDescent="0.2">
      <c r="A78" s="14"/>
      <c r="B78" s="6" t="s">
        <v>92</v>
      </c>
      <c r="C78" s="188">
        <f t="shared" si="43"/>
        <v>0.23</v>
      </c>
      <c r="D78" s="188">
        <f t="shared" ref="D78:E78" si="44">D75+D76+D77</f>
        <v>0.23</v>
      </c>
      <c r="E78" s="188">
        <f t="shared" si="44"/>
        <v>0</v>
      </c>
      <c r="F78" s="188">
        <f t="shared" ref="F78" si="45">F75+F76+F77</f>
        <v>0</v>
      </c>
      <c r="G78" s="188">
        <f t="shared" ref="G78" si="46">G75+G76+G77</f>
        <v>0</v>
      </c>
      <c r="H78" s="10"/>
      <c r="I78" s="10"/>
      <c r="J78" s="10"/>
    </row>
    <row r="79" spans="1:10" x14ac:dyDescent="0.2">
      <c r="A79" s="13"/>
      <c r="B79" s="6" t="s">
        <v>247</v>
      </c>
      <c r="C79" s="189">
        <f t="shared" si="43"/>
        <v>0.23</v>
      </c>
      <c r="D79" s="189">
        <f t="shared" ref="D79:G79" si="47">D78</f>
        <v>0.23</v>
      </c>
      <c r="E79" s="189">
        <f t="shared" si="47"/>
        <v>0</v>
      </c>
      <c r="F79" s="189">
        <f t="shared" si="47"/>
        <v>0</v>
      </c>
      <c r="G79" s="189">
        <f t="shared" si="47"/>
        <v>0</v>
      </c>
      <c r="H79" s="10"/>
      <c r="I79" s="10"/>
      <c r="J79" s="10"/>
    </row>
    <row r="80" spans="1:10" x14ac:dyDescent="0.2">
      <c r="A80" s="14" t="s">
        <v>249</v>
      </c>
      <c r="B80" s="333" t="s">
        <v>248</v>
      </c>
      <c r="C80" s="333"/>
      <c r="D80" s="333"/>
      <c r="E80" s="333"/>
      <c r="F80" s="333"/>
      <c r="G80" s="333"/>
      <c r="H80" s="10"/>
      <c r="I80" s="10"/>
      <c r="J80" s="10"/>
    </row>
    <row r="81" spans="1:10" ht="24.75" customHeight="1" x14ac:dyDescent="0.2">
      <c r="A81" s="12" t="s">
        <v>7</v>
      </c>
      <c r="B81" s="332" t="s">
        <v>158</v>
      </c>
      <c r="C81" s="332"/>
      <c r="D81" s="332"/>
      <c r="E81" s="332"/>
      <c r="F81" s="332"/>
      <c r="G81" s="332"/>
      <c r="H81" s="10"/>
      <c r="I81" s="10"/>
      <c r="J81" s="10"/>
    </row>
    <row r="82" spans="1:10" ht="25.5" x14ac:dyDescent="0.2">
      <c r="A82" s="11" t="s">
        <v>8</v>
      </c>
      <c r="B82" s="167" t="s">
        <v>62</v>
      </c>
      <c r="C82" s="188">
        <f t="shared" ref="C82:C86" si="48">D82+E82+F82+G82</f>
        <v>0</v>
      </c>
      <c r="D82" s="188">
        <v>0</v>
      </c>
      <c r="E82" s="188">
        <v>0</v>
      </c>
      <c r="F82" s="188">
        <v>0</v>
      </c>
      <c r="G82" s="188">
        <v>0</v>
      </c>
      <c r="H82" s="10"/>
      <c r="I82" s="10"/>
      <c r="J82" s="10"/>
    </row>
    <row r="83" spans="1:10" ht="25.5" x14ac:dyDescent="0.2">
      <c r="A83" s="13" t="s">
        <v>57</v>
      </c>
      <c r="B83" s="167" t="s">
        <v>63</v>
      </c>
      <c r="C83" s="188">
        <f t="shared" si="48"/>
        <v>3.64</v>
      </c>
      <c r="D83" s="188">
        <f>'5'!E174</f>
        <v>3.64</v>
      </c>
      <c r="E83" s="188">
        <v>0</v>
      </c>
      <c r="F83" s="188">
        <v>0</v>
      </c>
      <c r="G83" s="188">
        <v>0</v>
      </c>
      <c r="H83" s="10"/>
      <c r="I83" s="10"/>
      <c r="J83" s="10"/>
    </row>
    <row r="84" spans="1:10" x14ac:dyDescent="0.2">
      <c r="A84" s="12" t="s">
        <v>52</v>
      </c>
      <c r="B84" s="167" t="s">
        <v>27</v>
      </c>
      <c r="C84" s="188">
        <f t="shared" si="48"/>
        <v>0</v>
      </c>
      <c r="D84" s="188">
        <v>0</v>
      </c>
      <c r="E84" s="188">
        <v>0</v>
      </c>
      <c r="F84" s="188">
        <v>0</v>
      </c>
      <c r="G84" s="188">
        <v>0</v>
      </c>
      <c r="H84" s="10"/>
      <c r="I84" s="10"/>
      <c r="J84" s="10"/>
    </row>
    <row r="85" spans="1:10" x14ac:dyDescent="0.2">
      <c r="A85" s="14"/>
      <c r="B85" s="6" t="s">
        <v>92</v>
      </c>
      <c r="C85" s="188">
        <f t="shared" si="48"/>
        <v>3.64</v>
      </c>
      <c r="D85" s="188">
        <f t="shared" ref="D85:E85" si="49">D82+D83+D84</f>
        <v>3.64</v>
      </c>
      <c r="E85" s="188">
        <f t="shared" si="49"/>
        <v>0</v>
      </c>
      <c r="F85" s="188">
        <f t="shared" ref="F85" si="50">F82+F83+F84</f>
        <v>0</v>
      </c>
      <c r="G85" s="188">
        <f t="shared" ref="G85" si="51">G82+G83+G84</f>
        <v>0</v>
      </c>
      <c r="H85" s="10"/>
      <c r="I85" s="10"/>
      <c r="J85" s="10"/>
    </row>
    <row r="86" spans="1:10" x14ac:dyDescent="0.2">
      <c r="A86" s="13"/>
      <c r="B86" s="6" t="s">
        <v>250</v>
      </c>
      <c r="C86" s="189">
        <f t="shared" si="48"/>
        <v>3.64</v>
      </c>
      <c r="D86" s="189">
        <f t="shared" ref="D86:G86" si="52">D85</f>
        <v>3.64</v>
      </c>
      <c r="E86" s="189">
        <f t="shared" si="52"/>
        <v>0</v>
      </c>
      <c r="F86" s="189">
        <f t="shared" si="52"/>
        <v>0</v>
      </c>
      <c r="G86" s="189">
        <f t="shared" si="52"/>
        <v>0</v>
      </c>
      <c r="H86" s="10"/>
      <c r="I86" s="10"/>
      <c r="J86" s="10"/>
    </row>
    <row r="87" spans="1:10" x14ac:dyDescent="0.2">
      <c r="A87" s="14" t="s">
        <v>213</v>
      </c>
      <c r="B87" s="333" t="s">
        <v>207</v>
      </c>
      <c r="C87" s="333"/>
      <c r="D87" s="333"/>
      <c r="E87" s="333"/>
      <c r="F87" s="333"/>
      <c r="G87" s="333"/>
      <c r="H87" s="10"/>
      <c r="I87" s="10"/>
      <c r="J87" s="10"/>
    </row>
    <row r="88" spans="1:10" ht="25.5" customHeight="1" x14ac:dyDescent="0.2">
      <c r="A88" s="12" t="s">
        <v>13</v>
      </c>
      <c r="B88" s="332" t="s">
        <v>159</v>
      </c>
      <c r="C88" s="332"/>
      <c r="D88" s="332"/>
      <c r="E88" s="332"/>
      <c r="F88" s="332"/>
      <c r="G88" s="332"/>
      <c r="H88" s="9"/>
      <c r="I88" s="9"/>
      <c r="J88" s="9"/>
    </row>
    <row r="89" spans="1:10" ht="27.75" customHeight="1" x14ac:dyDescent="0.2">
      <c r="A89" s="11" t="s">
        <v>14</v>
      </c>
      <c r="B89" s="167" t="s">
        <v>62</v>
      </c>
      <c r="C89" s="188">
        <f t="shared" ref="C89:C93" si="53">D89+E89+F89+G89</f>
        <v>7809.61</v>
      </c>
      <c r="D89" s="188">
        <f>'5'!D180</f>
        <v>7809.61</v>
      </c>
      <c r="E89" s="188">
        <v>0</v>
      </c>
      <c r="F89" s="188">
        <v>0</v>
      </c>
      <c r="G89" s="188">
        <v>0</v>
      </c>
      <c r="H89" s="138"/>
      <c r="I89" s="7"/>
      <c r="J89" s="7"/>
    </row>
    <row r="90" spans="1:10" ht="27.75" customHeight="1" x14ac:dyDescent="0.2">
      <c r="A90" s="13" t="s">
        <v>53</v>
      </c>
      <c r="B90" s="167" t="s">
        <v>63</v>
      </c>
      <c r="C90" s="188">
        <f t="shared" si="53"/>
        <v>0</v>
      </c>
      <c r="D90" s="188">
        <f>'5'!D182</f>
        <v>0</v>
      </c>
      <c r="E90" s="188">
        <v>0</v>
      </c>
      <c r="F90" s="188">
        <v>0</v>
      </c>
      <c r="G90" s="188">
        <v>0</v>
      </c>
      <c r="H90" s="7"/>
      <c r="I90" s="7"/>
      <c r="J90" s="7"/>
    </row>
    <row r="91" spans="1:10" ht="14.25" customHeight="1" x14ac:dyDescent="0.2">
      <c r="A91" s="12" t="s">
        <v>54</v>
      </c>
      <c r="B91" s="167" t="s">
        <v>27</v>
      </c>
      <c r="C91" s="188">
        <f t="shared" si="53"/>
        <v>2096.0700000000006</v>
      </c>
      <c r="D91" s="188">
        <f>'5'!E213-'5'!D180</f>
        <v>2096.0700000000006</v>
      </c>
      <c r="E91" s="188">
        <v>0</v>
      </c>
      <c r="F91" s="188">
        <v>0</v>
      </c>
      <c r="G91" s="188">
        <v>0</v>
      </c>
      <c r="H91" s="7"/>
      <c r="I91" s="7"/>
      <c r="J91" s="7"/>
    </row>
    <row r="92" spans="1:10" ht="14.25" customHeight="1" x14ac:dyDescent="0.2">
      <c r="A92" s="14"/>
      <c r="B92" s="6" t="s">
        <v>104</v>
      </c>
      <c r="C92" s="188">
        <f t="shared" si="53"/>
        <v>9905.68</v>
      </c>
      <c r="D92" s="188">
        <f t="shared" ref="D92:E92" si="54">D89+D90+D91</f>
        <v>9905.68</v>
      </c>
      <c r="E92" s="188">
        <f t="shared" si="54"/>
        <v>0</v>
      </c>
      <c r="F92" s="188">
        <f t="shared" ref="F92" si="55">F89+F90+F91</f>
        <v>0</v>
      </c>
      <c r="G92" s="188">
        <f t="shared" ref="G92" si="56">G89+G90+G91</f>
        <v>0</v>
      </c>
      <c r="H92" s="7"/>
      <c r="I92" s="7"/>
      <c r="J92" s="7"/>
    </row>
    <row r="93" spans="1:10" x14ac:dyDescent="0.2">
      <c r="A93" s="13"/>
      <c r="B93" s="6" t="s">
        <v>214</v>
      </c>
      <c r="C93" s="189">
        <f t="shared" si="53"/>
        <v>9905.68</v>
      </c>
      <c r="D93" s="189">
        <f>D92</f>
        <v>9905.68</v>
      </c>
      <c r="E93" s="189">
        <f>E92</f>
        <v>0</v>
      </c>
      <c r="F93" s="189">
        <f t="shared" ref="F93:G93" si="57">F92</f>
        <v>0</v>
      </c>
      <c r="G93" s="189">
        <f t="shared" si="57"/>
        <v>0</v>
      </c>
      <c r="H93" s="10"/>
      <c r="I93" s="10"/>
      <c r="J93" s="10"/>
    </row>
    <row r="94" spans="1:10" x14ac:dyDescent="0.2">
      <c r="A94" s="14" t="s">
        <v>215</v>
      </c>
      <c r="B94" s="333" t="s">
        <v>208</v>
      </c>
      <c r="C94" s="333"/>
      <c r="D94" s="333"/>
      <c r="E94" s="333"/>
      <c r="F94" s="333"/>
      <c r="G94" s="333"/>
      <c r="H94" s="10"/>
      <c r="I94" s="10"/>
      <c r="J94" s="10"/>
    </row>
    <row r="95" spans="1:10" ht="27" customHeight="1" x14ac:dyDescent="0.2">
      <c r="A95" s="12" t="s">
        <v>13</v>
      </c>
      <c r="B95" s="332" t="s">
        <v>159</v>
      </c>
      <c r="C95" s="332"/>
      <c r="D95" s="332"/>
      <c r="E95" s="332"/>
      <c r="F95" s="332"/>
      <c r="G95" s="332"/>
      <c r="H95" s="10"/>
      <c r="I95" s="10"/>
      <c r="J95" s="10"/>
    </row>
    <row r="96" spans="1:10" ht="25.5" x14ac:dyDescent="0.2">
      <c r="A96" s="11" t="s">
        <v>14</v>
      </c>
      <c r="B96" s="167" t="s">
        <v>62</v>
      </c>
      <c r="C96" s="188">
        <f t="shared" ref="C96:C100" si="58">D96+E96+F96+G96</f>
        <v>0</v>
      </c>
      <c r="D96" s="188">
        <f>'5'!D217</f>
        <v>0</v>
      </c>
      <c r="E96" s="188">
        <v>0</v>
      </c>
      <c r="F96" s="188">
        <v>0</v>
      </c>
      <c r="G96" s="188">
        <v>0</v>
      </c>
      <c r="H96" s="10"/>
      <c r="I96" s="10"/>
      <c r="J96" s="10"/>
    </row>
    <row r="97" spans="1:10" ht="25.5" x14ac:dyDescent="0.2">
      <c r="A97" s="13" t="s">
        <v>53</v>
      </c>
      <c r="B97" s="167" t="s">
        <v>63</v>
      </c>
      <c r="C97" s="188">
        <f t="shared" si="58"/>
        <v>0</v>
      </c>
      <c r="D97" s="188">
        <f>'5'!D219</f>
        <v>0</v>
      </c>
      <c r="E97" s="188">
        <v>0</v>
      </c>
      <c r="F97" s="188">
        <v>0</v>
      </c>
      <c r="G97" s="188">
        <v>0</v>
      </c>
      <c r="H97" s="10"/>
      <c r="I97" s="10"/>
      <c r="J97" s="10"/>
    </row>
    <row r="98" spans="1:10" x14ac:dyDescent="0.2">
      <c r="A98" s="12" t="s">
        <v>54</v>
      </c>
      <c r="B98" s="167" t="s">
        <v>27</v>
      </c>
      <c r="C98" s="188">
        <f t="shared" si="58"/>
        <v>157.46</v>
      </c>
      <c r="D98" s="188">
        <f>'5'!E243</f>
        <v>157.46</v>
      </c>
      <c r="E98" s="188">
        <v>0</v>
      </c>
      <c r="F98" s="188">
        <v>0</v>
      </c>
      <c r="G98" s="188">
        <v>0</v>
      </c>
      <c r="H98" s="10"/>
      <c r="I98" s="10"/>
      <c r="J98" s="10"/>
    </row>
    <row r="99" spans="1:10" x14ac:dyDescent="0.2">
      <c r="A99" s="14"/>
      <c r="B99" s="6" t="s">
        <v>104</v>
      </c>
      <c r="C99" s="188">
        <f t="shared" si="58"/>
        <v>157.46</v>
      </c>
      <c r="D99" s="188">
        <f t="shared" ref="D99:E99" si="59">D96+D97+D98</f>
        <v>157.46</v>
      </c>
      <c r="E99" s="188">
        <f t="shared" si="59"/>
        <v>0</v>
      </c>
      <c r="F99" s="188">
        <f t="shared" ref="F99" si="60">F96+F97+F98</f>
        <v>0</v>
      </c>
      <c r="G99" s="188">
        <f t="shared" ref="G99" si="61">G96+G97+G98</f>
        <v>0</v>
      </c>
      <c r="H99" s="10"/>
      <c r="I99" s="10"/>
      <c r="J99" s="10"/>
    </row>
    <row r="100" spans="1:10" x14ac:dyDescent="0.2">
      <c r="A100" s="13"/>
      <c r="B100" s="6" t="s">
        <v>216</v>
      </c>
      <c r="C100" s="189">
        <f t="shared" si="58"/>
        <v>157.46</v>
      </c>
      <c r="D100" s="189">
        <f>D99</f>
        <v>157.46</v>
      </c>
      <c r="E100" s="189">
        <f>E99</f>
        <v>0</v>
      </c>
      <c r="F100" s="189">
        <f t="shared" ref="F100" si="62">F99</f>
        <v>0</v>
      </c>
      <c r="G100" s="189">
        <f t="shared" ref="G100" si="63">G99</f>
        <v>0</v>
      </c>
      <c r="H100" s="10"/>
      <c r="I100" s="10"/>
      <c r="J100" s="10"/>
    </row>
    <row r="101" spans="1:10" x14ac:dyDescent="0.2">
      <c r="A101" s="14" t="s">
        <v>121</v>
      </c>
      <c r="B101" s="333" t="s">
        <v>300</v>
      </c>
      <c r="C101" s="333"/>
      <c r="D101" s="333"/>
      <c r="E101" s="333"/>
      <c r="F101" s="333"/>
      <c r="G101" s="333"/>
      <c r="H101" s="10"/>
      <c r="I101" s="10"/>
      <c r="J101" s="10"/>
    </row>
    <row r="102" spans="1:10" ht="29.25" customHeight="1" x14ac:dyDescent="0.2">
      <c r="A102" s="12" t="s">
        <v>19</v>
      </c>
      <c r="B102" s="332" t="s">
        <v>159</v>
      </c>
      <c r="C102" s="332"/>
      <c r="D102" s="332"/>
      <c r="E102" s="332"/>
      <c r="F102" s="332"/>
      <c r="G102" s="332"/>
      <c r="H102" s="10"/>
      <c r="I102" s="10"/>
      <c r="J102" s="10"/>
    </row>
    <row r="103" spans="1:10" ht="25.5" x14ac:dyDescent="0.2">
      <c r="A103" s="11" t="s">
        <v>20</v>
      </c>
      <c r="B103" s="167" t="s">
        <v>62</v>
      </c>
      <c r="C103" s="188">
        <v>0</v>
      </c>
      <c r="D103" s="188">
        <v>0</v>
      </c>
      <c r="E103" s="188">
        <v>0</v>
      </c>
      <c r="F103" s="188">
        <v>0</v>
      </c>
      <c r="G103" s="188">
        <v>0</v>
      </c>
      <c r="H103" s="10"/>
      <c r="I103" s="10"/>
      <c r="J103" s="10"/>
    </row>
    <row r="104" spans="1:10" ht="25.5" x14ac:dyDescent="0.2">
      <c r="A104" s="13" t="s">
        <v>55</v>
      </c>
      <c r="B104" s="167" t="s">
        <v>63</v>
      </c>
      <c r="C104" s="188">
        <f t="shared" ref="C104:C107" si="64">D104+E104+F104+G104</f>
        <v>0</v>
      </c>
      <c r="D104" s="188">
        <f>'5'!D226</f>
        <v>0</v>
      </c>
      <c r="E104" s="188">
        <v>0</v>
      </c>
      <c r="F104" s="188">
        <v>0</v>
      </c>
      <c r="G104" s="188">
        <v>0</v>
      </c>
      <c r="H104" s="10"/>
      <c r="I104" s="10"/>
      <c r="J104" s="10"/>
    </row>
    <row r="105" spans="1:10" ht="14.25" customHeight="1" x14ac:dyDescent="0.2">
      <c r="A105" s="12" t="s">
        <v>56</v>
      </c>
      <c r="B105" s="167" t="s">
        <v>27</v>
      </c>
      <c r="C105" s="188">
        <f t="shared" si="64"/>
        <v>0</v>
      </c>
      <c r="D105" s="188">
        <f>'5'!E250</f>
        <v>0</v>
      </c>
      <c r="E105" s="188">
        <v>0</v>
      </c>
      <c r="F105" s="188">
        <v>0</v>
      </c>
      <c r="G105" s="188">
        <v>0</v>
      </c>
      <c r="H105" s="10"/>
      <c r="I105" s="10"/>
      <c r="J105" s="10"/>
    </row>
    <row r="106" spans="1:10" x14ac:dyDescent="0.2">
      <c r="A106" s="14"/>
      <c r="B106" s="6" t="s">
        <v>114</v>
      </c>
      <c r="C106" s="188">
        <f t="shared" si="64"/>
        <v>0</v>
      </c>
      <c r="D106" s="188">
        <f t="shared" ref="D106:G106" si="65">D103+D104+D105</f>
        <v>0</v>
      </c>
      <c r="E106" s="188">
        <f t="shared" si="65"/>
        <v>0</v>
      </c>
      <c r="F106" s="188">
        <f t="shared" si="65"/>
        <v>0</v>
      </c>
      <c r="G106" s="188">
        <f t="shared" si="65"/>
        <v>0</v>
      </c>
      <c r="H106" s="10"/>
      <c r="I106" s="10"/>
      <c r="J106" s="10"/>
    </row>
    <row r="107" spans="1:10" x14ac:dyDescent="0.2">
      <c r="A107" s="13"/>
      <c r="B107" s="6" t="s">
        <v>144</v>
      </c>
      <c r="C107" s="189">
        <f t="shared" si="64"/>
        <v>0</v>
      </c>
      <c r="D107" s="189">
        <f>D106</f>
        <v>0</v>
      </c>
      <c r="E107" s="189">
        <f>E106</f>
        <v>0</v>
      </c>
      <c r="F107" s="189">
        <f t="shared" ref="F107:G107" si="66">F106</f>
        <v>0</v>
      </c>
      <c r="G107" s="189">
        <f t="shared" si="66"/>
        <v>0</v>
      </c>
      <c r="H107" s="10"/>
      <c r="I107" s="10"/>
      <c r="J107" s="10"/>
    </row>
    <row r="108" spans="1:10" ht="15" customHeight="1" x14ac:dyDescent="0.2">
      <c r="A108" s="13"/>
      <c r="B108" s="6" t="s">
        <v>35</v>
      </c>
      <c r="C108" s="189">
        <f>C16+C23+C30+C37+C44+C51+C58+C65+C72+C79+C86++C93+C100</f>
        <v>13034.759999999998</v>
      </c>
      <c r="D108" s="189">
        <f>D16+D23+D30+D37+D44+D51+D58+D65+D72+D79+D86++D93+D100</f>
        <v>13034.759999999998</v>
      </c>
      <c r="E108" s="189">
        <f t="shared" ref="E108:G108" si="67">E16+E23+E30+E37+E44+E51+E58+E65+E72+E79+E86++E93+E100</f>
        <v>0</v>
      </c>
      <c r="F108" s="189">
        <f t="shared" si="67"/>
        <v>0</v>
      </c>
      <c r="G108" s="189">
        <f t="shared" si="67"/>
        <v>0</v>
      </c>
      <c r="H108" s="10"/>
      <c r="I108" s="10"/>
      <c r="J108" s="10"/>
    </row>
    <row r="109" spans="1:10" ht="42.75" customHeight="1" x14ac:dyDescent="0.2">
      <c r="A109" s="197"/>
      <c r="B109" s="28"/>
      <c r="C109" s="10"/>
      <c r="D109" s="10"/>
      <c r="E109" s="10"/>
      <c r="F109" s="10"/>
      <c r="G109" s="10"/>
      <c r="H109" s="10"/>
      <c r="I109" s="10"/>
      <c r="J109" s="10"/>
    </row>
    <row r="110" spans="1:10" ht="18" customHeight="1" x14ac:dyDescent="0.25">
      <c r="A110" s="174"/>
      <c r="B110" s="174"/>
      <c r="C110" s="174"/>
      <c r="D110" s="174"/>
      <c r="E110" s="174"/>
      <c r="F110" s="174"/>
      <c r="G110" s="174"/>
      <c r="H110" s="7"/>
    </row>
    <row r="111" spans="1:10" ht="18" customHeight="1" x14ac:dyDescent="0.25">
      <c r="A111" s="196"/>
      <c r="B111" s="175" t="s">
        <v>291</v>
      </c>
      <c r="C111" s="342" t="s">
        <v>288</v>
      </c>
      <c r="D111" s="342"/>
      <c r="E111" s="5"/>
      <c r="F111" s="343" t="s">
        <v>293</v>
      </c>
      <c r="G111" s="343"/>
    </row>
    <row r="112" spans="1:10" ht="12" customHeight="1" x14ac:dyDescent="0.2">
      <c r="A112" s="345" t="s">
        <v>292</v>
      </c>
      <c r="B112" s="345"/>
      <c r="C112" s="5"/>
      <c r="D112" s="5"/>
      <c r="E112" s="5"/>
      <c r="F112" s="342" t="s">
        <v>289</v>
      </c>
      <c r="G112" s="342"/>
    </row>
    <row r="113" spans="1:8" ht="21.75" customHeight="1" x14ac:dyDescent="0.2">
      <c r="A113" s="74" t="s">
        <v>164</v>
      </c>
      <c r="B113" s="198"/>
      <c r="C113" s="5"/>
      <c r="D113" s="5"/>
      <c r="E113" s="5"/>
      <c r="F113" s="196"/>
      <c r="G113" s="196"/>
    </row>
    <row r="114" spans="1:8" ht="15" customHeight="1" x14ac:dyDescent="0.25">
      <c r="A114" s="174"/>
      <c r="B114" s="174"/>
      <c r="C114" s="174"/>
      <c r="D114" s="174"/>
      <c r="E114" s="174"/>
      <c r="F114" s="174"/>
      <c r="G114" s="174"/>
      <c r="H114" s="7"/>
    </row>
    <row r="115" spans="1:8" ht="15" customHeight="1" x14ac:dyDescent="0.25">
      <c r="A115" s="7"/>
      <c r="B115" s="175" t="s">
        <v>302</v>
      </c>
      <c r="C115" s="342" t="s">
        <v>288</v>
      </c>
      <c r="D115" s="342"/>
      <c r="E115" s="5"/>
      <c r="F115" s="343" t="s">
        <v>303</v>
      </c>
      <c r="G115" s="344"/>
    </row>
    <row r="116" spans="1:8" x14ac:dyDescent="0.2">
      <c r="A116" s="345"/>
      <c r="B116" s="345"/>
      <c r="C116" s="5"/>
      <c r="D116" s="5"/>
      <c r="E116" s="5"/>
      <c r="F116" s="342" t="s">
        <v>289</v>
      </c>
      <c r="G116" s="342"/>
    </row>
    <row r="117" spans="1:8" x14ac:dyDescent="0.2">
      <c r="A117" s="176"/>
      <c r="B117" s="176"/>
      <c r="C117" s="5"/>
      <c r="D117" s="5"/>
      <c r="E117" s="5"/>
      <c r="F117" s="7"/>
      <c r="G117" s="7"/>
    </row>
    <row r="118" spans="1:8" x14ac:dyDescent="0.2">
      <c r="A118" s="202"/>
      <c r="B118" s="202"/>
      <c r="C118" s="5"/>
      <c r="D118" s="5"/>
      <c r="E118" s="5"/>
      <c r="F118" s="201"/>
      <c r="G118" s="201"/>
    </row>
    <row r="119" spans="1:8" ht="15.75" x14ac:dyDescent="0.25">
      <c r="A119" s="201"/>
      <c r="B119" s="175" t="s">
        <v>301</v>
      </c>
      <c r="C119" s="342" t="s">
        <v>288</v>
      </c>
      <c r="D119" s="342"/>
      <c r="E119" s="5"/>
      <c r="F119" s="343" t="s">
        <v>290</v>
      </c>
      <c r="G119" s="344"/>
    </row>
    <row r="120" spans="1:8" x14ac:dyDescent="0.2">
      <c r="A120" s="345"/>
      <c r="B120" s="345"/>
      <c r="C120" s="5"/>
      <c r="D120" s="5"/>
      <c r="E120" s="5"/>
      <c r="F120" s="342" t="s">
        <v>289</v>
      </c>
      <c r="G120" s="342"/>
    </row>
    <row r="121" spans="1:8" x14ac:dyDescent="0.2">
      <c r="A121" s="202"/>
      <c r="B121" s="202"/>
      <c r="C121" s="5"/>
      <c r="D121" s="5"/>
      <c r="E121" s="5"/>
      <c r="F121" s="201"/>
      <c r="G121" s="201"/>
    </row>
    <row r="122" spans="1:8" x14ac:dyDescent="0.2">
      <c r="A122" s="34"/>
      <c r="B122" s="177"/>
      <c r="C122" s="5"/>
      <c r="D122" s="5"/>
      <c r="E122" s="5"/>
      <c r="F122" s="5"/>
      <c r="G122" s="5"/>
    </row>
    <row r="123" spans="1:8" ht="15" customHeight="1" x14ac:dyDescent="0.25">
      <c r="A123" s="7"/>
      <c r="B123" s="175" t="s">
        <v>286</v>
      </c>
      <c r="C123" s="342" t="s">
        <v>288</v>
      </c>
      <c r="D123" s="342"/>
      <c r="E123" s="5"/>
      <c r="F123" s="343" t="s">
        <v>287</v>
      </c>
      <c r="G123" s="344"/>
    </row>
    <row r="124" spans="1:8" x14ac:dyDescent="0.2">
      <c r="A124" s="345" t="s">
        <v>138</v>
      </c>
      <c r="B124" s="345"/>
      <c r="C124" s="5"/>
      <c r="D124" s="5"/>
      <c r="E124" s="5"/>
      <c r="F124" s="342" t="s">
        <v>289</v>
      </c>
      <c r="G124" s="342"/>
    </row>
  </sheetData>
  <mergeCells count="56">
    <mergeCell ref="F119:G119"/>
    <mergeCell ref="A120:B120"/>
    <mergeCell ref="F120:G120"/>
    <mergeCell ref="B95:G95"/>
    <mergeCell ref="C123:D123"/>
    <mergeCell ref="F123:G123"/>
    <mergeCell ref="F124:G124"/>
    <mergeCell ref="A124:B124"/>
    <mergeCell ref="C115:D115"/>
    <mergeCell ref="A116:B116"/>
    <mergeCell ref="F116:G116"/>
    <mergeCell ref="C111:D111"/>
    <mergeCell ref="F111:G111"/>
    <mergeCell ref="A112:B112"/>
    <mergeCell ref="F112:G112"/>
    <mergeCell ref="F115:G115"/>
    <mergeCell ref="B101:G101"/>
    <mergeCell ref="B102:G102"/>
    <mergeCell ref="C119:D119"/>
    <mergeCell ref="B73:G73"/>
    <mergeCell ref="B74:G74"/>
    <mergeCell ref="B80:G80"/>
    <mergeCell ref="B81:G81"/>
    <mergeCell ref="B94:G94"/>
    <mergeCell ref="B88:G88"/>
    <mergeCell ref="A2:G2"/>
    <mergeCell ref="A3:G3"/>
    <mergeCell ref="B87:G87"/>
    <mergeCell ref="A4:G4"/>
    <mergeCell ref="F7:F8"/>
    <mergeCell ref="D7:D8"/>
    <mergeCell ref="C5:G5"/>
    <mergeCell ref="B5:B8"/>
    <mergeCell ref="D6:G6"/>
    <mergeCell ref="A5:A8"/>
    <mergeCell ref="B17:G17"/>
    <mergeCell ref="B18:G18"/>
    <mergeCell ref="B24:G24"/>
    <mergeCell ref="B25:G25"/>
    <mergeCell ref="B31:G31"/>
    <mergeCell ref="B32:G32"/>
    <mergeCell ref="G7:G8"/>
    <mergeCell ref="E7:E8"/>
    <mergeCell ref="C6:C8"/>
    <mergeCell ref="B10:G10"/>
    <mergeCell ref="B11:G11"/>
    <mergeCell ref="B38:G38"/>
    <mergeCell ref="B39:G39"/>
    <mergeCell ref="B45:G45"/>
    <mergeCell ref="B46:G46"/>
    <mergeCell ref="B52:G52"/>
    <mergeCell ref="B53:G53"/>
    <mergeCell ref="B59:G59"/>
    <mergeCell ref="B60:G60"/>
    <mergeCell ref="B66:G66"/>
    <mergeCell ref="B67:G67"/>
  </mergeCells>
  <phoneticPr fontId="2" type="noConversion"/>
  <printOptions horizontalCentered="1"/>
  <pageMargins left="0.39370078740157483" right="0.19685039370078741" top="0.39370078740157483" bottom="0.19685039370078741" header="0.27559055118110237" footer="0"/>
  <pageSetup paperSize="9" scale="73" fitToHeight="2" orientation="portrait" r:id="rId1"/>
  <headerFooter differentFirst="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4</vt:lpstr>
      <vt:lpstr>5</vt:lpstr>
      <vt:lpstr>6</vt:lpstr>
      <vt:lpstr>'5'!Область_печати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cp:lastPrinted>2020-05-18T10:17:03Z</cp:lastPrinted>
  <dcterms:created xsi:type="dcterms:W3CDTF">2011-09-13T12:33:42Z</dcterms:created>
  <dcterms:modified xsi:type="dcterms:W3CDTF">2020-06-11T07:40:13Z</dcterms:modified>
</cp:coreProperties>
</file>