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мережа\!!!СПІЛЬНА (!!!документи після себе видаляти!!!)\Приймальня\АСКОД\ВТР\ІП 2021\"/>
    </mc:Choice>
  </mc:AlternateContent>
  <bookViews>
    <workbookView xWindow="9645" yWindow="105" windowWidth="10590" windowHeight="8625" activeTab="1"/>
  </bookViews>
  <sheets>
    <sheet name="4" sheetId="8" r:id="rId1"/>
    <sheet name="5" sheetId="6" r:id="rId2"/>
    <sheet name="6" sheetId="9" r:id="rId3"/>
  </sheets>
  <definedNames>
    <definedName name="_xlnm.Print_Area" localSheetId="1">'5'!$A$1:$X$309</definedName>
    <definedName name="_xlnm.Print_Area" localSheetId="2">'6'!$A$1:$G$126</definedName>
  </definedNames>
  <calcPr calcId="162913"/>
</workbook>
</file>

<file path=xl/calcChain.xml><?xml version="1.0" encoding="utf-8"?>
<calcChain xmlns="http://schemas.openxmlformats.org/spreadsheetml/2006/main">
  <c r="W32" i="8" l="1"/>
  <c r="S288" i="6" l="1"/>
  <c r="R188" i="6"/>
  <c r="R187" i="6"/>
  <c r="R193" i="6"/>
  <c r="Q192" i="6"/>
  <c r="Q191" i="6"/>
  <c r="R190" i="6"/>
  <c r="Q189" i="6"/>
  <c r="Q186" i="6"/>
  <c r="Q180" i="6"/>
  <c r="R179" i="6"/>
  <c r="R182" i="6"/>
  <c r="R183" i="6"/>
  <c r="R184" i="6"/>
  <c r="R185" i="6"/>
  <c r="R181" i="6"/>
  <c r="R40" i="6"/>
  <c r="S37" i="6"/>
  <c r="R34" i="6"/>
  <c r="Q26" i="6"/>
  <c r="Q27" i="6"/>
  <c r="Q25" i="6"/>
  <c r="R195" i="6"/>
  <c r="S194" i="6"/>
  <c r="O201" i="6" l="1"/>
  <c r="O202" i="6"/>
  <c r="O203" i="6"/>
  <c r="O200" i="6"/>
  <c r="N201" i="6"/>
  <c r="N202" i="6"/>
  <c r="N203" i="6"/>
  <c r="N200" i="6"/>
  <c r="S283" i="6" l="1"/>
  <c r="R283" i="6"/>
  <c r="Q283" i="6"/>
  <c r="P283" i="6"/>
  <c r="O283" i="6"/>
  <c r="N283" i="6"/>
  <c r="N280" i="6"/>
  <c r="O280" i="6"/>
  <c r="S280" i="6"/>
  <c r="N281" i="6"/>
  <c r="O281" i="6"/>
  <c r="S281" i="6"/>
  <c r="N282" i="6"/>
  <c r="O282" i="6"/>
  <c r="S282" i="6"/>
  <c r="N277" i="6"/>
  <c r="O277" i="6"/>
  <c r="S277" i="6"/>
  <c r="N278" i="6"/>
  <c r="O278" i="6"/>
  <c r="S278" i="6"/>
  <c r="N279" i="6"/>
  <c r="O279" i="6"/>
  <c r="S279" i="6"/>
  <c r="N275" i="6"/>
  <c r="O275" i="6"/>
  <c r="S275" i="6"/>
  <c r="N276" i="6"/>
  <c r="O276" i="6"/>
  <c r="S276" i="6"/>
  <c r="N273" i="6"/>
  <c r="O273" i="6"/>
  <c r="S273" i="6"/>
  <c r="N274" i="6"/>
  <c r="O274" i="6"/>
  <c r="S274" i="6"/>
  <c r="D283" i="6"/>
  <c r="A281" i="6"/>
  <c r="B281" i="6"/>
  <c r="C281" i="6"/>
  <c r="D281" i="6"/>
  <c r="A282" i="6"/>
  <c r="B282" i="6"/>
  <c r="C282" i="6"/>
  <c r="D282" i="6"/>
  <c r="A278" i="6"/>
  <c r="B278" i="6"/>
  <c r="C278" i="6"/>
  <c r="D278" i="6"/>
  <c r="A279" i="6"/>
  <c r="B279" i="6"/>
  <c r="C279" i="6"/>
  <c r="D279" i="6"/>
  <c r="A280" i="6"/>
  <c r="B280" i="6"/>
  <c r="C280" i="6"/>
  <c r="D280" i="6"/>
  <c r="A275" i="6"/>
  <c r="B275" i="6"/>
  <c r="C275" i="6"/>
  <c r="D275" i="6"/>
  <c r="A276" i="6"/>
  <c r="B276" i="6"/>
  <c r="C276" i="6"/>
  <c r="D276" i="6"/>
  <c r="A277" i="6"/>
  <c r="B277" i="6"/>
  <c r="C277" i="6"/>
  <c r="D277" i="6"/>
  <c r="A273" i="6"/>
  <c r="B273" i="6"/>
  <c r="C273" i="6"/>
  <c r="D273" i="6"/>
  <c r="A274" i="6"/>
  <c r="B274" i="6"/>
  <c r="C274" i="6"/>
  <c r="D274" i="6"/>
  <c r="K306" i="8"/>
  <c r="M306" i="8"/>
  <c r="K305" i="8"/>
  <c r="M305" i="8"/>
  <c r="K307" i="8"/>
  <c r="M307" i="8"/>
  <c r="K308" i="8"/>
  <c r="M308" i="8"/>
  <c r="K304" i="8"/>
  <c r="M304" i="8"/>
  <c r="K303" i="8"/>
  <c r="M303" i="8"/>
  <c r="K302" i="8"/>
  <c r="M302" i="8"/>
  <c r="M301" i="8"/>
  <c r="K299" i="8"/>
  <c r="M299" i="8"/>
  <c r="K300" i="8"/>
  <c r="M300" i="8"/>
  <c r="K301" i="8"/>
  <c r="L309" i="8"/>
  <c r="D309" i="8"/>
  <c r="G114" i="9" l="1"/>
  <c r="G115" i="9" s="1"/>
  <c r="F114" i="9"/>
  <c r="F115" i="9" s="1"/>
  <c r="E114" i="9"/>
  <c r="E115" i="9" s="1"/>
  <c r="C113" i="9"/>
  <c r="D112" i="9"/>
  <c r="D114" i="9" s="1"/>
  <c r="K261" i="8"/>
  <c r="L259" i="8"/>
  <c r="L260" i="8"/>
  <c r="M286" i="6"/>
  <c r="M287" i="6" s="1"/>
  <c r="M288" i="6" s="1"/>
  <c r="R286" i="6"/>
  <c r="R287" i="6" s="1"/>
  <c r="R288" i="6" s="1"/>
  <c r="Q286" i="6"/>
  <c r="Q287" i="6" s="1"/>
  <c r="Q288" i="6" s="1"/>
  <c r="P286" i="6"/>
  <c r="P287" i="6" s="1"/>
  <c r="P288" i="6" s="1"/>
  <c r="O264" i="6"/>
  <c r="O265" i="6"/>
  <c r="O266" i="6"/>
  <c r="O267" i="6"/>
  <c r="O268" i="6"/>
  <c r="O269" i="6"/>
  <c r="O270" i="6"/>
  <c r="O271" i="6"/>
  <c r="O272" i="6"/>
  <c r="O263" i="6"/>
  <c r="N263" i="6"/>
  <c r="A264" i="6"/>
  <c r="B264" i="6"/>
  <c r="C264" i="6"/>
  <c r="D264" i="6"/>
  <c r="S264" i="6" s="1"/>
  <c r="A265" i="6"/>
  <c r="B265" i="6"/>
  <c r="C265" i="6"/>
  <c r="D265" i="6"/>
  <c r="S265" i="6" s="1"/>
  <c r="A266" i="6"/>
  <c r="B266" i="6"/>
  <c r="C266" i="6"/>
  <c r="D266" i="6"/>
  <c r="S266" i="6" s="1"/>
  <c r="A267" i="6"/>
  <c r="B267" i="6"/>
  <c r="C267" i="6"/>
  <c r="D267" i="6"/>
  <c r="S267" i="6" s="1"/>
  <c r="A268" i="6"/>
  <c r="B268" i="6"/>
  <c r="C268" i="6"/>
  <c r="D268" i="6"/>
  <c r="S268" i="6" s="1"/>
  <c r="A269" i="6"/>
  <c r="B269" i="6"/>
  <c r="C269" i="6"/>
  <c r="D269" i="6"/>
  <c r="S269" i="6" s="1"/>
  <c r="A270" i="6"/>
  <c r="B270" i="6"/>
  <c r="C270" i="6"/>
  <c r="D270" i="6"/>
  <c r="S270" i="6" s="1"/>
  <c r="A271" i="6"/>
  <c r="B271" i="6"/>
  <c r="C271" i="6"/>
  <c r="D271" i="6"/>
  <c r="S271" i="6" s="1"/>
  <c r="A272" i="6"/>
  <c r="B272" i="6"/>
  <c r="C272" i="6"/>
  <c r="D272" i="6"/>
  <c r="S272" i="6" s="1"/>
  <c r="B263" i="6"/>
  <c r="C263" i="6"/>
  <c r="D263" i="6"/>
  <c r="A263" i="6"/>
  <c r="L313" i="8"/>
  <c r="L331" i="8" s="1"/>
  <c r="D313" i="8"/>
  <c r="D331" i="8" s="1"/>
  <c r="I331" i="8" s="1"/>
  <c r="K290" i="8"/>
  <c r="M290" i="8"/>
  <c r="K291" i="8"/>
  <c r="N265" i="6" s="1"/>
  <c r="M291" i="8"/>
  <c r="K292" i="8"/>
  <c r="N266" i="6" s="1"/>
  <c r="M292" i="8"/>
  <c r="K293" i="8"/>
  <c r="N267" i="6" s="1"/>
  <c r="M293" i="8"/>
  <c r="K294" i="8"/>
  <c r="N268" i="6" s="1"/>
  <c r="M294" i="8"/>
  <c r="K295" i="8"/>
  <c r="N269" i="6" s="1"/>
  <c r="M295" i="8"/>
  <c r="K296" i="8"/>
  <c r="N270" i="6" s="1"/>
  <c r="M296" i="8"/>
  <c r="K297" i="8"/>
  <c r="N271" i="6" s="1"/>
  <c r="M297" i="8"/>
  <c r="K298" i="8"/>
  <c r="N272" i="6" s="1"/>
  <c r="M298" i="8"/>
  <c r="M289" i="8"/>
  <c r="K289" i="8"/>
  <c r="L261" i="8"/>
  <c r="J25" i="6"/>
  <c r="I302" i="6"/>
  <c r="K302" i="6"/>
  <c r="L302" i="6"/>
  <c r="N233" i="6"/>
  <c r="O233" i="6"/>
  <c r="N234" i="6"/>
  <c r="O234" i="6"/>
  <c r="O232" i="6"/>
  <c r="N232" i="6"/>
  <c r="N264" i="6" l="1"/>
  <c r="N287" i="6" s="1"/>
  <c r="N288" i="6" s="1"/>
  <c r="K309" i="8"/>
  <c r="K313" i="8" s="1"/>
  <c r="K331" i="8" s="1"/>
  <c r="M309" i="8"/>
  <c r="M313" i="8" s="1"/>
  <c r="M331" i="8" s="1"/>
  <c r="D287" i="6"/>
  <c r="D288" i="6" s="1"/>
  <c r="J288" i="6" s="1"/>
  <c r="O286" i="6"/>
  <c r="O287" i="6" s="1"/>
  <c r="O288" i="6" s="1"/>
  <c r="S263" i="6"/>
  <c r="S287" i="6" s="1"/>
  <c r="C112" i="9"/>
  <c r="D115" i="9"/>
  <c r="C115" i="9" s="1"/>
  <c r="C114" i="9"/>
  <c r="C233" i="6"/>
  <c r="D233" i="6"/>
  <c r="A233" i="6"/>
  <c r="A234" i="6"/>
  <c r="B233" i="6"/>
  <c r="N180" i="6"/>
  <c r="O180" i="6"/>
  <c r="N181" i="6"/>
  <c r="O181" i="6"/>
  <c r="N182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N194" i="6"/>
  <c r="O194" i="6"/>
  <c r="N195" i="6"/>
  <c r="O195" i="6"/>
  <c r="O179" i="6"/>
  <c r="N179" i="6"/>
  <c r="D195" i="6"/>
  <c r="A193" i="6"/>
  <c r="B193" i="6"/>
  <c r="C193" i="6"/>
  <c r="D193" i="6"/>
  <c r="A194" i="6"/>
  <c r="B194" i="6"/>
  <c r="C194" i="6"/>
  <c r="D194" i="6"/>
  <c r="A195" i="6"/>
  <c r="B195" i="6"/>
  <c r="C195" i="6"/>
  <c r="A187" i="6"/>
  <c r="B187" i="6"/>
  <c r="C187" i="6"/>
  <c r="D187" i="6"/>
  <c r="A188" i="6"/>
  <c r="B188" i="6"/>
  <c r="C188" i="6"/>
  <c r="D188" i="6"/>
  <c r="A189" i="6"/>
  <c r="B189" i="6"/>
  <c r="C189" i="6"/>
  <c r="D189" i="6"/>
  <c r="A190" i="6"/>
  <c r="B190" i="6"/>
  <c r="C190" i="6"/>
  <c r="D190" i="6"/>
  <c r="A191" i="6"/>
  <c r="B191" i="6"/>
  <c r="C191" i="6"/>
  <c r="D191" i="6"/>
  <c r="A192" i="6"/>
  <c r="B192" i="6"/>
  <c r="C192" i="6"/>
  <c r="D192" i="6"/>
  <c r="A180" i="6"/>
  <c r="B180" i="6"/>
  <c r="C180" i="6"/>
  <c r="D180" i="6"/>
  <c r="A181" i="6"/>
  <c r="B181" i="6"/>
  <c r="C181" i="6"/>
  <c r="D181" i="6"/>
  <c r="A182" i="6"/>
  <c r="B182" i="6"/>
  <c r="C182" i="6"/>
  <c r="D182" i="6"/>
  <c r="A183" i="6"/>
  <c r="B183" i="6"/>
  <c r="C183" i="6"/>
  <c r="D183" i="6"/>
  <c r="A184" i="6"/>
  <c r="B184" i="6"/>
  <c r="C184" i="6"/>
  <c r="D184" i="6"/>
  <c r="A185" i="6"/>
  <c r="B185" i="6"/>
  <c r="C185" i="6"/>
  <c r="D185" i="6"/>
  <c r="A186" i="6"/>
  <c r="B186" i="6"/>
  <c r="C186" i="6"/>
  <c r="D186" i="6"/>
  <c r="N38" i="6"/>
  <c r="O38" i="6"/>
  <c r="L44" i="8" l="1"/>
  <c r="L45" i="8" l="1"/>
  <c r="E345" i="8" l="1"/>
  <c r="F345" i="8"/>
  <c r="G345" i="8"/>
  <c r="H345" i="8"/>
  <c r="J345" i="8"/>
  <c r="K226" i="8" l="1"/>
  <c r="M260" i="8"/>
  <c r="L216" i="8" l="1"/>
  <c r="M216" i="8" l="1"/>
  <c r="K217" i="8"/>
  <c r="M217" i="8"/>
  <c r="K215" i="8" l="1"/>
  <c r="N193" i="6" s="1"/>
  <c r="M215" i="8"/>
  <c r="K214" i="8" l="1"/>
  <c r="N192" i="6" s="1"/>
  <c r="M214" i="8"/>
  <c r="K213" i="8"/>
  <c r="N191" i="6" s="1"/>
  <c r="M213" i="8"/>
  <c r="K43" i="8"/>
  <c r="K41" i="8"/>
  <c r="K40" i="8"/>
  <c r="K39" i="8"/>
  <c r="K38" i="8"/>
  <c r="K228" i="8" l="1"/>
  <c r="K227" i="8"/>
  <c r="K225" i="8"/>
  <c r="K36" i="8" l="1"/>
  <c r="K37" i="8"/>
  <c r="K35" i="8"/>
  <c r="K212" i="8" l="1"/>
  <c r="N190" i="6" s="1"/>
  <c r="M212" i="8"/>
  <c r="K211" i="8"/>
  <c r="N189" i="6" s="1"/>
  <c r="M211" i="8"/>
  <c r="K209" i="8"/>
  <c r="N187" i="6" s="1"/>
  <c r="M209" i="8"/>
  <c r="K210" i="8"/>
  <c r="N188" i="6" s="1"/>
  <c r="M210" i="8"/>
  <c r="K206" i="8"/>
  <c r="N184" i="6" s="1"/>
  <c r="M206" i="8"/>
  <c r="K207" i="8"/>
  <c r="N185" i="6" s="1"/>
  <c r="M207" i="8"/>
  <c r="K205" i="8"/>
  <c r="N183" i="6" s="1"/>
  <c r="M205" i="8"/>
  <c r="K208" i="8"/>
  <c r="N186" i="6" s="1"/>
  <c r="M208" i="8"/>
  <c r="K204" i="8"/>
  <c r="M204" i="8"/>
  <c r="K203" i="8"/>
  <c r="M203" i="8"/>
  <c r="K202" i="8"/>
  <c r="M202" i="8"/>
  <c r="K32" i="8"/>
  <c r="K31" i="8"/>
  <c r="K30" i="8"/>
  <c r="G107" i="9" l="1"/>
  <c r="G108" i="9" s="1"/>
  <c r="F107" i="9"/>
  <c r="F108" i="9" s="1"/>
  <c r="E107" i="9"/>
  <c r="E108" i="9" s="1"/>
  <c r="D106" i="9"/>
  <c r="C106" i="9" s="1"/>
  <c r="D105" i="9"/>
  <c r="C105" i="9" s="1"/>
  <c r="D78" i="9"/>
  <c r="N37" i="6"/>
  <c r="E37" i="6"/>
  <c r="F37" i="6"/>
  <c r="G37" i="6"/>
  <c r="H37" i="6"/>
  <c r="I37" i="6"/>
  <c r="J37" i="6"/>
  <c r="B37" i="6"/>
  <c r="C37" i="6"/>
  <c r="D37" i="6"/>
  <c r="A31" i="6"/>
  <c r="A32" i="6"/>
  <c r="A33" i="6"/>
  <c r="A34" i="6"/>
  <c r="A35" i="6"/>
  <c r="A36" i="6"/>
  <c r="A37" i="6"/>
  <c r="A38" i="6"/>
  <c r="A39" i="6"/>
  <c r="A40" i="6"/>
  <c r="A41" i="6"/>
  <c r="D107" i="9" l="1"/>
  <c r="D108" i="9" s="1"/>
  <c r="C108" i="9" s="1"/>
  <c r="O94" i="6"/>
  <c r="P94" i="6"/>
  <c r="R94" i="6"/>
  <c r="S94" i="6"/>
  <c r="E96" i="6"/>
  <c r="E93" i="6"/>
  <c r="F93" i="6"/>
  <c r="G93" i="6"/>
  <c r="H93" i="6"/>
  <c r="I93" i="6"/>
  <c r="J93" i="6"/>
  <c r="D93" i="6"/>
  <c r="Q93" i="6" s="1"/>
  <c r="Q94" i="6" s="1"/>
  <c r="A93" i="6"/>
  <c r="M103" i="8"/>
  <c r="K103" i="8"/>
  <c r="O82" i="6"/>
  <c r="E85" i="6"/>
  <c r="D82" i="6"/>
  <c r="Q82" i="6" s="1"/>
  <c r="Q83" i="6" s="1"/>
  <c r="A82" i="6"/>
  <c r="M90" i="8"/>
  <c r="K90" i="8"/>
  <c r="N82" i="6" s="1"/>
  <c r="N83" i="6" s="1"/>
  <c r="D91" i="8"/>
  <c r="D83" i="6" s="1"/>
  <c r="L42" i="8"/>
  <c r="O37" i="6" s="1"/>
  <c r="M42" i="8"/>
  <c r="C107" i="9" l="1"/>
  <c r="N93" i="6"/>
  <c r="N94" i="6" s="1"/>
  <c r="K91" i="8"/>
  <c r="Q235" i="6"/>
  <c r="Q236" i="6" s="1"/>
  <c r="Q255" i="6" s="1"/>
  <c r="P235" i="6"/>
  <c r="P236" i="6" s="1"/>
  <c r="P255" i="6" s="1"/>
  <c r="N235" i="6"/>
  <c r="N236" i="6" s="1"/>
  <c r="N255" i="6" s="1"/>
  <c r="K262" i="8"/>
  <c r="C41" i="6"/>
  <c r="D98" i="9" l="1"/>
  <c r="C98" i="9" s="1"/>
  <c r="D97" i="9"/>
  <c r="C97" i="9" s="1"/>
  <c r="D91" i="9"/>
  <c r="C91" i="9" s="1"/>
  <c r="C85" i="9"/>
  <c r="C83" i="9"/>
  <c r="C78" i="9"/>
  <c r="C77" i="9"/>
  <c r="D76" i="9"/>
  <c r="D79" i="9" s="1"/>
  <c r="D70" i="9"/>
  <c r="C70" i="9" s="1"/>
  <c r="D69" i="9"/>
  <c r="C69" i="9" s="1"/>
  <c r="C64" i="9"/>
  <c r="D62" i="9"/>
  <c r="C62" i="9" s="1"/>
  <c r="C57" i="9"/>
  <c r="D55" i="9"/>
  <c r="C55" i="9" s="1"/>
  <c r="D49" i="9"/>
  <c r="C49" i="9" s="1"/>
  <c r="D48" i="9"/>
  <c r="C48" i="9" s="1"/>
  <c r="D42" i="9"/>
  <c r="C42" i="9" s="1"/>
  <c r="D41" i="9"/>
  <c r="C41" i="9" s="1"/>
  <c r="D35" i="9"/>
  <c r="C35" i="9" s="1"/>
  <c r="D34" i="9"/>
  <c r="C34" i="9" s="1"/>
  <c r="D28" i="9"/>
  <c r="C28" i="9" s="1"/>
  <c r="D27" i="9"/>
  <c r="C27" i="9" s="1"/>
  <c r="D21" i="9"/>
  <c r="C21" i="9" s="1"/>
  <c r="D20" i="9"/>
  <c r="C20" i="9" s="1"/>
  <c r="D13" i="9"/>
  <c r="C13" i="9" s="1"/>
  <c r="G100" i="9"/>
  <c r="G101" i="9" s="1"/>
  <c r="F100" i="9"/>
  <c r="F101" i="9" s="1"/>
  <c r="E100" i="9"/>
  <c r="E101" i="9" s="1"/>
  <c r="F93" i="9"/>
  <c r="F94" i="9" s="1"/>
  <c r="G93" i="9"/>
  <c r="G94" i="9" s="1"/>
  <c r="E93" i="9"/>
  <c r="B234" i="6"/>
  <c r="C234" i="6"/>
  <c r="D234" i="6"/>
  <c r="S235" i="6" s="1"/>
  <c r="S236" i="6" s="1"/>
  <c r="S255" i="6" s="1"/>
  <c r="B232" i="6"/>
  <c r="C232" i="6"/>
  <c r="D232" i="6"/>
  <c r="A232" i="6"/>
  <c r="P204" i="6"/>
  <c r="A200" i="6"/>
  <c r="B200" i="6"/>
  <c r="C200" i="6"/>
  <c r="D200" i="6"/>
  <c r="R200" i="6" s="1"/>
  <c r="A201" i="6"/>
  <c r="B201" i="6"/>
  <c r="C201" i="6"/>
  <c r="D201" i="6"/>
  <c r="R201" i="6" s="1"/>
  <c r="A202" i="6"/>
  <c r="B202" i="6"/>
  <c r="C202" i="6"/>
  <c r="D202" i="6"/>
  <c r="A203" i="6"/>
  <c r="B203" i="6"/>
  <c r="C203" i="6"/>
  <c r="D203" i="6"/>
  <c r="R203" i="6" s="1"/>
  <c r="B179" i="6"/>
  <c r="C179" i="6"/>
  <c r="D179" i="6"/>
  <c r="A179" i="6"/>
  <c r="D218" i="8"/>
  <c r="D229" i="8"/>
  <c r="D262" i="8"/>
  <c r="M261" i="8"/>
  <c r="M259" i="8"/>
  <c r="L262" i="8"/>
  <c r="L263" i="8" s="1"/>
  <c r="G86" i="9"/>
  <c r="G87" i="9" s="1"/>
  <c r="F86" i="9"/>
  <c r="F87" i="9" s="1"/>
  <c r="E86" i="9"/>
  <c r="E87" i="9" s="1"/>
  <c r="G79" i="9"/>
  <c r="G80" i="9" s="1"/>
  <c r="F79" i="9"/>
  <c r="F80" i="9" s="1"/>
  <c r="E79" i="9"/>
  <c r="E80" i="9" s="1"/>
  <c r="G72" i="9"/>
  <c r="G73" i="9" s="1"/>
  <c r="F72" i="9"/>
  <c r="F73" i="9" s="1"/>
  <c r="E72" i="9"/>
  <c r="E73" i="9" s="1"/>
  <c r="G65" i="9"/>
  <c r="G66" i="9" s="1"/>
  <c r="F65" i="9"/>
  <c r="F66" i="9" s="1"/>
  <c r="E65" i="9"/>
  <c r="E66" i="9" s="1"/>
  <c r="G58" i="9"/>
  <c r="G59" i="9" s="1"/>
  <c r="F58" i="9"/>
  <c r="F59" i="9" s="1"/>
  <c r="E58" i="9"/>
  <c r="E59" i="9" s="1"/>
  <c r="G51" i="9"/>
  <c r="G52" i="9" s="1"/>
  <c r="F51" i="9"/>
  <c r="F52" i="9" s="1"/>
  <c r="E51" i="9"/>
  <c r="E52" i="9" s="1"/>
  <c r="G44" i="9"/>
  <c r="G45" i="9" s="1"/>
  <c r="F44" i="9"/>
  <c r="F45" i="9" s="1"/>
  <c r="E44" i="9"/>
  <c r="E45" i="9" s="1"/>
  <c r="G37" i="9"/>
  <c r="G38" i="9" s="1"/>
  <c r="F37" i="9"/>
  <c r="F38" i="9" s="1"/>
  <c r="E37" i="9"/>
  <c r="E38" i="9" s="1"/>
  <c r="G30" i="9"/>
  <c r="G31" i="9" s="1"/>
  <c r="F30" i="9"/>
  <c r="F31" i="9" s="1"/>
  <c r="E30" i="9"/>
  <c r="E31" i="9" s="1"/>
  <c r="G23" i="9"/>
  <c r="G24" i="9" s="1"/>
  <c r="F23" i="9"/>
  <c r="F24" i="9" s="1"/>
  <c r="E23" i="9"/>
  <c r="E24" i="9" s="1"/>
  <c r="E16" i="9"/>
  <c r="E17" i="9" s="1"/>
  <c r="F16" i="9"/>
  <c r="F17" i="9" s="1"/>
  <c r="G16" i="9"/>
  <c r="G17" i="9" s="1"/>
  <c r="E107" i="6"/>
  <c r="D43" i="9" s="1"/>
  <c r="C43" i="9" s="1"/>
  <c r="E118" i="6"/>
  <c r="D50" i="9" s="1"/>
  <c r="C50" i="9" s="1"/>
  <c r="E255" i="6"/>
  <c r="X236" i="6"/>
  <c r="W236" i="6"/>
  <c r="V236" i="6"/>
  <c r="T236" i="6"/>
  <c r="M236" i="6"/>
  <c r="J236" i="6"/>
  <c r="E224" i="6"/>
  <c r="F224" i="6"/>
  <c r="P196" i="6"/>
  <c r="E175" i="6"/>
  <c r="M175" i="6" s="1"/>
  <c r="F175" i="6"/>
  <c r="B170" i="6"/>
  <c r="C170" i="6"/>
  <c r="D170" i="6"/>
  <c r="O170" i="6" s="1"/>
  <c r="O171" i="6" s="1"/>
  <c r="O174" i="6" s="1"/>
  <c r="O175" i="6" s="1"/>
  <c r="A170" i="6"/>
  <c r="S171" i="6"/>
  <c r="S168" i="6" s="1"/>
  <c r="S174" i="6" s="1"/>
  <c r="S175" i="6" s="1"/>
  <c r="Q171" i="6"/>
  <c r="Q174" i="6" s="1"/>
  <c r="Q175" i="6" s="1"/>
  <c r="P171" i="6"/>
  <c r="P174" i="6" s="1"/>
  <c r="P175" i="6" s="1"/>
  <c r="N171" i="6"/>
  <c r="N174" i="6" s="1"/>
  <c r="N175" i="6" s="1"/>
  <c r="E164" i="6"/>
  <c r="M164" i="6" s="1"/>
  <c r="F164" i="6"/>
  <c r="B159" i="6"/>
  <c r="C159" i="6"/>
  <c r="D159" i="6"/>
  <c r="R159" i="6" s="1"/>
  <c r="A159" i="6"/>
  <c r="O159" i="6"/>
  <c r="G164" i="6"/>
  <c r="S160" i="6"/>
  <c r="Q160" i="6"/>
  <c r="Q163" i="6" s="1"/>
  <c r="Q164" i="6" s="1"/>
  <c r="P160" i="6"/>
  <c r="P163" i="6" s="1"/>
  <c r="P164" i="6" s="1"/>
  <c r="N160" i="6"/>
  <c r="N163" i="6" s="1"/>
  <c r="N164" i="6" s="1"/>
  <c r="S157" i="6"/>
  <c r="S163" i="6" s="1"/>
  <c r="S164" i="6" s="1"/>
  <c r="E153" i="6"/>
  <c r="M153" i="6" s="1"/>
  <c r="D150" i="6"/>
  <c r="D151" i="6" s="1"/>
  <c r="D152" i="6" s="1"/>
  <c r="A150" i="6"/>
  <c r="F142" i="6"/>
  <c r="S151" i="6"/>
  <c r="R151" i="6"/>
  <c r="R152" i="6" s="1"/>
  <c r="R153" i="6" s="1"/>
  <c r="P151" i="6"/>
  <c r="P152" i="6" s="1"/>
  <c r="P153" i="6" s="1"/>
  <c r="O150" i="6"/>
  <c r="O151" i="6" s="1"/>
  <c r="O152" i="6" s="1"/>
  <c r="O153" i="6" s="1"/>
  <c r="S148" i="6"/>
  <c r="S146" i="6" s="1"/>
  <c r="S152" i="6" s="1"/>
  <c r="S153" i="6" s="1"/>
  <c r="G142" i="6"/>
  <c r="E142" i="6"/>
  <c r="M142" i="6" s="1"/>
  <c r="B139" i="6"/>
  <c r="C139" i="6"/>
  <c r="D139" i="6"/>
  <c r="A139" i="6"/>
  <c r="B136" i="6"/>
  <c r="C136" i="6"/>
  <c r="D136" i="6"/>
  <c r="D137" i="6" s="1"/>
  <c r="A136" i="6"/>
  <c r="S140" i="6"/>
  <c r="R140" i="6"/>
  <c r="P140" i="6"/>
  <c r="S137" i="6"/>
  <c r="S134" i="6" s="1"/>
  <c r="Q137" i="6"/>
  <c r="P137" i="6"/>
  <c r="N137" i="6"/>
  <c r="E130" i="6"/>
  <c r="M130" i="6" s="1"/>
  <c r="F130" i="6"/>
  <c r="G130" i="6"/>
  <c r="B127" i="6"/>
  <c r="C127" i="6"/>
  <c r="D127" i="6"/>
  <c r="A127" i="6"/>
  <c r="P125" i="6"/>
  <c r="Q125" i="6"/>
  <c r="S125" i="6"/>
  <c r="S122" i="6" s="1"/>
  <c r="N125" i="6"/>
  <c r="B124" i="6"/>
  <c r="C124" i="6"/>
  <c r="D124" i="6"/>
  <c r="O124" i="6" s="1"/>
  <c r="O125" i="6" s="1"/>
  <c r="A124" i="6"/>
  <c r="F129" i="6"/>
  <c r="E129" i="6"/>
  <c r="S128" i="6"/>
  <c r="R128" i="6"/>
  <c r="P128" i="6"/>
  <c r="D115" i="6"/>
  <c r="Q115" i="6" s="1"/>
  <c r="Q116" i="6" s="1"/>
  <c r="Q117" i="6" s="1"/>
  <c r="Q118" i="6" s="1"/>
  <c r="A115" i="6"/>
  <c r="F117" i="6"/>
  <c r="E117" i="6"/>
  <c r="D117" i="6"/>
  <c r="S116" i="6"/>
  <c r="R116" i="6"/>
  <c r="R117" i="6" s="1"/>
  <c r="R118" i="6" s="1"/>
  <c r="P116" i="6"/>
  <c r="P117" i="6" s="1"/>
  <c r="P118" i="6" s="1"/>
  <c r="S113" i="6"/>
  <c r="S111" i="6" s="1"/>
  <c r="E105" i="6"/>
  <c r="F105" i="6"/>
  <c r="G116" i="9" l="1"/>
  <c r="M255" i="6"/>
  <c r="M262" i="8"/>
  <c r="M263" i="8" s="1"/>
  <c r="F116" i="9"/>
  <c r="P205" i="6"/>
  <c r="S141" i="6"/>
  <c r="S142" i="6" s="1"/>
  <c r="D230" i="8"/>
  <c r="D128" i="6"/>
  <c r="N127" i="6"/>
  <c r="N128" i="6" s="1"/>
  <c r="N129" i="6" s="1"/>
  <c r="N130" i="6" s="1"/>
  <c r="D140" i="6"/>
  <c r="D141" i="6" s="1"/>
  <c r="N139" i="6"/>
  <c r="N140" i="6" s="1"/>
  <c r="N141" i="6" s="1"/>
  <c r="N142" i="6" s="1"/>
  <c r="O235" i="6"/>
  <c r="O236" i="6" s="1"/>
  <c r="O255" i="6" s="1"/>
  <c r="R235" i="6"/>
  <c r="R236" i="6" s="1"/>
  <c r="R255" i="6" s="1"/>
  <c r="D56" i="9"/>
  <c r="C56" i="9" s="1"/>
  <c r="D235" i="6"/>
  <c r="D236" i="6" s="1"/>
  <c r="D63" i="9"/>
  <c r="C63" i="9" s="1"/>
  <c r="D71" i="9"/>
  <c r="C71" i="9" s="1"/>
  <c r="D84" i="9"/>
  <c r="D99" i="9"/>
  <c r="C99" i="9" s="1"/>
  <c r="C79" i="9"/>
  <c r="C76" i="9"/>
  <c r="D44" i="9"/>
  <c r="D51" i="9"/>
  <c r="D80" i="9"/>
  <c r="C80" i="9" s="1"/>
  <c r="Q204" i="6"/>
  <c r="R202" i="6"/>
  <c r="R204" i="6" s="1"/>
  <c r="D204" i="6"/>
  <c r="Q196" i="6"/>
  <c r="S117" i="6"/>
  <c r="S118" i="6" s="1"/>
  <c r="M224" i="6"/>
  <c r="M118" i="6"/>
  <c r="D171" i="6"/>
  <c r="R196" i="6"/>
  <c r="S196" i="6"/>
  <c r="D196" i="6"/>
  <c r="S129" i="6"/>
  <c r="S130" i="6" s="1"/>
  <c r="R170" i="6"/>
  <c r="R171" i="6" s="1"/>
  <c r="R174" i="6" s="1"/>
  <c r="R175" i="6" s="1"/>
  <c r="D160" i="6"/>
  <c r="D163" i="6" s="1"/>
  <c r="O140" i="6"/>
  <c r="P129" i="6"/>
  <c r="P130" i="6" s="1"/>
  <c r="Q127" i="6"/>
  <c r="Q128" i="6" s="1"/>
  <c r="Q129" i="6" s="1"/>
  <c r="Q130" i="6" s="1"/>
  <c r="P141" i="6"/>
  <c r="P142" i="6" s="1"/>
  <c r="R160" i="6"/>
  <c r="R163" i="6" s="1"/>
  <c r="R164" i="6" s="1"/>
  <c r="O160" i="6"/>
  <c r="O163" i="6" s="1"/>
  <c r="O164" i="6" s="1"/>
  <c r="Q150" i="6"/>
  <c r="Q151" i="6" s="1"/>
  <c r="Q152" i="6" s="1"/>
  <c r="Q153" i="6" s="1"/>
  <c r="Q139" i="6"/>
  <c r="Q140" i="6" s="1"/>
  <c r="Q141" i="6" s="1"/>
  <c r="Q142" i="6" s="1"/>
  <c r="N150" i="6"/>
  <c r="N151" i="6" s="1"/>
  <c r="N152" i="6" s="1"/>
  <c r="N153" i="6" s="1"/>
  <c r="R136" i="6"/>
  <c r="R137" i="6" s="1"/>
  <c r="R141" i="6" s="1"/>
  <c r="R142" i="6" s="1"/>
  <c r="O136" i="6"/>
  <c r="O137" i="6" s="1"/>
  <c r="D125" i="6"/>
  <c r="O128" i="6"/>
  <c r="O129" i="6" s="1"/>
  <c r="O130" i="6" s="1"/>
  <c r="R124" i="6"/>
  <c r="R125" i="6" s="1"/>
  <c r="R129" i="6" s="1"/>
  <c r="R130" i="6" s="1"/>
  <c r="N115" i="6"/>
  <c r="N116" i="6" s="1"/>
  <c r="N117" i="6" s="1"/>
  <c r="N118" i="6" s="1"/>
  <c r="D104" i="6"/>
  <c r="E104" i="6"/>
  <c r="F104" i="6"/>
  <c r="A104" i="6"/>
  <c r="M107" i="6"/>
  <c r="S105" i="6"/>
  <c r="R105" i="6"/>
  <c r="R106" i="6" s="1"/>
  <c r="R107" i="6" s="1"/>
  <c r="P105" i="6"/>
  <c r="P106" i="6" s="1"/>
  <c r="P107" i="6" s="1"/>
  <c r="O104" i="6"/>
  <c r="O105" i="6" s="1"/>
  <c r="O106" i="6" s="1"/>
  <c r="O107" i="6" s="1"/>
  <c r="S102" i="6"/>
  <c r="S100" i="6" s="1"/>
  <c r="S106" i="6" s="1"/>
  <c r="S107" i="6" s="1"/>
  <c r="S95" i="6"/>
  <c r="S96" i="6" s="1"/>
  <c r="R95" i="6"/>
  <c r="R96" i="6" s="1"/>
  <c r="Q95" i="6"/>
  <c r="Q96" i="6" s="1"/>
  <c r="P95" i="6"/>
  <c r="P96" i="6" s="1"/>
  <c r="O95" i="6"/>
  <c r="O96" i="6" s="1"/>
  <c r="N95" i="6"/>
  <c r="N96" i="6" s="1"/>
  <c r="R84" i="6"/>
  <c r="R85" i="6" s="1"/>
  <c r="P84" i="6"/>
  <c r="P85" i="6" s="1"/>
  <c r="D29" i="9"/>
  <c r="C29" i="9" s="1"/>
  <c r="Q84" i="6"/>
  <c r="Q85" i="6" s="1"/>
  <c r="O84" i="6"/>
  <c r="O85" i="6" s="1"/>
  <c r="N84" i="6"/>
  <c r="N85" i="6" s="1"/>
  <c r="S84" i="6"/>
  <c r="S85" i="6" s="1"/>
  <c r="P72" i="6"/>
  <c r="P73" i="6" s="1"/>
  <c r="P74" i="6" s="1"/>
  <c r="R72" i="6"/>
  <c r="R73" i="6" s="1"/>
  <c r="R74" i="6" s="1"/>
  <c r="S72" i="6"/>
  <c r="O71" i="6"/>
  <c r="O72" i="6" s="1"/>
  <c r="O73" i="6" s="1"/>
  <c r="O74" i="6" s="1"/>
  <c r="E71" i="6"/>
  <c r="F71" i="6"/>
  <c r="G71" i="6"/>
  <c r="H71" i="6"/>
  <c r="I71" i="6"/>
  <c r="J71" i="6"/>
  <c r="E72" i="6"/>
  <c r="F72" i="6"/>
  <c r="G72" i="6"/>
  <c r="H72" i="6"/>
  <c r="I72" i="6"/>
  <c r="J72" i="6"/>
  <c r="G73" i="6"/>
  <c r="H73" i="6"/>
  <c r="I73" i="6"/>
  <c r="J73" i="6"/>
  <c r="E74" i="6"/>
  <c r="D22" i="9" s="1"/>
  <c r="C22" i="9" s="1"/>
  <c r="F74" i="6"/>
  <c r="G74" i="6"/>
  <c r="H74" i="6"/>
  <c r="B71" i="6"/>
  <c r="C71" i="6"/>
  <c r="D71" i="6"/>
  <c r="A71" i="6"/>
  <c r="G63" i="6"/>
  <c r="H63" i="6"/>
  <c r="E63" i="6"/>
  <c r="F63" i="6"/>
  <c r="O41" i="6"/>
  <c r="B41" i="6"/>
  <c r="D41" i="6"/>
  <c r="P41" i="6" s="1"/>
  <c r="P42" i="6" s="1"/>
  <c r="E41" i="6"/>
  <c r="F41" i="6"/>
  <c r="G41" i="6"/>
  <c r="H41" i="6"/>
  <c r="I41" i="6"/>
  <c r="J41" i="6"/>
  <c r="B39" i="6"/>
  <c r="C39" i="6"/>
  <c r="D39" i="6"/>
  <c r="Q39" i="6" s="1"/>
  <c r="E39" i="6"/>
  <c r="F39" i="6"/>
  <c r="G39" i="6"/>
  <c r="H39" i="6"/>
  <c r="I39" i="6"/>
  <c r="J39" i="6"/>
  <c r="B40" i="6"/>
  <c r="C40" i="6"/>
  <c r="D40" i="6"/>
  <c r="E40" i="6"/>
  <c r="F40" i="6"/>
  <c r="G40" i="6"/>
  <c r="H40" i="6"/>
  <c r="I40" i="6"/>
  <c r="J40" i="6"/>
  <c r="B36" i="6"/>
  <c r="C36" i="6"/>
  <c r="D36" i="6"/>
  <c r="R36" i="6" s="1"/>
  <c r="E36" i="6"/>
  <c r="F36" i="6"/>
  <c r="G36" i="6"/>
  <c r="H36" i="6"/>
  <c r="I36" i="6"/>
  <c r="J36" i="6"/>
  <c r="B38" i="6"/>
  <c r="C38" i="6"/>
  <c r="D38" i="6"/>
  <c r="R38" i="6" s="1"/>
  <c r="E38" i="6"/>
  <c r="F38" i="6"/>
  <c r="G38" i="6"/>
  <c r="H38" i="6"/>
  <c r="I38" i="6"/>
  <c r="J38" i="6"/>
  <c r="O39" i="6"/>
  <c r="O40" i="6"/>
  <c r="N31" i="6"/>
  <c r="N32" i="6"/>
  <c r="N33" i="6"/>
  <c r="N34" i="6"/>
  <c r="N35" i="6"/>
  <c r="N36" i="6"/>
  <c r="N30" i="6"/>
  <c r="B31" i="6"/>
  <c r="C31" i="6"/>
  <c r="D31" i="6"/>
  <c r="R31" i="6" s="1"/>
  <c r="E31" i="6"/>
  <c r="F31" i="6"/>
  <c r="G31" i="6"/>
  <c r="H31" i="6"/>
  <c r="I31" i="6"/>
  <c r="J31" i="6"/>
  <c r="B32" i="6"/>
  <c r="C32" i="6"/>
  <c r="D32" i="6"/>
  <c r="Q32" i="6" s="1"/>
  <c r="E32" i="6"/>
  <c r="F32" i="6"/>
  <c r="G32" i="6"/>
  <c r="H32" i="6"/>
  <c r="I32" i="6"/>
  <c r="J32" i="6"/>
  <c r="B33" i="6"/>
  <c r="C33" i="6"/>
  <c r="D33" i="6"/>
  <c r="Q33" i="6" s="1"/>
  <c r="E33" i="6"/>
  <c r="F33" i="6"/>
  <c r="G33" i="6"/>
  <c r="H33" i="6"/>
  <c r="I33" i="6"/>
  <c r="J33" i="6"/>
  <c r="B34" i="6"/>
  <c r="C34" i="6"/>
  <c r="D34" i="6"/>
  <c r="E34" i="6"/>
  <c r="F34" i="6"/>
  <c r="G34" i="6"/>
  <c r="H34" i="6"/>
  <c r="I34" i="6"/>
  <c r="J34" i="6"/>
  <c r="B35" i="6"/>
  <c r="C35" i="6"/>
  <c r="D35" i="6"/>
  <c r="R35" i="6" s="1"/>
  <c r="E35" i="6"/>
  <c r="F35" i="6"/>
  <c r="G35" i="6"/>
  <c r="H35" i="6"/>
  <c r="I35" i="6"/>
  <c r="J35" i="6"/>
  <c r="B30" i="6"/>
  <c r="D30" i="6"/>
  <c r="Q30" i="6" s="1"/>
  <c r="E30" i="6"/>
  <c r="F30" i="6"/>
  <c r="G30" i="6"/>
  <c r="H30" i="6"/>
  <c r="I30" i="6"/>
  <c r="J30" i="6"/>
  <c r="A30" i="6"/>
  <c r="S28" i="6"/>
  <c r="R28" i="6"/>
  <c r="P28" i="6"/>
  <c r="N26" i="6"/>
  <c r="N27" i="6"/>
  <c r="N25" i="6"/>
  <c r="F28" i="6"/>
  <c r="G28" i="6"/>
  <c r="H28" i="6"/>
  <c r="I28" i="6"/>
  <c r="J28" i="6"/>
  <c r="E28" i="6"/>
  <c r="D26" i="6"/>
  <c r="E26" i="6"/>
  <c r="F26" i="6"/>
  <c r="G26" i="6"/>
  <c r="H26" i="6"/>
  <c r="I26" i="6"/>
  <c r="J26" i="6"/>
  <c r="D27" i="6"/>
  <c r="E27" i="6"/>
  <c r="F27" i="6"/>
  <c r="G27" i="6"/>
  <c r="H27" i="6"/>
  <c r="I27" i="6"/>
  <c r="J27" i="6"/>
  <c r="E25" i="6"/>
  <c r="F25" i="6"/>
  <c r="G25" i="6"/>
  <c r="H25" i="6"/>
  <c r="I25" i="6"/>
  <c r="A26" i="6"/>
  <c r="B26" i="6"/>
  <c r="C26" i="6"/>
  <c r="A27" i="6"/>
  <c r="B27" i="6"/>
  <c r="C27" i="6"/>
  <c r="B25" i="6"/>
  <c r="C25" i="6"/>
  <c r="D25" i="6"/>
  <c r="A25" i="6"/>
  <c r="E302" i="6" l="1"/>
  <c r="G302" i="6"/>
  <c r="F302" i="6"/>
  <c r="H302" i="6"/>
  <c r="O141" i="6"/>
  <c r="O142" i="6" s="1"/>
  <c r="R205" i="6"/>
  <c r="D129" i="6"/>
  <c r="D130" i="6" s="1"/>
  <c r="J130" i="6" s="1"/>
  <c r="Q205" i="6"/>
  <c r="D100" i="9"/>
  <c r="C100" i="9" s="1"/>
  <c r="D72" i="9"/>
  <c r="D73" i="9" s="1"/>
  <c r="C73" i="9" s="1"/>
  <c r="M63" i="6"/>
  <c r="D23" i="9"/>
  <c r="D24" i="9" s="1"/>
  <c r="C24" i="9" s="1"/>
  <c r="C84" i="9"/>
  <c r="D86" i="9"/>
  <c r="D92" i="9"/>
  <c r="C92" i="9" s="1"/>
  <c r="D90" i="9"/>
  <c r="D58" i="9"/>
  <c r="C58" i="9" s="1"/>
  <c r="D65" i="9"/>
  <c r="D66" i="9" s="1"/>
  <c r="C66" i="9" s="1"/>
  <c r="D30" i="9"/>
  <c r="C30" i="9" s="1"/>
  <c r="C65" i="9"/>
  <c r="C44" i="9"/>
  <c r="D45" i="9"/>
  <c r="C45" i="9" s="1"/>
  <c r="C51" i="9"/>
  <c r="D52" i="9"/>
  <c r="C52" i="9" s="1"/>
  <c r="O204" i="6"/>
  <c r="N204" i="6"/>
  <c r="S204" i="6"/>
  <c r="S205" i="6" s="1"/>
  <c r="D205" i="6"/>
  <c r="M74" i="6"/>
  <c r="M302" i="6" s="1"/>
  <c r="D174" i="6"/>
  <c r="Q71" i="6"/>
  <c r="Q72" i="6" s="1"/>
  <c r="Q73" i="6" s="1"/>
  <c r="Q74" i="6" s="1"/>
  <c r="N28" i="6"/>
  <c r="N104" i="6"/>
  <c r="N105" i="6" s="1"/>
  <c r="N106" i="6" s="1"/>
  <c r="N107" i="6" s="1"/>
  <c r="Q104" i="6"/>
  <c r="Q105" i="6" s="1"/>
  <c r="Q106" i="6" s="1"/>
  <c r="Q107" i="6" s="1"/>
  <c r="P43" i="6"/>
  <c r="P63" i="6" s="1"/>
  <c r="R42" i="6"/>
  <c r="R43" i="6" s="1"/>
  <c r="R63" i="6" s="1"/>
  <c r="Q42" i="6"/>
  <c r="S42" i="6"/>
  <c r="M46" i="8"/>
  <c r="K46" i="8"/>
  <c r="N41" i="6" s="1"/>
  <c r="K33" i="8"/>
  <c r="O25" i="6"/>
  <c r="M30" i="8"/>
  <c r="O26" i="6"/>
  <c r="M31" i="8"/>
  <c r="D33" i="8"/>
  <c r="M226" i="8"/>
  <c r="O36" i="6"/>
  <c r="M41" i="8"/>
  <c r="O35" i="6"/>
  <c r="M40" i="8"/>
  <c r="M43" i="8"/>
  <c r="O34" i="6"/>
  <c r="M39" i="8"/>
  <c r="C72" i="9" l="1"/>
  <c r="C23" i="9"/>
  <c r="D101" i="9"/>
  <c r="C101" i="9" s="1"/>
  <c r="D31" i="9"/>
  <c r="C31" i="9" s="1"/>
  <c r="D59" i="9"/>
  <c r="C59" i="9" s="1"/>
  <c r="C90" i="9"/>
  <c r="D93" i="9"/>
  <c r="D87" i="9"/>
  <c r="C87" i="9" s="1"/>
  <c r="C86" i="9"/>
  <c r="M155" i="8"/>
  <c r="K155" i="8"/>
  <c r="M142" i="8"/>
  <c r="K142" i="8"/>
  <c r="M168" i="8"/>
  <c r="K168" i="8"/>
  <c r="M129" i="8"/>
  <c r="K129" i="8"/>
  <c r="M116" i="8"/>
  <c r="K116" i="8"/>
  <c r="M76" i="8"/>
  <c r="K76" i="8"/>
  <c r="N71" i="6" s="1"/>
  <c r="N72" i="6" s="1"/>
  <c r="N73" i="6" s="1"/>
  <c r="N74" i="6" s="1"/>
  <c r="D94" i="9" l="1"/>
  <c r="C93" i="9"/>
  <c r="T197" i="8"/>
  <c r="S197" i="8"/>
  <c r="R197" i="8"/>
  <c r="P197" i="8"/>
  <c r="F196" i="8"/>
  <c r="E196" i="8"/>
  <c r="M195" i="8"/>
  <c r="L195" i="8"/>
  <c r="K195" i="8"/>
  <c r="D195" i="8"/>
  <c r="K192" i="8"/>
  <c r="D192" i="8"/>
  <c r="M191" i="8"/>
  <c r="M192" i="8" s="1"/>
  <c r="L191" i="8"/>
  <c r="L192" i="8" s="1"/>
  <c r="M189" i="8"/>
  <c r="M196" i="8" s="1"/>
  <c r="L189" i="8"/>
  <c r="L196" i="8" s="1"/>
  <c r="L197" i="8" s="1"/>
  <c r="K189" i="8"/>
  <c r="K196" i="8" s="1"/>
  <c r="K197" i="8" s="1"/>
  <c r="D189" i="8"/>
  <c r="T184" i="8"/>
  <c r="S184" i="8"/>
  <c r="R184" i="8"/>
  <c r="P184" i="8"/>
  <c r="F183" i="8"/>
  <c r="E183" i="8"/>
  <c r="M182" i="8"/>
  <c r="L182" i="8"/>
  <c r="K182" i="8"/>
  <c r="D182" i="8"/>
  <c r="K179" i="8"/>
  <c r="D179" i="8"/>
  <c r="M178" i="8"/>
  <c r="M179" i="8" s="1"/>
  <c r="L178" i="8"/>
  <c r="L179" i="8" s="1"/>
  <c r="M176" i="8"/>
  <c r="M183" i="8" s="1"/>
  <c r="L176" i="8"/>
  <c r="L183" i="8" s="1"/>
  <c r="L184" i="8" s="1"/>
  <c r="K176" i="8"/>
  <c r="K183" i="8" s="1"/>
  <c r="K184" i="8" s="1"/>
  <c r="I176" i="8"/>
  <c r="D176" i="8"/>
  <c r="T171" i="8"/>
  <c r="S171" i="8"/>
  <c r="R171" i="8"/>
  <c r="P171" i="8"/>
  <c r="F170" i="8"/>
  <c r="E170" i="8"/>
  <c r="M169" i="8"/>
  <c r="L169" i="8"/>
  <c r="K169" i="8"/>
  <c r="D169" i="8"/>
  <c r="K166" i="8"/>
  <c r="D166" i="8"/>
  <c r="M165" i="8"/>
  <c r="M166" i="8" s="1"/>
  <c r="L165" i="8"/>
  <c r="L166" i="8" s="1"/>
  <c r="M163" i="8"/>
  <c r="M170" i="8" s="1"/>
  <c r="L163" i="8"/>
  <c r="L170" i="8" s="1"/>
  <c r="L171" i="8" s="1"/>
  <c r="K163" i="8"/>
  <c r="K170" i="8" s="1"/>
  <c r="K171" i="8" s="1"/>
  <c r="I163" i="8"/>
  <c r="D163" i="8"/>
  <c r="T158" i="8"/>
  <c r="S158" i="8"/>
  <c r="R158" i="8"/>
  <c r="P158" i="8"/>
  <c r="F157" i="8"/>
  <c r="E157" i="8"/>
  <c r="M156" i="8"/>
  <c r="L156" i="8"/>
  <c r="K156" i="8"/>
  <c r="D156" i="8"/>
  <c r="K153" i="8"/>
  <c r="D153" i="8"/>
  <c r="M152" i="8"/>
  <c r="M153" i="8" s="1"/>
  <c r="L152" i="8"/>
  <c r="L153" i="8" s="1"/>
  <c r="M150" i="8"/>
  <c r="M157" i="8" s="1"/>
  <c r="L150" i="8"/>
  <c r="L157" i="8" s="1"/>
  <c r="L158" i="8" s="1"/>
  <c r="K150" i="8"/>
  <c r="K157" i="8" s="1"/>
  <c r="K158" i="8" s="1"/>
  <c r="I150" i="8"/>
  <c r="D150" i="8"/>
  <c r="T145" i="8"/>
  <c r="S145" i="8"/>
  <c r="R145" i="8"/>
  <c r="P145" i="8"/>
  <c r="F144" i="8"/>
  <c r="E144" i="8"/>
  <c r="M143" i="8"/>
  <c r="L143" i="8"/>
  <c r="K143" i="8"/>
  <c r="D143" i="8"/>
  <c r="K140" i="8"/>
  <c r="D140" i="8"/>
  <c r="M139" i="8"/>
  <c r="M140" i="8" s="1"/>
  <c r="L139" i="8"/>
  <c r="L140" i="8" s="1"/>
  <c r="M137" i="8"/>
  <c r="M144" i="8" s="1"/>
  <c r="L137" i="8"/>
  <c r="L144" i="8" s="1"/>
  <c r="L145" i="8" s="1"/>
  <c r="K137" i="8"/>
  <c r="K144" i="8" s="1"/>
  <c r="K145" i="8" s="1"/>
  <c r="D137" i="8"/>
  <c r="T132" i="8"/>
  <c r="S132" i="8"/>
  <c r="R132" i="8"/>
  <c r="P132" i="8"/>
  <c r="F131" i="8"/>
  <c r="E131" i="8"/>
  <c r="M130" i="8"/>
  <c r="L130" i="8"/>
  <c r="K130" i="8"/>
  <c r="D130" i="8"/>
  <c r="D116" i="6" s="1"/>
  <c r="K127" i="8"/>
  <c r="D127" i="8"/>
  <c r="M126" i="8"/>
  <c r="M127" i="8" s="1"/>
  <c r="L126" i="8"/>
  <c r="L127" i="8" s="1"/>
  <c r="M124" i="8"/>
  <c r="M131" i="8" s="1"/>
  <c r="L124" i="8"/>
  <c r="L131" i="8" s="1"/>
  <c r="L132" i="8" s="1"/>
  <c r="K124" i="8"/>
  <c r="K131" i="8" s="1"/>
  <c r="K132" i="8" s="1"/>
  <c r="D124" i="8"/>
  <c r="T119" i="8"/>
  <c r="S119" i="8"/>
  <c r="R119" i="8"/>
  <c r="P119" i="8"/>
  <c r="F118" i="8"/>
  <c r="F106" i="6" s="1"/>
  <c r="E118" i="8"/>
  <c r="E106" i="6" s="1"/>
  <c r="M117" i="8"/>
  <c r="L117" i="8"/>
  <c r="K117" i="8"/>
  <c r="D117" i="8"/>
  <c r="D105" i="6" s="1"/>
  <c r="K114" i="8"/>
  <c r="D114" i="8"/>
  <c r="M113" i="8"/>
  <c r="M114" i="8" s="1"/>
  <c r="L113" i="8"/>
  <c r="L114" i="8" s="1"/>
  <c r="M111" i="8"/>
  <c r="M118" i="8" s="1"/>
  <c r="L111" i="8"/>
  <c r="L118" i="8" s="1"/>
  <c r="L119" i="8" s="1"/>
  <c r="O115" i="6" s="1"/>
  <c r="O116" i="6" s="1"/>
  <c r="O117" i="6" s="1"/>
  <c r="O118" i="6" s="1"/>
  <c r="K111" i="8"/>
  <c r="K118" i="8" s="1"/>
  <c r="K119" i="8" s="1"/>
  <c r="D111" i="8"/>
  <c r="T106" i="8"/>
  <c r="S106" i="8"/>
  <c r="R106" i="8"/>
  <c r="P106" i="8"/>
  <c r="F105" i="8"/>
  <c r="E105" i="8"/>
  <c r="M104" i="8"/>
  <c r="L104" i="8"/>
  <c r="K104" i="8"/>
  <c r="D104" i="8"/>
  <c r="D94" i="6" s="1"/>
  <c r="K101" i="8"/>
  <c r="D101" i="8"/>
  <c r="M100" i="8"/>
  <c r="M101" i="8" s="1"/>
  <c r="L100" i="8"/>
  <c r="L101" i="8" s="1"/>
  <c r="M98" i="8"/>
  <c r="M105" i="8" s="1"/>
  <c r="L98" i="8"/>
  <c r="L105" i="8" s="1"/>
  <c r="L106" i="8" s="1"/>
  <c r="K98" i="8"/>
  <c r="K105" i="8" s="1"/>
  <c r="K106" i="8" s="1"/>
  <c r="D98" i="8"/>
  <c r="T93" i="8"/>
  <c r="S93" i="8"/>
  <c r="R93" i="8"/>
  <c r="P93" i="8"/>
  <c r="F92" i="8"/>
  <c r="E92" i="8"/>
  <c r="M91" i="8"/>
  <c r="L91" i="8"/>
  <c r="K87" i="8"/>
  <c r="D87" i="8"/>
  <c r="M86" i="8"/>
  <c r="M87" i="8" s="1"/>
  <c r="L86" i="8"/>
  <c r="L87" i="8" s="1"/>
  <c r="M84" i="8"/>
  <c r="M92" i="8" s="1"/>
  <c r="L84" i="8"/>
  <c r="L92" i="8" s="1"/>
  <c r="L93" i="8" s="1"/>
  <c r="K84" i="8"/>
  <c r="K92" i="8" s="1"/>
  <c r="K93" i="8" s="1"/>
  <c r="D84" i="8"/>
  <c r="M225" i="8"/>
  <c r="M227" i="8"/>
  <c r="M228" i="8"/>
  <c r="K201" i="8"/>
  <c r="K218" i="8" s="1"/>
  <c r="M201" i="8"/>
  <c r="L218" i="8"/>
  <c r="K229" i="8"/>
  <c r="I218" i="8"/>
  <c r="I230" i="8" s="1"/>
  <c r="P218" i="8"/>
  <c r="P230" i="8" s="1"/>
  <c r="P249" i="8" s="1"/>
  <c r="R218" i="8"/>
  <c r="R230" i="8" s="1"/>
  <c r="R249" i="8" s="1"/>
  <c r="S218" i="8"/>
  <c r="S230" i="8" s="1"/>
  <c r="S249" i="8" s="1"/>
  <c r="T218" i="8"/>
  <c r="T230" i="8" s="1"/>
  <c r="T249" i="8" s="1"/>
  <c r="E230" i="8"/>
  <c r="F230" i="8"/>
  <c r="T79" i="8"/>
  <c r="S79" i="8"/>
  <c r="R79" i="8"/>
  <c r="P79" i="8"/>
  <c r="F78" i="8"/>
  <c r="F73" i="6" s="1"/>
  <c r="E78" i="8"/>
  <c r="E73" i="6" s="1"/>
  <c r="D77" i="8"/>
  <c r="D72" i="6" s="1"/>
  <c r="D73" i="6" s="1"/>
  <c r="D74" i="6" s="1"/>
  <c r="K77" i="8"/>
  <c r="M77" i="8"/>
  <c r="L77" i="8"/>
  <c r="K74" i="8"/>
  <c r="D74" i="8"/>
  <c r="M73" i="8"/>
  <c r="M74" i="8" s="1"/>
  <c r="L73" i="8"/>
  <c r="L74" i="8" s="1"/>
  <c r="M71" i="8"/>
  <c r="L71" i="8"/>
  <c r="K71" i="8"/>
  <c r="D71" i="8"/>
  <c r="K230" i="8" l="1"/>
  <c r="M229" i="8"/>
  <c r="D36" i="9"/>
  <c r="D95" i="6"/>
  <c r="D96" i="6" s="1"/>
  <c r="L229" i="8"/>
  <c r="L230" i="8" s="1"/>
  <c r="M218" i="8"/>
  <c r="M230" i="8" s="1"/>
  <c r="N196" i="6"/>
  <c r="N205" i="6" s="1"/>
  <c r="O196" i="6"/>
  <c r="O205" i="6" s="1"/>
  <c r="D144" i="8"/>
  <c r="D145" i="8" s="1"/>
  <c r="M145" i="8" s="1"/>
  <c r="D92" i="8"/>
  <c r="D105" i="8"/>
  <c r="D106" i="8" s="1"/>
  <c r="D118" i="8"/>
  <c r="D196" i="8"/>
  <c r="D197" i="8" s="1"/>
  <c r="D183" i="8"/>
  <c r="D184" i="8" s="1"/>
  <c r="D170" i="8"/>
  <c r="D171" i="8" s="1"/>
  <c r="D157" i="8"/>
  <c r="I145" i="8"/>
  <c r="D131" i="8"/>
  <c r="D132" i="8" s="1"/>
  <c r="K78" i="8"/>
  <c r="K79" i="8" s="1"/>
  <c r="D78" i="8"/>
  <c r="D79" i="8" s="1"/>
  <c r="L78" i="8"/>
  <c r="L79" i="8" s="1"/>
  <c r="M78" i="8"/>
  <c r="K253" i="8"/>
  <c r="D47" i="8"/>
  <c r="N40" i="6"/>
  <c r="M45" i="8"/>
  <c r="F263" i="8"/>
  <c r="E263" i="8"/>
  <c r="I263" i="8"/>
  <c r="D253" i="8"/>
  <c r="M106" i="8" l="1"/>
  <c r="I106" i="8"/>
  <c r="J96" i="6" s="1"/>
  <c r="C36" i="9"/>
  <c r="D37" i="9"/>
  <c r="D93" i="8"/>
  <c r="D84" i="6"/>
  <c r="D85" i="6" s="1"/>
  <c r="K263" i="8"/>
  <c r="K282" i="8" s="1"/>
  <c r="D263" i="8"/>
  <c r="D282" i="8" s="1"/>
  <c r="D158" i="8"/>
  <c r="M158" i="8" s="1"/>
  <c r="D142" i="6"/>
  <c r="J142" i="6" s="1"/>
  <c r="M184" i="8"/>
  <c r="D164" i="6"/>
  <c r="J164" i="6" s="1"/>
  <c r="D119" i="8"/>
  <c r="D107" i="6" s="1"/>
  <c r="J107" i="6" s="1"/>
  <c r="D106" i="6"/>
  <c r="M132" i="8"/>
  <c r="D118" i="6"/>
  <c r="J118" i="6" s="1"/>
  <c r="M171" i="8"/>
  <c r="D153" i="6"/>
  <c r="J153" i="6" s="1"/>
  <c r="M197" i="8"/>
  <c r="D175" i="6"/>
  <c r="J175" i="6" s="1"/>
  <c r="I197" i="8"/>
  <c r="I132" i="8"/>
  <c r="M79" i="8"/>
  <c r="I79" i="8"/>
  <c r="J74" i="6" s="1"/>
  <c r="I171" i="8"/>
  <c r="I184" i="8"/>
  <c r="I158" i="8"/>
  <c r="L282" i="8"/>
  <c r="M282" i="8"/>
  <c r="O31" i="6"/>
  <c r="O32" i="6"/>
  <c r="O33" i="6"/>
  <c r="O30" i="6"/>
  <c r="M44" i="8"/>
  <c r="M35" i="8"/>
  <c r="C35" i="8"/>
  <c r="C30" i="6" s="1"/>
  <c r="M37" i="8"/>
  <c r="M38" i="8"/>
  <c r="M36" i="8"/>
  <c r="D38" i="9" l="1"/>
  <c r="C38" i="9" s="1"/>
  <c r="C37" i="9"/>
  <c r="M93" i="8"/>
  <c r="I93" i="8"/>
  <c r="J85" i="6" s="1"/>
  <c r="D255" i="6"/>
  <c r="I282" i="8"/>
  <c r="I119" i="8"/>
  <c r="M119" i="8"/>
  <c r="L33" i="8"/>
  <c r="O27" i="6"/>
  <c r="O42" i="6"/>
  <c r="N39" i="6"/>
  <c r="N42" i="6" s="1"/>
  <c r="K47" i="8"/>
  <c r="M47" i="8"/>
  <c r="L47" i="8"/>
  <c r="D28" i="6"/>
  <c r="D15" i="9" s="1"/>
  <c r="J255" i="6" l="1"/>
  <c r="D14" i="9"/>
  <c r="C15" i="9"/>
  <c r="Q28" i="6"/>
  <c r="Q43" i="6" s="1"/>
  <c r="Q63" i="6" s="1"/>
  <c r="O28" i="6"/>
  <c r="O43" i="6" s="1"/>
  <c r="O63" i="6" s="1"/>
  <c r="D42" i="6"/>
  <c r="C14" i="9" l="1"/>
  <c r="D16" i="9"/>
  <c r="D43" i="6"/>
  <c r="D63" i="6" s="1"/>
  <c r="D256" i="6"/>
  <c r="C16" i="9" l="1"/>
  <c r="D17" i="9"/>
  <c r="D116" i="9" s="1"/>
  <c r="S23" i="6"/>
  <c r="S43" i="6" s="1"/>
  <c r="S63" i="6" s="1"/>
  <c r="N43" i="6"/>
  <c r="N63" i="6" s="1"/>
  <c r="C17" i="9" l="1"/>
  <c r="M32" i="8"/>
  <c r="M33" i="8" s="1"/>
  <c r="J43" i="6" l="1"/>
  <c r="I26" i="8"/>
  <c r="I48" i="8" s="1"/>
  <c r="S26" i="8"/>
  <c r="S66" i="8" s="1"/>
  <c r="W43" i="6"/>
  <c r="W63" i="6" s="1"/>
  <c r="W205" i="6"/>
  <c r="W256" i="6" s="1"/>
  <c r="P26" i="8"/>
  <c r="P66" i="8" s="1"/>
  <c r="R26" i="8"/>
  <c r="T26" i="8"/>
  <c r="T66" i="8" s="1"/>
  <c r="E48" i="8"/>
  <c r="F48" i="8"/>
  <c r="R66" i="8"/>
  <c r="V43" i="6"/>
  <c r="V63" i="6" s="1"/>
  <c r="V205" i="6"/>
  <c r="V256" i="6" s="1"/>
  <c r="X43" i="6"/>
  <c r="X63" i="6" s="1"/>
  <c r="X205" i="6"/>
  <c r="X256" i="6" s="1"/>
  <c r="T43" i="6"/>
  <c r="T63" i="6" s="1"/>
  <c r="F256" i="6"/>
  <c r="J205" i="6"/>
  <c r="J256" i="6" s="1"/>
  <c r="T205" i="6"/>
  <c r="T256" i="6" s="1"/>
  <c r="E256" i="6"/>
  <c r="K26" i="8"/>
  <c r="M26" i="8"/>
  <c r="M48" i="8" s="1"/>
  <c r="L26" i="8"/>
  <c r="D26" i="8"/>
  <c r="D48" i="8" s="1"/>
  <c r="E94" i="9"/>
  <c r="E116" i="9" s="1"/>
  <c r="M205" i="6"/>
  <c r="M256" i="6" s="1"/>
  <c r="C94" i="9" l="1"/>
  <c r="C116" i="9" s="1"/>
  <c r="P256" i="6"/>
  <c r="P224" i="6"/>
  <c r="P302" i="6" s="1"/>
  <c r="O256" i="6"/>
  <c r="O224" i="6"/>
  <c r="O302" i="6" s="1"/>
  <c r="L48" i="8"/>
  <c r="L66" i="8" s="1"/>
  <c r="K48" i="8"/>
  <c r="K66" i="8" s="1"/>
  <c r="D66" i="8"/>
  <c r="N256" i="6" l="1"/>
  <c r="N224" i="6"/>
  <c r="N302" i="6" s="1"/>
  <c r="S256" i="6"/>
  <c r="S224" i="6"/>
  <c r="S302" i="6" s="1"/>
  <c r="Q256" i="6"/>
  <c r="Q224" i="6"/>
  <c r="Q302" i="6" s="1"/>
  <c r="I66" i="8"/>
  <c r="M66" i="8"/>
  <c r="J63" i="6" l="1"/>
  <c r="R256" i="6"/>
  <c r="R224" i="6"/>
  <c r="R302" i="6" s="1"/>
  <c r="S69" i="6"/>
  <c r="S67" i="6" s="1"/>
  <c r="S73" i="6" s="1"/>
  <c r="S74" i="6" s="1"/>
  <c r="D249" i="8"/>
  <c r="D345" i="8" s="1"/>
  <c r="I249" i="8" l="1"/>
  <c r="I345" i="8" s="1"/>
  <c r="D224" i="6"/>
  <c r="D302" i="6" s="1"/>
  <c r="J224" i="6" l="1"/>
  <c r="J302" i="6" s="1"/>
  <c r="K249" i="8"/>
  <c r="K345" i="8" s="1"/>
  <c r="M249" i="8"/>
  <c r="M345" i="8" s="1"/>
  <c r="L249" i="8"/>
  <c r="L345" i="8" s="1"/>
</calcChain>
</file>

<file path=xl/sharedStrings.xml><?xml version="1.0" encoding="utf-8"?>
<sst xmlns="http://schemas.openxmlformats.org/spreadsheetml/2006/main" count="5214" uniqueCount="394">
  <si>
    <t>№ з/п</t>
  </si>
  <si>
    <t>Найменування заходів (пооб'єктно)</t>
  </si>
  <si>
    <t>(підпис)</t>
  </si>
  <si>
    <t>І кв.</t>
  </si>
  <si>
    <t>ІІ кв.</t>
  </si>
  <si>
    <t>ІІІ кв.</t>
  </si>
  <si>
    <t>ІV кв.</t>
  </si>
  <si>
    <t xml:space="preserve"> 1.1</t>
  </si>
  <si>
    <t xml:space="preserve">  1.1.1</t>
  </si>
  <si>
    <t xml:space="preserve">  1.1.2</t>
  </si>
  <si>
    <t xml:space="preserve"> 1.2.1</t>
  </si>
  <si>
    <t xml:space="preserve"> 1.2.2</t>
  </si>
  <si>
    <t xml:space="preserve">  1.2.4</t>
  </si>
  <si>
    <t xml:space="preserve"> 2.1</t>
  </si>
  <si>
    <t xml:space="preserve">  2.1.1</t>
  </si>
  <si>
    <t xml:space="preserve"> 2.2.1</t>
  </si>
  <si>
    <t xml:space="preserve"> 2.2.2</t>
  </si>
  <si>
    <t xml:space="preserve">  2.2.4</t>
  </si>
  <si>
    <t>Постачання теплової енергії</t>
  </si>
  <si>
    <t xml:space="preserve"> 3.1</t>
  </si>
  <si>
    <t xml:space="preserve">  3.1.1</t>
  </si>
  <si>
    <t xml:space="preserve">  3.1.2</t>
  </si>
  <si>
    <t xml:space="preserve"> 3.2.1</t>
  </si>
  <si>
    <t xml:space="preserve"> 3.2.2</t>
  </si>
  <si>
    <t xml:space="preserve">  3.2.4</t>
  </si>
  <si>
    <t>х </t>
  </si>
  <si>
    <t xml:space="preserve">Найменування заходів </t>
  </si>
  <si>
    <t>Інші заходи</t>
  </si>
  <si>
    <t>виробничі інвестиції з прибутку</t>
  </si>
  <si>
    <t>що підлягають поверненню</t>
  </si>
  <si>
    <t xml:space="preserve">що не підлягають поверненню </t>
  </si>
  <si>
    <t>амортизаційні відрахування</t>
  </si>
  <si>
    <t xml:space="preserve">сума інших залучених коштів, що підлягає поверненню у планованому періоді </t>
  </si>
  <si>
    <t xml:space="preserve">загальна сума </t>
  </si>
  <si>
    <t xml:space="preserve">загальна сума  </t>
  </si>
  <si>
    <t>Усього за інвестиційною програмою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</si>
  <si>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</si>
  <si>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</si>
  <si>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</si>
  <si>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№ аркуша обґрунтовуючих матеріалів</t>
  </si>
  <si>
    <t xml:space="preserve"> 1.2.3</t>
  </si>
  <si>
    <t xml:space="preserve">  2.2</t>
  </si>
  <si>
    <t xml:space="preserve"> 2.2.3</t>
  </si>
  <si>
    <t xml:space="preserve">  3.2</t>
  </si>
  <si>
    <t xml:space="preserve"> 3.2.3</t>
  </si>
  <si>
    <t>Економія фонду заробітної плати,                                           (тис. грн/прогнозний період)</t>
  </si>
  <si>
    <t>Кількісний показник (одиниця виміру)</t>
  </si>
  <si>
    <t xml:space="preserve">  1.1.3</t>
  </si>
  <si>
    <t xml:space="preserve">  2.1.2 </t>
  </si>
  <si>
    <t xml:space="preserve">  2.1.3</t>
  </si>
  <si>
    <t xml:space="preserve">  3.1.2 </t>
  </si>
  <si>
    <t xml:space="preserve">  3.1.3</t>
  </si>
  <si>
    <t xml:space="preserve">  1.1.2 </t>
  </si>
  <si>
    <t>х</t>
  </si>
  <si>
    <r>
      <t xml:space="preserve">Строк окупності (місяців) </t>
    </r>
    <r>
      <rPr>
        <b/>
        <sz val="10"/>
        <rFont val="Times New Roman"/>
        <family val="1"/>
        <charset val="204"/>
      </rPr>
      <t>*</t>
    </r>
  </si>
  <si>
    <t>Графік здійснення заходів та використання коштів на планований та прогнозний періоди    тис. грн (без ПДВ)</t>
  </si>
  <si>
    <t>Заходи зі зниження питомих витрат, а також втрат ресурсів</t>
  </si>
  <si>
    <t>Заходи щодо забезпечення  технологічного та/або комерційного обліку ресурсів</t>
  </si>
  <si>
    <t xml:space="preserve">  1.2</t>
  </si>
  <si>
    <t xml:space="preserve"> 3.2.5</t>
  </si>
  <si>
    <t xml:space="preserve"> 2.2.5</t>
  </si>
  <si>
    <t xml:space="preserve"> 1.2.5</t>
  </si>
  <si>
    <r>
      <t xml:space="preserve">Строк окупності (місяців) </t>
    </r>
    <r>
      <rPr>
        <b/>
        <sz val="9"/>
        <rFont val="Times New Roman"/>
        <family val="1"/>
        <charset val="204"/>
      </rPr>
      <t>**</t>
    </r>
  </si>
  <si>
    <r>
      <t xml:space="preserve">Економічний ефект (тис. грн ) </t>
    </r>
    <r>
      <rPr>
        <b/>
        <sz val="9"/>
        <rFont val="Times New Roman"/>
        <family val="1"/>
        <charset val="204"/>
      </rPr>
      <t>***</t>
    </r>
  </si>
  <si>
    <t>бюджетні кошти (не підлягають поверненню)</t>
  </si>
  <si>
    <t>сума позичкових коштів та відсотків за їх використання, що підлягає поверненню у планованому періоді</t>
  </si>
  <si>
    <t>ПОГОДЖЕНО</t>
  </si>
  <si>
    <t>від _________________ №_____________</t>
  </si>
  <si>
    <t>М.П.</t>
  </si>
  <si>
    <t xml:space="preserve">ЗАТВЕРДЖЕНО                         </t>
  </si>
  <si>
    <t>(посадова особа ліцензіата)</t>
  </si>
  <si>
    <t>(ПІБ)</t>
  </si>
  <si>
    <t>"____"_______________ 20____ року</t>
  </si>
  <si>
    <t>Усього за підпунктом 1.1.1</t>
  </si>
  <si>
    <t>Заходи зі зниження питомих витрат, а також втрат ресурсів, з них:</t>
  </si>
  <si>
    <t>Заходи щодо забезпечення  технологічного та/або комерційного обліку ресурсів, з них:</t>
  </si>
  <si>
    <t>Інші заходи, з них:</t>
  </si>
  <si>
    <t>Усього за підпунктом 1.1.2</t>
  </si>
  <si>
    <t>Усього за підпунктом 1.1.3</t>
  </si>
  <si>
    <t>Усього за пунктом 1.1</t>
  </si>
  <si>
    <t>Усього за підпунктом 1.2.1</t>
  </si>
  <si>
    <t>Усього за підпунктом 1.2.2</t>
  </si>
  <si>
    <t>Усього за підпунктом 1.2.3</t>
  </si>
  <si>
    <t>Усього за підпунктом 1.2.4</t>
  </si>
  <si>
    <t>Усього за підпунктом 1.2.5</t>
  </si>
  <si>
    <t>Усього за пунктом 1.2</t>
  </si>
  <si>
    <t>Заходи щодо впровадження та розвитку інформаційних технологій, з них:</t>
  </si>
  <si>
    <t>Заходи щодо модернізації та закупівлі транспортних засобів спеціального та спеціалізованого призначення, з них: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</si>
  <si>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</si>
  <si>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</si>
  <si>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</si>
  <si>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</si>
  <si>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2.2.1</t>
  </si>
  <si>
    <t>Усього за підпунктом 2.2.2</t>
  </si>
  <si>
    <t>Усього за підпунктом 2.2.3</t>
  </si>
  <si>
    <t>Усього за підпунктом 2.2.4</t>
  </si>
  <si>
    <t>Усього за підпунктом 2.2.5</t>
  </si>
  <si>
    <t>Усього за пунктом 2.2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</si>
  <si>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</si>
  <si>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</si>
  <si>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</si>
  <si>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</si>
  <si>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Усього за підпунктом 3.2.1</t>
  </si>
  <si>
    <t>Усього за підпунктом 3.2.2</t>
  </si>
  <si>
    <t>Усього за підпунктом 3.2.3</t>
  </si>
  <si>
    <t>Усього за підпунктом 3.2.4</t>
  </si>
  <si>
    <t>Усього за підпунктом 3.2.5</t>
  </si>
  <si>
    <t>Усього за пунктом 3.2</t>
  </si>
  <si>
    <t>ІІІ</t>
  </si>
  <si>
    <t>(посада відповідального виконавця)</t>
  </si>
  <si>
    <t xml:space="preserve">  (підпис)</t>
  </si>
  <si>
    <t xml:space="preserve">                      (найменування органу місцевого самоврядування)</t>
  </si>
  <si>
    <t>від ________________________ №_____________</t>
  </si>
  <si>
    <t>інші залучені кошти, отримані у планованому періоді, з них:</t>
  </si>
  <si>
    <t>Продовження додатка 5</t>
  </si>
  <si>
    <t>з урахуванням:</t>
  </si>
  <si>
    <t>Фінансовий план використання коштів на виконання інвестиційної програми за джерелами фінансування, тис. грн. (без ПДВ)</t>
  </si>
  <si>
    <t xml:space="preserve"> За способом виконання, тис. грн. (без ПДВ)</t>
  </si>
  <si>
    <t>Графік здійснення заходів та використання коштів на планований період, тис. грн. (без ПДВ)</t>
  </si>
  <si>
    <r>
      <t xml:space="preserve">Економічний ефект (тис. грн.) </t>
    </r>
    <r>
      <rPr>
        <b/>
        <sz val="10"/>
        <rFont val="Times New Roman"/>
        <family val="1"/>
        <charset val="204"/>
      </rPr>
      <t xml:space="preserve">** </t>
    </r>
  </si>
  <si>
    <t xml:space="preserve">           (посада відповідального виконавця)</t>
  </si>
  <si>
    <t xml:space="preserve">                (найменування органу місцевого самоврядування)</t>
  </si>
  <si>
    <r>
      <t xml:space="preserve">  (прізвище, ім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я, по батькові)</t>
    </r>
  </si>
  <si>
    <t>Економія фонду заробітної плати (тис. грн./рік)</t>
  </si>
  <si>
    <t>Кошти, що враховуються у структурі тарифів за джерелами фінансування, 
тис. грн. (без ПДВ)</t>
  </si>
  <si>
    <t>Усього за розділом ІІ</t>
  </si>
  <si>
    <t>Усього за розділом ІІІ</t>
  </si>
  <si>
    <t>2                                                                                  Продовження додатка 4</t>
  </si>
  <si>
    <t>3                                                                                  Продовження додатка 4</t>
  </si>
  <si>
    <t>Економія паливно-енергетичних ресурсів        (тони умовного палива/прогнозний період)</t>
  </si>
  <si>
    <t>Економія паливно-енергетичних ресурсів                  (тони умовного палива/прогнозний період)</t>
  </si>
  <si>
    <t>Заходи щодо забезпечення технологічного та/або комерційного обліку ресурсів, з них:</t>
  </si>
  <si>
    <t xml:space="preserve">Інші заходи (не звільняється від оподаткування згідно з пунктом 154.9 статті 154 Податкового кодексу України), з урахуванням:  </t>
  </si>
  <si>
    <t xml:space="preserve"> Будівництво, реконструкція та модернізація об'єктів теплопостачання (звільняється від оподаткування згідно з пунктом 154.9 статті 154 Податкового кодексу України), з урахуванням:</t>
  </si>
  <si>
    <t xml:space="preserve">                              Державне  комунальне  підприємство  "Луцьктепло"                              </t>
  </si>
  <si>
    <t>2.1.1.1</t>
  </si>
  <si>
    <t>2.1.1.2</t>
  </si>
  <si>
    <t xml:space="preserve">_______________ </t>
  </si>
  <si>
    <t>М. П.</t>
  </si>
  <si>
    <t>Рішення виконавчого комітету Луцької міської ради</t>
  </si>
  <si>
    <t>Директор  ДКП "Луцьктепло"</t>
  </si>
  <si>
    <t>"____"____________ 20____ року</t>
  </si>
  <si>
    <t>_______________________Ю.Г. Вербич</t>
  </si>
  <si>
    <t>-</t>
  </si>
  <si>
    <t>1.1.1.3</t>
  </si>
  <si>
    <t>1.1.1.4</t>
  </si>
  <si>
    <t>1.1.1.5</t>
  </si>
  <si>
    <t xml:space="preserve">                    О.В. Філонюк         </t>
  </si>
  <si>
    <t>1.1.3.1</t>
  </si>
  <si>
    <t>1.1.2.1</t>
  </si>
  <si>
    <r>
      <t xml:space="preserve">                             </t>
    </r>
    <r>
      <rPr>
        <sz val="11"/>
        <rFont val="Times New Roman"/>
        <family val="1"/>
        <charset val="204"/>
      </rPr>
      <t xml:space="preserve"> І.А. Скорупський</t>
    </r>
  </si>
  <si>
    <t>1 шт.</t>
  </si>
  <si>
    <t>1 шт</t>
  </si>
  <si>
    <t>1.1.3.5</t>
  </si>
  <si>
    <t>1.1.3.6</t>
  </si>
  <si>
    <t>Капітальний ремонт дахової котельні на вул. Кравчука, 11-в</t>
  </si>
  <si>
    <t>Капітальний ремонт дахової котельні на вул. Гордіюк, 20-а</t>
  </si>
  <si>
    <t>1.1.3.8</t>
  </si>
  <si>
    <t>2.1.3.2</t>
  </si>
  <si>
    <t>2.1.3.3</t>
  </si>
  <si>
    <t>2.1.3.4</t>
  </si>
  <si>
    <t>1.1.3.2</t>
  </si>
  <si>
    <t>1.1.3.3</t>
  </si>
  <si>
    <t>1.1.3.4</t>
  </si>
  <si>
    <t>Транспортування теплової енергії (теплові мережі)</t>
  </si>
  <si>
    <t>Транспортування теплової енергії (ЦТП)</t>
  </si>
  <si>
    <t>1.1.3.9</t>
  </si>
  <si>
    <t>Виробництво теплової енергії (без САО)</t>
  </si>
  <si>
    <t>ІІ.І</t>
  </si>
  <si>
    <t>Усього за розділом ІІ.І</t>
  </si>
  <si>
    <t>ІІ.ІІ</t>
  </si>
  <si>
    <t>Усього за розділом ІІ.ІІ</t>
  </si>
  <si>
    <t>І.І</t>
  </si>
  <si>
    <t>Усього за розділом І.І</t>
  </si>
  <si>
    <t>І.ІІ</t>
  </si>
  <si>
    <t>Усього за розділом І.ІІ</t>
  </si>
  <si>
    <t>І.ІІІ</t>
  </si>
  <si>
    <t>1.1.1.1</t>
  </si>
  <si>
    <t>Усього за розділом І.ІІІ</t>
  </si>
  <si>
    <t>Виробництво теплової енергії (САО Галшки Гулевичівни, 12)</t>
  </si>
  <si>
    <t>Виробництво теплової енергії (САО Дубнівська, 15)</t>
  </si>
  <si>
    <t>І.ІV</t>
  </si>
  <si>
    <t>Усього за розділом І.ІV</t>
  </si>
  <si>
    <r>
      <t xml:space="preserve">                             </t>
    </r>
    <r>
      <rPr>
        <sz val="9"/>
        <rFont val="Times New Roman"/>
        <family val="1"/>
        <charset val="204"/>
      </rPr>
      <t xml:space="preserve"> І.А. Скорупський</t>
    </r>
  </si>
  <si>
    <t>Виробництво теплової енергії (САО Ковельська, 47а)</t>
  </si>
  <si>
    <t>Виробництво теплової енергії (САО Ковельська, 150)</t>
  </si>
  <si>
    <t>І.V</t>
  </si>
  <si>
    <t>Усього за розділом І.V</t>
  </si>
  <si>
    <t>І.VІ</t>
  </si>
  <si>
    <t>Усього за розділом І.VІ</t>
  </si>
  <si>
    <t>Виробництво теплової енергії (САО Кравчука, 11б)</t>
  </si>
  <si>
    <t>І.VІІ</t>
  </si>
  <si>
    <t>Усього за розділом І.VІІ</t>
  </si>
  <si>
    <t>Виробництво теплової енергії (САО Кравчука, 11в)</t>
  </si>
  <si>
    <t>1 щт.</t>
  </si>
  <si>
    <t>Виробництво теплової енергії (САО Тарасова, 41)</t>
  </si>
  <si>
    <t>І.VІІІ</t>
  </si>
  <si>
    <t>Усього за розділом І.VІІІ</t>
  </si>
  <si>
    <t>І.ІХ</t>
  </si>
  <si>
    <t>Усього за розділом І.ІХ</t>
  </si>
  <si>
    <t>І.Х</t>
  </si>
  <si>
    <t>Виробництво теплової енергії (САО Федорова, 4в)</t>
  </si>
  <si>
    <t>Усього за розділом І.Х</t>
  </si>
  <si>
    <t>Виробництво теплової енергії (САО Федорова, 4д)</t>
  </si>
  <si>
    <t>І.ХІ</t>
  </si>
  <si>
    <t>Усього за розділом І.ХІ</t>
  </si>
  <si>
    <t>Капітальний ремонт дахової котельні на вул. Кравчука, 11-б</t>
  </si>
  <si>
    <t>1.1.3.10</t>
  </si>
  <si>
    <t>1.1.3.11</t>
  </si>
  <si>
    <t>Капітальний ремонт теплофікаційного вузла ВТ-38 на вул. Бенделіані в м. Луцьку</t>
  </si>
  <si>
    <t>Капітальний ремонт теплофікаційного вузла ВТ-33 на бульварі Дружби Народів в м. Луцьку</t>
  </si>
  <si>
    <t>Капітальний ремонт теплофікаційного вузла ВТ-38 на пр. Соборності в м. Луцьку</t>
  </si>
  <si>
    <t>1.1.2.2</t>
  </si>
  <si>
    <t>1.1.2.3</t>
  </si>
  <si>
    <t xml:space="preserve">            Начальник ВТР та ІД          </t>
  </si>
  <si>
    <t xml:space="preserve">      О.В. Філонюк    </t>
  </si>
  <si>
    <t>1.1.3.12</t>
  </si>
  <si>
    <t>Виробництво теплової енергії (САО Гордіюк, 20а)</t>
  </si>
  <si>
    <t>Реконструкція газопостачання дахових котелень з встановленням єдиного вузла обліку газу для багатоквартирних житлових будинків по вул. Кравчука 11-б; Кравчука 11-в; Федорова 4-в; Федорова 4-д в м. Луцьку</t>
  </si>
  <si>
    <t>Виробництво теплової енергії (САО Галшки Гулевечівни, 12)</t>
  </si>
  <si>
    <t/>
  </si>
  <si>
    <t>2.1.3.1</t>
  </si>
  <si>
    <t xml:space="preserve">Начальник ВТР та ІД </t>
  </si>
  <si>
    <t>О.В. Філонюк</t>
  </si>
  <si>
    <t>___________________</t>
  </si>
  <si>
    <t xml:space="preserve"> (прізвище, ім'я, по батькові)</t>
  </si>
  <si>
    <t>Ю.В. Міщук</t>
  </si>
  <si>
    <t>Директор</t>
  </si>
  <si>
    <t xml:space="preserve">           (посада особа ліцензіата)</t>
  </si>
  <si>
    <t>І.А. Скорупський</t>
  </si>
  <si>
    <t>підрядний</t>
  </si>
  <si>
    <t xml:space="preserve">       Начальник ВТР та ІД</t>
  </si>
  <si>
    <t>1.1.3.7</t>
  </si>
  <si>
    <t xml:space="preserve">Постачання теплової енергії </t>
  </si>
  <si>
    <t>Начальник ВЕПП та ЗП</t>
  </si>
  <si>
    <t>Головний бухгалтер</t>
  </si>
  <si>
    <t>Р.В. Скробака</t>
  </si>
  <si>
    <t>Влаштування приладів технологічного обліку відпуску теплової енергії від джерел теплопостачання ДКП "Луцьктепло" в м. Луцьку (Котельня на вул. Даньшина, 10б) (Зміна №2-20 від 09.12.2020 р.)</t>
  </si>
  <si>
    <t>Влаштування приладів технологічного обліку відпуску теплової енергії від джерел теплопостачання ДКП "Луцьктепло" в м. Луцьку (Котельня на вул. Конякіна, 24к) (Зміна №2-20 від 09.12.2020 р.)</t>
  </si>
  <si>
    <t>Влаштування приладів технологічного обліку відпуску теплової енергії від джерел теплопостачання ДКП "Луцьктепло" в м. Луцьку (Котельня на вул. Володимирська, 100б) (Зміна №2-20 від 09.12.2020 р.)</t>
  </si>
  <si>
    <t>Капітальний ремонт теплових мереж від ВТ-79 до житлового будинку №9 на вул. Шота Руставелі в м. Луцьку</t>
  </si>
  <si>
    <t>Капітальний ремонт теплової мережі на пр. Відродження (наземний перехід через Сапалаївку) у м. Луцьку</t>
  </si>
  <si>
    <t>Капітальний ремонт теплових мереж на вул. Гордіюк в м. Луцьку від ВТ-154 до ВТ-155</t>
  </si>
  <si>
    <t xml:space="preserve">Капітальний ремонт теплової мережі від ВТ-24 до Головного управління статистики (вул. Шопена, 12) у м. Луцьку </t>
  </si>
  <si>
    <t xml:space="preserve">Капітальний ремонт теплових мереж від ВТ-42 до житлового будинку №18 на вул. Щусєва в м. Луцьку </t>
  </si>
  <si>
    <t>Капітальний ремонт теплової мережі на вул. Боженка, 31-а в м. Луцьку</t>
  </si>
  <si>
    <t>Капітальний ремонт теплових мереж котельні на вул. Вавілова, 6 (до ж.б. на вул. Коперника, 27 та Світлій, 9) в м. Луцьку</t>
  </si>
  <si>
    <t>Капітальний ремонт мережі ГВП від ВТ-13 (вул. Даньшина, 8) до ВТ-21 (вул. Львівська, 73-а) у м. Луцьку</t>
  </si>
  <si>
    <t>Капітальний ремонт теплових мереж від ВТ-37 (вул. Бенделіані, 3) до ВТ-40 (вул. Бенделіані, 3-а) в м. Луцьку</t>
  </si>
  <si>
    <t>Капітальний ремонт теплових мереж від ВТ-23 до ВТ-27 на вул. Арцеулова, 9-11 в м. Луцьку</t>
  </si>
  <si>
    <t>2.1.1.3</t>
  </si>
  <si>
    <t>2.1.1.4</t>
  </si>
  <si>
    <t>2.1.1.5</t>
  </si>
  <si>
    <t>2.1.1.6</t>
  </si>
  <si>
    <t>2.1.1.7</t>
  </si>
  <si>
    <t>2.1.1.8</t>
  </si>
  <si>
    <t>2.1.1.9</t>
  </si>
  <si>
    <t>2.1.1.10</t>
  </si>
  <si>
    <t>2.1.1.11</t>
  </si>
  <si>
    <t>2.1.1.12</t>
  </si>
  <si>
    <t>Капітальний ремонт будівлі ЦТП на пр. Молоді, 10-б</t>
  </si>
  <si>
    <t>Капітальний ремонт будівлі ЦТП на вул. Чорновола, 2</t>
  </si>
  <si>
    <t>Капітальний ремонт будівлі котельної на вул. Боженка, 32</t>
  </si>
  <si>
    <t>Капітальний ремонт будівлі котельної на вул. Володимирській. 1-в</t>
  </si>
  <si>
    <t>Капітальний ремонт будівлі котельної на вул. Даньшина, 10</t>
  </si>
  <si>
    <t>Технічне переоснащення котельні із заміною обладнання ГРУ на пр. Відродження, 15-б в м. Луцьку</t>
  </si>
  <si>
    <t>Технічне переоснащення котельні із заміною обладнання ГРУ на вул. Б. Хмельницького, 58-б в м. Луцьку</t>
  </si>
  <si>
    <t>Технічне переоснащення котельні із заміною обладнання ГРУ на вул. Потапова, 10-г в м. Луцьку</t>
  </si>
  <si>
    <t>Технічне переоснащення котельні із заміною обладнання ГРУ на вул. Заводська, 3-а в м. Луцьку</t>
  </si>
  <si>
    <t>Нове будівництво навісу в зоні складування твердого палива для потреб котельні ДКП "Луцьктепло" на вул. Боженка, 32 у м. Луцьку</t>
  </si>
  <si>
    <t>Придбання лічильника газу "КУРС-01" G160 ("Зонд 1" G160)</t>
  </si>
  <si>
    <t>2.1.1.13</t>
  </si>
  <si>
    <t>2.1.1.14</t>
  </si>
  <si>
    <t>Капітальний ремонт теплової мережі від ВТ-21 до ВТ-18 на вул. Корольова у м. Луцьку</t>
  </si>
  <si>
    <t>Капітальний ремонт теплових мереж від ВТ-42 до ВТ-43 на вул. Бенделіані, 3 у м. Луцьку</t>
  </si>
  <si>
    <t>2.1.1.15</t>
  </si>
  <si>
    <t>Капітальний ремонт теплової мережі від ВТ-28 до житлового будинку №24 на пр. Грушевського у м. Луцьку</t>
  </si>
  <si>
    <t>позичкові кошти</t>
  </si>
  <si>
    <t>підлягають поверненню</t>
  </si>
  <si>
    <t xml:space="preserve">не підлягають поверненню </t>
  </si>
  <si>
    <t>(найменування суб'єкта господарювання)</t>
  </si>
  <si>
    <t>інші залучені кошти, з них:</t>
  </si>
  <si>
    <t>господарський (вартість матеріальних ресурсів)</t>
  </si>
  <si>
    <t>планований період</t>
  </si>
  <si>
    <t xml:space="preserve"> планований період +1</t>
  </si>
  <si>
    <t xml:space="preserve">планований     період +n* </t>
  </si>
  <si>
    <t xml:space="preserve">(найменування суб'єкта господарювання)  </t>
  </si>
  <si>
    <t>Капітальний ремонт теплових мереж від ВТ-31 на пр. Відродження, 11 до ВТ-29 на пр. Відродження, 9 у м. Луцьку</t>
  </si>
  <si>
    <t>2.1.1.16</t>
  </si>
  <si>
    <t>Капітальний ремонт теплових мереж від ВТ-46 до житлового будинку №6 на вул. Ніла Хасевича у м. Луцьку</t>
  </si>
  <si>
    <t>2.1.1.17</t>
  </si>
  <si>
    <t>Підсилення несучих конструкцій котельні по вул. Потапова, 10 ДКП "Луцьктепло" в м. Луцьк Волинської області</t>
  </si>
  <si>
    <t>Підсилення несучих стін і покрівлі ЦТП (бойлерної) по вул. Соборності, 44-а ДКП "Луцьктепло" в м. Луцьк Волинської області</t>
  </si>
  <si>
    <t>Капітальний ремонт теплофікаційного вузла ВТ-18 на вул. Єршова в м. Луцьку</t>
  </si>
  <si>
    <t xml:space="preserve">Фінансовий план </t>
  </si>
  <si>
    <t xml:space="preserve"> використання коштів для  виконання  інвестиційної програми на 2021 рік</t>
  </si>
  <si>
    <t xml:space="preserve">     Державне  комунальне  підприємство  "Луцьктепло"     </t>
  </si>
  <si>
    <t>Постачання гарячої води</t>
  </si>
  <si>
    <t>ІV</t>
  </si>
  <si>
    <t xml:space="preserve">  4.1.1</t>
  </si>
  <si>
    <t xml:space="preserve">  4.1.2 </t>
  </si>
  <si>
    <t xml:space="preserve">  4.1.3</t>
  </si>
  <si>
    <t xml:space="preserve"> 4.1</t>
  </si>
  <si>
    <t>Заходи щодо забезпечення технологічного обліку ресурсів, з них:</t>
  </si>
  <si>
    <t>Усього за підпунктом 4.1.1</t>
  </si>
  <si>
    <t>Усього за підпунктом 4.1.2</t>
  </si>
  <si>
    <t>Усього за підпунктом 4.1.3</t>
  </si>
  <si>
    <t>Усього за пунктом 4.1</t>
  </si>
  <si>
    <t>Усього за розділом ІV</t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</si>
  <si>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з урахуванням:</t>
    </r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</si>
  <si>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 з урахуванням :</t>
    </r>
  </si>
  <si>
    <t>Капітальний ремонт - обмуровка та теплоізоляція котла ТВГ-8М на котельні по вул. Декабристів, 29</t>
  </si>
  <si>
    <t>643 м.п.</t>
  </si>
  <si>
    <t>348 м.п.</t>
  </si>
  <si>
    <t>200 м.п.</t>
  </si>
  <si>
    <t>128 м.п.</t>
  </si>
  <si>
    <t>80 м.п.</t>
  </si>
  <si>
    <t>використання коштів для  виконання  інвестиційної програми та  їх урахування у структурі тарифів на 12 місяців</t>
  </si>
  <si>
    <r>
      <t>отримані у планованому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позичкові кошти фінансових установ, що підлягають поверненню</t>
    </r>
  </si>
  <si>
    <r>
      <t>отримані у планованому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 бюджетні кошти, що не підлягають поверненню</t>
    </r>
  </si>
  <si>
    <r>
      <t xml:space="preserve"> Сума позичкових коштів та відсотків за їх  використання, що підлягає поверненню 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планованому періоді, тис. грн. (без ПДВ)</t>
    </r>
  </si>
  <si>
    <t xml:space="preserve"> Сума інших залучених коштів, що підлягає поверненню у планованому періоді, тис. грн. (без ПДВ)</t>
  </si>
  <si>
    <t>Кошти, що враховуються у структурі тарифів гр.5+гр.6. + гр.11+гр.12, тис. грн. (без ПДВ)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</si>
  <si>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теплопостачання, з урахуванням:</t>
    </r>
  </si>
  <si>
    <t>34 шт.</t>
  </si>
  <si>
    <t xml:space="preserve"> Будівництво, реконструкція та модернізація об'єктів теплопостачання, з урахуванням:</t>
  </si>
  <si>
    <t>господарський (вартість матеріа льних ресурсів)</t>
  </si>
  <si>
    <t xml:space="preserve">  4.1.2</t>
  </si>
  <si>
    <t>IV</t>
  </si>
  <si>
    <t>Заходи щодо забезпечення технологічного бліку ресурсів, з них:</t>
  </si>
  <si>
    <t>Заходи щодо забезпечення технологічного ресурсів, з них: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</si>
  <si>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</si>
  <si>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</si>
  <si>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</si>
  <si>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</si>
  <si>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</si>
  <si>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</si>
  <si>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</si>
  <si>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</si>
  <si>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</si>
  <si>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</si>
  <si>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ПЛАН</t>
  </si>
  <si>
    <t xml:space="preserve">витрат за джерелами фінансування на виконання інвестиційної програми для врахування у структурі тарифів на 12 місяців </t>
  </si>
  <si>
    <t xml:space="preserve">         Державне  комунальне  підприємство "Луцьктепло"          </t>
  </si>
  <si>
    <t xml:space="preserve">(найменування суб'єкта господарювання) </t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</si>
  <si>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теплопостачання, з урахуванням :</t>
    </r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</si>
  <si>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теплопостачання, з урахуванням:</t>
    </r>
  </si>
  <si>
    <t xml:space="preserve">Постачання гарячої води </t>
  </si>
  <si>
    <t>3.1.2.11</t>
  </si>
  <si>
    <t>3.1.2.12</t>
  </si>
  <si>
    <t>3.1.2.13</t>
  </si>
  <si>
    <t>Реконструкція системи теплопостачання житлового будинку №27 на пр.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</si>
  <si>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№9а на пр. Грушевського в м. Луцьку (влаштування вузла комерційного обліку обліку теплової енергії)</t>
  </si>
  <si>
    <t>Реконструкція системи теплопостачання житлового будинку №9 на пр.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</si>
  <si>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№5 на пр.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</si>
  <si>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№11 на пр.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</si>
  <si>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№13 на пр.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</si>
  <si>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№15 на пр.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</si>
  <si>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№17 на пр.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</si>
  <si>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№19 на пр.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</si>
  <si>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№23 на пр.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</si>
  <si>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№7 на пр.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</si>
  <si>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№25 на пр.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</si>
  <si>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№28 на пр.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</si>
  <si>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№6 на вул. Генерала Шухевича в м. Луцьку (влаштування вузла комерційного обліку теплової енергії)</t>
  </si>
  <si>
    <t>Реконструкція системи теплопостачання житлового будинку №4а на пр.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</si>
  <si>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№25а на пр. Перемоги в м. Луцьку (влаштування вузла комерційного обліку теплової енергії)</t>
  </si>
  <si>
    <t>Реконструкція системи теплопостачання житлового будинку №23 на пр. Перемоги в м. Луцьку (влаштування вузла комерційного обліку теплової енергії)</t>
  </si>
  <si>
    <t>Реконструкція системи теплопостачання житлового будинку №6 на пр.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</si>
  <si>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№8 на пр.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</si>
  <si>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№10 на пр. Грушевського в м. Луцьку (влаштування вузла комерційного обліку теплової енергії)</t>
  </si>
  <si>
    <t>3.1.2.14</t>
  </si>
  <si>
    <t>3.1.2.15</t>
  </si>
  <si>
    <t>3.1.2.16</t>
  </si>
  <si>
    <t>3.1.2.17</t>
  </si>
  <si>
    <t>3.1.2.18</t>
  </si>
  <si>
    <t>3.1.2.19</t>
  </si>
  <si>
    <t>3.1.2.20</t>
  </si>
  <si>
    <t>Придбання запірної арматури</t>
  </si>
  <si>
    <t>64 м.п.</t>
  </si>
  <si>
    <t>432 м.п</t>
  </si>
  <si>
    <t>110 м.п.</t>
  </si>
  <si>
    <t>304 м.п.</t>
  </si>
  <si>
    <t>272 м.п.</t>
  </si>
  <si>
    <t>420 м.п.</t>
  </si>
  <si>
    <t>168 м.п.</t>
  </si>
  <si>
    <t>464 м.п.</t>
  </si>
  <si>
    <t>140 м.п.</t>
  </si>
  <si>
    <t>320 м.п.</t>
  </si>
  <si>
    <t>Капітальний ремонт теплових мереж на пр. Перемоги від житлового будинку №3 до житлового будинку №1-а в м. Луцьку</t>
  </si>
  <si>
    <t>Капітальний ремонт теплової мережі від житлового будинку №21 до житлового будинку №19 на пр. Волі в м. Луцьку</t>
  </si>
  <si>
    <t>Заступник міського голови, керуючий справами виконавчого комітету</t>
  </si>
  <si>
    <t>Заступник міського голови,                                                        керуючий справами виконавчого комітету</t>
  </si>
  <si>
    <t xml:space="preserve">_______________________Ю.Г. Вербич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</si>
</sst>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0.000"/>
    <numFmt numFmtId="167" formatCode="0.0"/>
  </numFmts>
  <fonts count="3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sz val="9"/>
      <name val="Calibri"/>
      <family val="2"/>
      <charset val="204"/>
    </font>
    <font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7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390">
    <xf numFmtId="0" fontId="0" fillId="0" borderId="0" xfId="0"/>
    <xf numFmtId="0" fontId="6" fillId="0" borderId="1" xfId="1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Border="1"/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4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horizontal="left" wrapText="1"/>
    </xf>
    <xf numFmtId="0" fontId="10" fillId="0" borderId="0" xfId="0" applyFont="1" applyFill="1" applyBorder="1"/>
    <xf numFmtId="0" fontId="14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0" fontId="18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16" fontId="9" fillId="0" borderId="1" xfId="0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3" fontId="9" fillId="0" borderId="1" xfId="3" applyNumberFormat="1" applyFont="1" applyFill="1" applyBorder="1" applyAlignment="1">
      <alignment horizontal="center" wrapText="1"/>
    </xf>
    <xf numFmtId="0" fontId="15" fillId="0" borderId="1" xfId="0" applyFont="1" applyFill="1" applyBorder="1" applyAlignment="1"/>
    <xf numFmtId="0" fontId="9" fillId="0" borderId="1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16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4" fillId="0" borderId="1" xfId="0" applyFont="1" applyFill="1" applyBorder="1" applyAlignment="1"/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4" fillId="0" borderId="1" xfId="2" applyFont="1" applyFill="1" applyBorder="1" applyAlignment="1">
      <alignment horizontal="center"/>
    </xf>
    <xf numFmtId="3" fontId="9" fillId="0" borderId="1" xfId="3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" fontId="9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66" fontId="9" fillId="0" borderId="1" xfId="0" applyNumberFormat="1" applyFont="1" applyFill="1" applyBorder="1" applyAlignment="1">
      <alignment horizontal="center"/>
    </xf>
    <xf numFmtId="166" fontId="15" fillId="0" borderId="1" xfId="0" applyNumberFormat="1" applyFont="1" applyFill="1" applyBorder="1" applyAlignment="1">
      <alignment horizontal="center"/>
    </xf>
    <xf numFmtId="3" fontId="15" fillId="0" borderId="1" xfId="3" applyNumberFormat="1" applyFont="1" applyFill="1" applyBorder="1" applyAlignment="1">
      <alignment horizontal="center" vertical="center" wrapText="1"/>
    </xf>
    <xf numFmtId="167" fontId="9" fillId="0" borderId="1" xfId="1" applyNumberFormat="1" applyFont="1" applyFill="1" applyBorder="1" applyAlignment="1" applyProtection="1">
      <alignment horizontal="center" vertical="center" wrapText="1"/>
    </xf>
    <xf numFmtId="167" fontId="15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2" fontId="15" fillId="0" borderId="1" xfId="3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67" fontId="4" fillId="0" borderId="5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vertical="top"/>
    </xf>
    <xf numFmtId="0" fontId="7" fillId="0" borderId="0" xfId="0" applyFont="1" applyFill="1"/>
    <xf numFmtId="0" fontId="32" fillId="0" borderId="0" xfId="0" applyFont="1" applyFill="1" applyAlignment="1"/>
    <xf numFmtId="0" fontId="33" fillId="0" borderId="0" xfId="0" applyFont="1" applyFill="1" applyAlignment="1"/>
    <xf numFmtId="0" fontId="32" fillId="0" borderId="0" xfId="0" applyFont="1" applyFill="1"/>
    <xf numFmtId="0" fontId="33" fillId="0" borderId="0" xfId="0" applyFont="1" applyFill="1" applyAlignment="1">
      <alignment horizontal="left"/>
    </xf>
    <xf numFmtId="2" fontId="6" fillId="0" borderId="1" xfId="3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2" fontId="4" fillId="0" borderId="5" xfId="1" applyNumberFormat="1" applyFont="1" applyFill="1" applyBorder="1" applyAlignment="1" applyProtection="1">
      <alignment horizontal="center" vertical="center" wrapText="1"/>
    </xf>
    <xf numFmtId="0" fontId="34" fillId="0" borderId="1" xfId="1" applyNumberFormat="1" applyFont="1" applyFill="1" applyBorder="1" applyAlignment="1" applyProtection="1">
      <alignment horizontal="center" vertical="center" wrapText="1"/>
    </xf>
    <xf numFmtId="167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29" fillId="0" borderId="0" xfId="0" applyFont="1" applyFill="1" applyAlignment="1"/>
    <xf numFmtId="0" fontId="17" fillId="0" borderId="0" xfId="0" applyFont="1" applyFill="1" applyAlignment="1">
      <alignment vertical="top" wrapText="1"/>
    </xf>
    <xf numFmtId="0" fontId="21" fillId="0" borderId="0" xfId="0" applyFont="1" applyFill="1" applyAlignment="1"/>
    <xf numFmtId="0" fontId="17" fillId="0" borderId="0" xfId="0" applyFont="1" applyFill="1" applyAlignment="1"/>
    <xf numFmtId="2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/>
    <xf numFmtId="2" fontId="9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Fill="1"/>
    <xf numFmtId="4" fontId="1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2" fontId="4" fillId="2" borderId="0" xfId="0" applyNumberFormat="1" applyFont="1" applyFill="1" applyBorder="1" applyAlignment="1">
      <alignment horizontal="center"/>
    </xf>
    <xf numFmtId="4" fontId="4" fillId="0" borderId="1" xfId="3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6" fillId="0" borderId="1" xfId="1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1" applyNumberFormat="1" applyFont="1" applyFill="1" applyBorder="1" applyAlignment="1" applyProtection="1">
      <alignment horizontal="center" vertical="center" wrapText="1"/>
    </xf>
    <xf numFmtId="0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2" fontId="10" fillId="0" borderId="0" xfId="0" applyNumberFormat="1" applyFont="1" applyFill="1"/>
    <xf numFmtId="0" fontId="10" fillId="0" borderId="0" xfId="0" quotePrefix="1" applyFont="1" applyFill="1"/>
    <xf numFmtId="16" fontId="4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64" fontId="4" fillId="0" borderId="1" xfId="2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2" fontId="9" fillId="0" borderId="5" xfId="1" applyNumberFormat="1" applyFont="1" applyFill="1" applyBorder="1" applyAlignment="1" applyProtection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167" fontId="9" fillId="0" borderId="10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16" fontId="4" fillId="0" borderId="1" xfId="0" applyNumberFormat="1" applyFont="1" applyFill="1" applyBorder="1" applyAlignment="1">
      <alignment horizontal="left" vertical="center"/>
    </xf>
    <xf numFmtId="2" fontId="4" fillId="0" borderId="8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167" fontId="9" fillId="0" borderId="1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left" vertical="center" wrapText="1"/>
    </xf>
    <xf numFmtId="2" fontId="9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wrapText="1"/>
    </xf>
    <xf numFmtId="0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top" wrapText="1"/>
    </xf>
    <xf numFmtId="0" fontId="33" fillId="0" borderId="0" xfId="0" applyFont="1" applyFill="1" applyAlignment="1">
      <alignment horizontal="center" vertical="top"/>
    </xf>
    <xf numFmtId="0" fontId="9" fillId="0" borderId="0" xfId="0" applyFont="1" applyFill="1" applyAlignment="1"/>
    <xf numFmtId="2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vertical="center"/>
    </xf>
    <xf numFmtId="0" fontId="33" fillId="0" borderId="0" xfId="0" applyFont="1" applyFill="1" applyAlignment="1">
      <alignment vertical="top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9" fillId="0" borderId="7" xfId="1" applyNumberFormat="1" applyFont="1" applyFill="1" applyBorder="1" applyAlignment="1" applyProtection="1">
      <alignment horizontal="center" vertical="center" wrapText="1"/>
    </xf>
    <xf numFmtId="0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9" fillId="0" borderId="14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15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0" fontId="15" fillId="0" borderId="5" xfId="1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32" fillId="0" borderId="0" xfId="0" applyFont="1" applyFill="1" applyAlignment="1">
      <alignment horizontal="center" vertical="top"/>
    </xf>
    <xf numFmtId="0" fontId="27" fillId="0" borderId="0" xfId="0" applyFont="1" applyFill="1" applyAlignment="1">
      <alignment horizontal="center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167" fontId="9" fillId="0" borderId="4" xfId="0" applyNumberFormat="1" applyFont="1" applyFill="1" applyBorder="1" applyAlignment="1">
      <alignment horizontal="center" vertical="center"/>
    </xf>
    <xf numFmtId="167" fontId="9" fillId="0" borderId="10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65" fontId="9" fillId="0" borderId="0" xfId="4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left"/>
    </xf>
    <xf numFmtId="0" fontId="15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textRotation="90" wrapText="1"/>
      <protection locked="0"/>
    </xf>
    <xf numFmtId="0" fontId="31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3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6" xfId="1" applyFont="1" applyFill="1" applyBorder="1" applyAlignment="1" applyProtection="1">
      <alignment horizontal="center" vertical="center" textRotation="90" wrapText="1"/>
      <protection locked="0"/>
    </xf>
    <xf numFmtId="0" fontId="4" fillId="0" borderId="11" xfId="1" applyFont="1" applyFill="1" applyBorder="1" applyAlignment="1" applyProtection="1">
      <alignment horizontal="center" vertical="center" textRotation="90" wrapText="1"/>
      <protection locked="0"/>
    </xf>
    <xf numFmtId="0" fontId="4" fillId="0" borderId="12" xfId="1" applyFont="1" applyFill="1" applyBorder="1" applyAlignment="1" applyProtection="1">
      <alignment horizontal="center" vertical="center" textRotation="90" wrapText="1"/>
      <protection locked="0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textRotation="90" wrapText="1"/>
      <protection locked="0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31" fillId="0" borderId="0" xfId="0" applyFont="1" applyFill="1" applyAlignment="1">
      <alignment horizontal="left" wrapText="1"/>
    </xf>
  </cellXfs>
  <cellStyles count="5">
    <cellStyle name="Iau?iue" xfId="1"/>
    <cellStyle name="Денежный" xfId="2" builtinId="4"/>
    <cellStyle name="Обычный" xfId="0" builtinId="0"/>
    <cellStyle name="Обычный 2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3"/>
  <sheetViews>
    <sheetView zoomScaleNormal="100" zoomScaleSheetLayoutView="100" workbookViewId="0">
      <selection activeCell="B7" sqref="B7:E8"/>
    </sheetView>
  </sheetViews>
  <sheetFormatPr defaultColWidth="5.28515625" defaultRowHeight="69.75" customHeight="1" x14ac:dyDescent="0.2"/>
  <cols>
    <col min="1" max="1" width="6.5703125" style="35" customWidth="1"/>
    <col min="2" max="2" width="29.28515625" style="36" customWidth="1"/>
    <col min="3" max="3" width="7.140625" style="36" customWidth="1"/>
    <col min="4" max="4" width="7.7109375" style="36" customWidth="1"/>
    <col min="5" max="5" width="8.140625" style="36" customWidth="1"/>
    <col min="6" max="6" width="8.5703125" style="36" customWidth="1"/>
    <col min="7" max="7" width="7.42578125" style="36" customWidth="1"/>
    <col min="8" max="8" width="6.42578125" style="36" customWidth="1"/>
    <col min="9" max="9" width="7.7109375" style="36" customWidth="1"/>
    <col min="10" max="10" width="7.42578125" style="36" customWidth="1"/>
    <col min="11" max="11" width="7.85546875" style="36" customWidth="1"/>
    <col min="12" max="12" width="6.7109375" style="36" customWidth="1"/>
    <col min="13" max="13" width="7.42578125" style="36" customWidth="1"/>
    <col min="14" max="14" width="5.42578125" style="36" customWidth="1"/>
    <col min="15" max="15" width="5.5703125" style="36" customWidth="1"/>
    <col min="16" max="16" width="5" style="36" customWidth="1"/>
    <col min="17" max="17" width="4.5703125" style="36" customWidth="1"/>
    <col min="18" max="18" width="6.140625" style="36" customWidth="1"/>
    <col min="19" max="19" width="5.7109375" style="39" customWidth="1"/>
    <col min="20" max="20" width="4.85546875" style="39" customWidth="1"/>
    <col min="21" max="22" width="5.28515625" style="39" customWidth="1"/>
    <col min="23" max="23" width="6.5703125" style="36" bestFit="1" customWidth="1"/>
    <col min="24" max="16384" width="5.28515625" style="36"/>
  </cols>
  <sheetData>
    <row r="1" spans="1:22" ht="12" customHeight="1" x14ac:dyDescent="0.3">
      <c r="L1" s="37"/>
      <c r="M1" s="37"/>
      <c r="N1" s="38"/>
      <c r="O1" s="40"/>
      <c r="P1" s="40"/>
      <c r="Q1" s="40"/>
      <c r="R1" s="40"/>
      <c r="S1" s="40"/>
      <c r="T1" s="40"/>
    </row>
    <row r="2" spans="1:22" ht="13.5" customHeight="1" x14ac:dyDescent="0.3">
      <c r="B2" s="212" t="s">
        <v>66</v>
      </c>
      <c r="C2" s="213"/>
      <c r="D2" s="213"/>
      <c r="E2" s="213"/>
      <c r="L2" s="37"/>
      <c r="M2" s="283" t="s">
        <v>69</v>
      </c>
      <c r="N2" s="283"/>
      <c r="O2" s="283"/>
      <c r="P2" s="41"/>
      <c r="Q2" s="41"/>
      <c r="R2" s="40"/>
      <c r="S2" s="40"/>
      <c r="T2" s="40"/>
    </row>
    <row r="3" spans="1:22" ht="12" customHeight="1" x14ac:dyDescent="0.3">
      <c r="B3" s="284" t="s">
        <v>139</v>
      </c>
      <c r="C3" s="284"/>
      <c r="D3" s="284"/>
      <c r="E3" s="284"/>
      <c r="L3" s="37"/>
      <c r="M3" s="282" t="s">
        <v>140</v>
      </c>
      <c r="N3" s="282"/>
      <c r="O3" s="282"/>
      <c r="P3" s="282"/>
      <c r="Q3" s="282"/>
      <c r="R3" s="40"/>
      <c r="S3" s="40"/>
      <c r="T3" s="40"/>
    </row>
    <row r="4" spans="1:22" ht="9.75" customHeight="1" x14ac:dyDescent="0.3">
      <c r="B4" s="107" t="s">
        <v>121</v>
      </c>
      <c r="C4" s="108"/>
      <c r="D4" s="108"/>
      <c r="E4" s="108"/>
      <c r="L4" s="37"/>
      <c r="M4" s="288" t="s">
        <v>70</v>
      </c>
      <c r="N4" s="288"/>
      <c r="O4" s="288"/>
      <c r="P4" s="41"/>
      <c r="Q4" s="41"/>
      <c r="R4" s="40"/>
      <c r="S4" s="40"/>
      <c r="T4" s="40"/>
    </row>
    <row r="5" spans="1:22" ht="9" customHeight="1" x14ac:dyDescent="0.3">
      <c r="B5" s="42"/>
      <c r="C5" s="42"/>
      <c r="D5" s="293"/>
      <c r="E5" s="293"/>
      <c r="L5" s="37"/>
      <c r="P5" s="41"/>
      <c r="Q5" s="41"/>
      <c r="R5" s="40"/>
      <c r="S5" s="40"/>
      <c r="T5" s="40"/>
    </row>
    <row r="6" spans="1:22" ht="13.5" customHeight="1" x14ac:dyDescent="0.3">
      <c r="B6" s="294" t="s">
        <v>67</v>
      </c>
      <c r="C6" s="294"/>
      <c r="D6" s="294"/>
      <c r="E6" s="294"/>
      <c r="L6" s="37"/>
      <c r="M6" s="297" t="s">
        <v>183</v>
      </c>
      <c r="N6" s="297"/>
      <c r="O6" s="297"/>
      <c r="P6" s="297"/>
      <c r="Q6" s="297"/>
      <c r="R6" s="40"/>
      <c r="S6" s="40"/>
      <c r="T6" s="40"/>
    </row>
    <row r="7" spans="1:22" ht="12" customHeight="1" x14ac:dyDescent="0.3">
      <c r="B7" s="295" t="s">
        <v>391</v>
      </c>
      <c r="C7" s="295"/>
      <c r="D7" s="295"/>
      <c r="E7" s="295"/>
      <c r="L7" s="37"/>
      <c r="M7" s="296" t="s">
        <v>2</v>
      </c>
      <c r="N7" s="296"/>
      <c r="O7" s="109"/>
      <c r="P7" s="296" t="s">
        <v>71</v>
      </c>
      <c r="Q7" s="296"/>
      <c r="R7" s="40"/>
      <c r="S7" s="40"/>
      <c r="T7" s="40"/>
    </row>
    <row r="8" spans="1:22" ht="14.25" customHeight="1" x14ac:dyDescent="0.3">
      <c r="B8" s="295"/>
      <c r="C8" s="295"/>
      <c r="D8" s="295"/>
      <c r="E8" s="295"/>
      <c r="L8" s="37"/>
      <c r="M8" s="210" t="s">
        <v>141</v>
      </c>
      <c r="N8" s="210"/>
      <c r="O8" s="210"/>
      <c r="P8" s="210"/>
      <c r="Q8" s="210"/>
      <c r="R8" s="40"/>
      <c r="S8" s="40"/>
      <c r="T8" s="40"/>
    </row>
    <row r="9" spans="1:22" ht="11.25" customHeight="1" x14ac:dyDescent="0.3">
      <c r="B9" s="49" t="s">
        <v>142</v>
      </c>
      <c r="L9" s="37"/>
      <c r="M9" s="110" t="s">
        <v>68</v>
      </c>
      <c r="N9" s="44"/>
      <c r="O9" s="44"/>
      <c r="P9" s="41"/>
      <c r="Q9" s="41"/>
      <c r="R9" s="40"/>
      <c r="S9" s="40"/>
      <c r="T9" s="40"/>
    </row>
    <row r="10" spans="1:22" s="48" customFormat="1" ht="9.75" customHeight="1" x14ac:dyDescent="0.2">
      <c r="A10" s="35"/>
      <c r="B10" s="110" t="s">
        <v>68</v>
      </c>
      <c r="C10" s="36"/>
      <c r="D10" s="36"/>
      <c r="E10" s="36"/>
      <c r="F10" s="36"/>
      <c r="G10" s="36"/>
      <c r="H10" s="36"/>
      <c r="I10" s="36"/>
      <c r="J10" s="36"/>
      <c r="K10" s="36"/>
      <c r="L10" s="37"/>
      <c r="M10" s="36"/>
      <c r="N10" s="36"/>
      <c r="O10" s="36"/>
      <c r="P10" s="36"/>
      <c r="Q10" s="36"/>
      <c r="R10" s="45"/>
      <c r="S10" s="46"/>
      <c r="T10" s="46"/>
      <c r="U10" s="47"/>
      <c r="V10" s="47"/>
    </row>
    <row r="11" spans="1:22" s="48" customFormat="1" ht="17.25" customHeight="1" x14ac:dyDescent="0.3">
      <c r="A11" s="274" t="s">
        <v>294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47"/>
      <c r="V11" s="47"/>
    </row>
    <row r="12" spans="1:22" ht="15" customHeight="1" x14ac:dyDescent="0.25">
      <c r="A12" s="300" t="s">
        <v>295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</row>
    <row r="13" spans="1:22" ht="16.5" customHeight="1" x14ac:dyDescent="0.25">
      <c r="A13" s="289" t="s">
        <v>296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</row>
    <row r="14" spans="1:22" ht="12.75" customHeight="1" x14ac:dyDescent="0.2">
      <c r="A14" s="275" t="s">
        <v>280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</row>
    <row r="15" spans="1:22" ht="59.25" customHeight="1" x14ac:dyDescent="0.2">
      <c r="A15" s="290" t="s">
        <v>0</v>
      </c>
      <c r="B15" s="290" t="s">
        <v>1</v>
      </c>
      <c r="C15" s="276" t="s">
        <v>46</v>
      </c>
      <c r="D15" s="285" t="s">
        <v>37</v>
      </c>
      <c r="E15" s="286"/>
      <c r="F15" s="286"/>
      <c r="G15" s="286"/>
      <c r="H15" s="286"/>
      <c r="I15" s="286"/>
      <c r="J15" s="287"/>
      <c r="K15" s="285" t="s">
        <v>38</v>
      </c>
      <c r="L15" s="287"/>
      <c r="M15" s="285" t="s">
        <v>55</v>
      </c>
      <c r="N15" s="286"/>
      <c r="O15" s="287"/>
      <c r="P15" s="276" t="s">
        <v>62</v>
      </c>
      <c r="Q15" s="276" t="s">
        <v>39</v>
      </c>
      <c r="R15" s="276" t="s">
        <v>129</v>
      </c>
      <c r="S15" s="276" t="s">
        <v>45</v>
      </c>
      <c r="T15" s="276" t="s">
        <v>63</v>
      </c>
    </row>
    <row r="16" spans="1:22" ht="14.25" customHeight="1" x14ac:dyDescent="0.2">
      <c r="A16" s="291"/>
      <c r="B16" s="291"/>
      <c r="C16" s="277"/>
      <c r="D16" s="276" t="s">
        <v>33</v>
      </c>
      <c r="E16" s="268" t="s">
        <v>115</v>
      </c>
      <c r="F16" s="269"/>
      <c r="G16" s="269"/>
      <c r="H16" s="269"/>
      <c r="I16" s="269"/>
      <c r="J16" s="270"/>
      <c r="K16" s="276" t="s">
        <v>282</v>
      </c>
      <c r="L16" s="276" t="s">
        <v>230</v>
      </c>
      <c r="M16" s="276" t="s">
        <v>283</v>
      </c>
      <c r="N16" s="308" t="s">
        <v>36</v>
      </c>
      <c r="O16" s="309"/>
      <c r="P16" s="277"/>
      <c r="Q16" s="277"/>
      <c r="R16" s="277"/>
      <c r="S16" s="277"/>
      <c r="T16" s="277"/>
    </row>
    <row r="17" spans="1:23" ht="26.25" customHeight="1" x14ac:dyDescent="0.2">
      <c r="A17" s="291"/>
      <c r="B17" s="291"/>
      <c r="C17" s="277"/>
      <c r="D17" s="277"/>
      <c r="E17" s="276" t="s">
        <v>31</v>
      </c>
      <c r="F17" s="276" t="s">
        <v>28</v>
      </c>
      <c r="G17" s="276" t="s">
        <v>277</v>
      </c>
      <c r="H17" s="298" t="s">
        <v>281</v>
      </c>
      <c r="I17" s="299"/>
      <c r="J17" s="276" t="s">
        <v>64</v>
      </c>
      <c r="K17" s="277"/>
      <c r="L17" s="277"/>
      <c r="M17" s="277"/>
      <c r="N17" s="310"/>
      <c r="O17" s="311"/>
      <c r="P17" s="277"/>
      <c r="Q17" s="277"/>
      <c r="R17" s="277"/>
      <c r="S17" s="277"/>
      <c r="T17" s="277"/>
    </row>
    <row r="18" spans="1:23" ht="75" customHeight="1" x14ac:dyDescent="0.2">
      <c r="A18" s="292"/>
      <c r="B18" s="292"/>
      <c r="C18" s="278"/>
      <c r="D18" s="277"/>
      <c r="E18" s="277"/>
      <c r="F18" s="277"/>
      <c r="G18" s="277"/>
      <c r="H18" s="202" t="s">
        <v>278</v>
      </c>
      <c r="I18" s="202" t="s">
        <v>279</v>
      </c>
      <c r="J18" s="277"/>
      <c r="K18" s="278"/>
      <c r="L18" s="278"/>
      <c r="M18" s="278"/>
      <c r="N18" s="202" t="s">
        <v>284</v>
      </c>
      <c r="O18" s="202" t="s">
        <v>285</v>
      </c>
      <c r="P18" s="278"/>
      <c r="Q18" s="278"/>
      <c r="R18" s="278"/>
      <c r="S18" s="278"/>
      <c r="T18" s="278"/>
    </row>
    <row r="19" spans="1:23" s="35" customFormat="1" ht="12.75" customHeight="1" x14ac:dyDescent="0.2">
      <c r="A19" s="149">
        <v>1</v>
      </c>
      <c r="B19" s="149">
        <v>2</v>
      </c>
      <c r="C19" s="149">
        <v>3</v>
      </c>
      <c r="D19" s="149">
        <v>4</v>
      </c>
      <c r="E19" s="149">
        <v>5</v>
      </c>
      <c r="F19" s="149">
        <v>6</v>
      </c>
      <c r="G19" s="51">
        <v>7</v>
      </c>
      <c r="H19" s="51">
        <v>8</v>
      </c>
      <c r="I19" s="149">
        <v>9</v>
      </c>
      <c r="J19" s="149">
        <v>10</v>
      </c>
      <c r="K19" s="203">
        <v>11</v>
      </c>
      <c r="L19" s="148">
        <v>12</v>
      </c>
      <c r="M19" s="148">
        <v>13</v>
      </c>
      <c r="N19" s="201">
        <v>14</v>
      </c>
      <c r="O19" s="148">
        <v>15</v>
      </c>
      <c r="P19" s="148">
        <v>16</v>
      </c>
      <c r="Q19" s="148">
        <v>17</v>
      </c>
      <c r="R19" s="148">
        <v>18</v>
      </c>
      <c r="S19" s="149">
        <v>19</v>
      </c>
      <c r="T19" s="149">
        <v>20</v>
      </c>
      <c r="U19" s="52"/>
      <c r="V19" s="52"/>
    </row>
    <row r="20" spans="1:23" ht="15" customHeight="1" x14ac:dyDescent="0.2">
      <c r="A20" s="149" t="s">
        <v>172</v>
      </c>
      <c r="B20" s="301" t="s">
        <v>167</v>
      </c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3"/>
    </row>
    <row r="21" spans="1:23" ht="15" customHeight="1" x14ac:dyDescent="0.2">
      <c r="A21" s="53" t="s">
        <v>7</v>
      </c>
      <c r="B21" s="268" t="s">
        <v>309</v>
      </c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70"/>
    </row>
    <row r="22" spans="1:23" ht="12.75" customHeight="1" x14ac:dyDescent="0.2">
      <c r="A22" s="54" t="s">
        <v>8</v>
      </c>
      <c r="B22" s="254" t="s">
        <v>74</v>
      </c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6"/>
    </row>
    <row r="23" spans="1:23" ht="40.5" hidden="1" customHeight="1" x14ac:dyDescent="0.2">
      <c r="A23" s="69" t="s">
        <v>144</v>
      </c>
      <c r="B23" s="114"/>
      <c r="C23" s="172"/>
      <c r="D23" s="88"/>
      <c r="E23" s="93"/>
      <c r="F23" s="92"/>
      <c r="G23" s="92"/>
      <c r="H23" s="92"/>
      <c r="I23" s="92"/>
      <c r="J23" s="92"/>
      <c r="K23" s="88"/>
      <c r="L23" s="88"/>
      <c r="M23" s="88"/>
      <c r="N23" s="146"/>
      <c r="O23" s="146"/>
      <c r="P23" s="78"/>
      <c r="Q23" s="88"/>
      <c r="R23" s="88"/>
      <c r="S23" s="88"/>
      <c r="T23" s="88"/>
    </row>
    <row r="24" spans="1:23" ht="45" hidden="1" customHeight="1" x14ac:dyDescent="0.2">
      <c r="A24" s="69" t="s">
        <v>145</v>
      </c>
      <c r="B24" s="114"/>
      <c r="C24" s="172"/>
      <c r="D24" s="88"/>
      <c r="E24" s="93"/>
      <c r="F24" s="92"/>
      <c r="G24" s="92"/>
      <c r="H24" s="92"/>
      <c r="I24" s="92"/>
      <c r="J24" s="92"/>
      <c r="K24" s="88"/>
      <c r="L24" s="88"/>
      <c r="M24" s="88"/>
      <c r="N24" s="146"/>
      <c r="O24" s="146"/>
      <c r="P24" s="306"/>
      <c r="Q24" s="304"/>
      <c r="R24" s="304"/>
      <c r="S24" s="304"/>
      <c r="T24" s="304"/>
    </row>
    <row r="25" spans="1:23" ht="39" hidden="1" customHeight="1" x14ac:dyDescent="0.2">
      <c r="A25" s="69" t="s">
        <v>146</v>
      </c>
      <c r="B25" s="114"/>
      <c r="C25" s="172"/>
      <c r="D25" s="88"/>
      <c r="E25" s="93"/>
      <c r="F25" s="92"/>
      <c r="G25" s="92"/>
      <c r="H25" s="92"/>
      <c r="I25" s="92"/>
      <c r="J25" s="92"/>
      <c r="K25" s="88"/>
      <c r="L25" s="88"/>
      <c r="M25" s="88"/>
      <c r="N25" s="146"/>
      <c r="O25" s="146"/>
      <c r="P25" s="307"/>
      <c r="Q25" s="305"/>
      <c r="R25" s="305"/>
      <c r="S25" s="305"/>
      <c r="T25" s="305"/>
    </row>
    <row r="26" spans="1:23" ht="14.25" customHeight="1" x14ac:dyDescent="0.2">
      <c r="A26" s="249" t="s">
        <v>73</v>
      </c>
      <c r="B26" s="249"/>
      <c r="C26" s="249"/>
      <c r="D26" s="87">
        <f>SUM(D23:D25)</f>
        <v>0</v>
      </c>
      <c r="E26" s="87" t="s">
        <v>25</v>
      </c>
      <c r="F26" s="68" t="s">
        <v>25</v>
      </c>
      <c r="G26" s="145" t="s">
        <v>143</v>
      </c>
      <c r="H26" s="145" t="s">
        <v>143</v>
      </c>
      <c r="I26" s="119" t="str">
        <f>'5'!J23</f>
        <v>-</v>
      </c>
      <c r="J26" s="145" t="s">
        <v>143</v>
      </c>
      <c r="K26" s="87">
        <f>SUM(K23:K25)</f>
        <v>0</v>
      </c>
      <c r="L26" s="87">
        <f>SUM(L23:L25)</f>
        <v>0</v>
      </c>
      <c r="M26" s="88">
        <f>SUM(M23:M25)</f>
        <v>0</v>
      </c>
      <c r="N26" s="145" t="s">
        <v>143</v>
      </c>
      <c r="O26" s="145" t="s">
        <v>143</v>
      </c>
      <c r="P26" s="146" t="str">
        <f>'5'!T23</f>
        <v>-</v>
      </c>
      <c r="Q26" s="146" t="s">
        <v>143</v>
      </c>
      <c r="R26" s="88" t="str">
        <f>'5'!V23</f>
        <v>-</v>
      </c>
      <c r="S26" s="88" t="str">
        <f>'5'!W23</f>
        <v>-</v>
      </c>
      <c r="T26" s="88" t="str">
        <f>'5'!X23</f>
        <v>-</v>
      </c>
    </row>
    <row r="27" spans="1:23" ht="15" hidden="1" customHeight="1" x14ac:dyDescent="0.2">
      <c r="A27" s="318" t="s">
        <v>127</v>
      </c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</row>
    <row r="28" spans="1:23" ht="11.25" hidden="1" customHeight="1" x14ac:dyDescent="0.2">
      <c r="A28" s="149">
        <v>1</v>
      </c>
      <c r="B28" s="149">
        <v>2</v>
      </c>
      <c r="C28" s="149">
        <v>3</v>
      </c>
      <c r="D28" s="149">
        <v>4</v>
      </c>
      <c r="E28" s="149">
        <v>5</v>
      </c>
      <c r="F28" s="149">
        <v>6</v>
      </c>
      <c r="G28" s="51">
        <v>7</v>
      </c>
      <c r="H28" s="149">
        <v>8</v>
      </c>
      <c r="I28" s="149">
        <v>9</v>
      </c>
      <c r="J28" s="149">
        <v>10</v>
      </c>
      <c r="K28" s="203">
        <v>11</v>
      </c>
      <c r="L28" s="148">
        <v>12</v>
      </c>
      <c r="M28" s="148">
        <v>13</v>
      </c>
      <c r="N28" s="203">
        <v>14</v>
      </c>
      <c r="O28" s="148">
        <v>15</v>
      </c>
      <c r="P28" s="148">
        <v>16</v>
      </c>
      <c r="Q28" s="148">
        <v>17</v>
      </c>
      <c r="R28" s="148">
        <v>18</v>
      </c>
      <c r="S28" s="149">
        <v>19</v>
      </c>
      <c r="T28" s="149">
        <v>20</v>
      </c>
    </row>
    <row r="29" spans="1:23" ht="14.25" customHeight="1" x14ac:dyDescent="0.2">
      <c r="A29" s="146" t="s">
        <v>9</v>
      </c>
      <c r="B29" s="257" t="s">
        <v>303</v>
      </c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</row>
    <row r="30" spans="1:23" ht="84" x14ac:dyDescent="0.2">
      <c r="A30" s="69" t="s">
        <v>149</v>
      </c>
      <c r="B30" s="134" t="s">
        <v>237</v>
      </c>
      <c r="C30" s="170" t="s">
        <v>151</v>
      </c>
      <c r="D30" s="143">
        <v>150.91999999999999</v>
      </c>
      <c r="E30" s="68" t="s">
        <v>25</v>
      </c>
      <c r="F30" s="68" t="s">
        <v>25</v>
      </c>
      <c r="G30" s="68" t="s">
        <v>25</v>
      </c>
      <c r="H30" s="68" t="s">
        <v>25</v>
      </c>
      <c r="I30" s="68" t="s">
        <v>25</v>
      </c>
      <c r="J30" s="68" t="s">
        <v>25</v>
      </c>
      <c r="K30" s="171">
        <f>D30</f>
        <v>150.91999999999999</v>
      </c>
      <c r="L30" s="171">
        <v>0</v>
      </c>
      <c r="M30" s="171">
        <f t="shared" ref="M30:M31" si="0">D30</f>
        <v>150.91999999999999</v>
      </c>
      <c r="N30" s="144" t="s">
        <v>143</v>
      </c>
      <c r="O30" s="144" t="s">
        <v>143</v>
      </c>
      <c r="P30" s="144" t="s">
        <v>143</v>
      </c>
      <c r="Q30" s="144" t="s">
        <v>143</v>
      </c>
      <c r="R30" s="144" t="s">
        <v>143</v>
      </c>
      <c r="S30" s="144" t="s">
        <v>143</v>
      </c>
      <c r="T30" s="144" t="s">
        <v>143</v>
      </c>
    </row>
    <row r="31" spans="1:23" ht="84" x14ac:dyDescent="0.2">
      <c r="A31" s="69" t="s">
        <v>212</v>
      </c>
      <c r="B31" s="134" t="s">
        <v>238</v>
      </c>
      <c r="C31" s="170" t="s">
        <v>151</v>
      </c>
      <c r="D31" s="143">
        <v>150.13</v>
      </c>
      <c r="E31" s="68" t="s">
        <v>25</v>
      </c>
      <c r="F31" s="68" t="s">
        <v>25</v>
      </c>
      <c r="G31" s="68" t="s">
        <v>25</v>
      </c>
      <c r="H31" s="68" t="s">
        <v>25</v>
      </c>
      <c r="I31" s="68" t="s">
        <v>25</v>
      </c>
      <c r="J31" s="68" t="s">
        <v>25</v>
      </c>
      <c r="K31" s="171">
        <f>D31</f>
        <v>150.13</v>
      </c>
      <c r="L31" s="171">
        <v>0</v>
      </c>
      <c r="M31" s="171">
        <f t="shared" si="0"/>
        <v>150.13</v>
      </c>
      <c r="N31" s="144" t="s">
        <v>143</v>
      </c>
      <c r="O31" s="144" t="s">
        <v>143</v>
      </c>
      <c r="P31" s="144" t="s">
        <v>143</v>
      </c>
      <c r="Q31" s="144" t="s">
        <v>143</v>
      </c>
      <c r="R31" s="144" t="s">
        <v>143</v>
      </c>
      <c r="S31" s="144" t="s">
        <v>143</v>
      </c>
      <c r="T31" s="144" t="s">
        <v>143</v>
      </c>
    </row>
    <row r="32" spans="1:23" ht="84" x14ac:dyDescent="0.2">
      <c r="A32" s="69" t="s">
        <v>213</v>
      </c>
      <c r="B32" s="134" t="s">
        <v>239</v>
      </c>
      <c r="C32" s="170" t="s">
        <v>151</v>
      </c>
      <c r="D32" s="171">
        <v>136.66</v>
      </c>
      <c r="E32" s="68" t="s">
        <v>25</v>
      </c>
      <c r="F32" s="68" t="s">
        <v>25</v>
      </c>
      <c r="G32" s="68" t="s">
        <v>25</v>
      </c>
      <c r="H32" s="68" t="s">
        <v>25</v>
      </c>
      <c r="I32" s="68" t="s">
        <v>25</v>
      </c>
      <c r="J32" s="68" t="s">
        <v>25</v>
      </c>
      <c r="K32" s="171">
        <f>D32</f>
        <v>136.66</v>
      </c>
      <c r="L32" s="171">
        <v>0</v>
      </c>
      <c r="M32" s="171">
        <f>D32</f>
        <v>136.66</v>
      </c>
      <c r="N32" s="203" t="s">
        <v>143</v>
      </c>
      <c r="O32" s="203" t="s">
        <v>143</v>
      </c>
      <c r="P32" s="203" t="s">
        <v>143</v>
      </c>
      <c r="Q32" s="203" t="s">
        <v>143</v>
      </c>
      <c r="R32" s="203" t="s">
        <v>143</v>
      </c>
      <c r="S32" s="203" t="s">
        <v>143</v>
      </c>
      <c r="T32" s="203" t="s">
        <v>143</v>
      </c>
      <c r="W32" s="160">
        <f>D47+D143+D156+D229+D262</f>
        <v>5974.0700000000006</v>
      </c>
    </row>
    <row r="33" spans="1:20" ht="15" customHeight="1" x14ac:dyDescent="0.2">
      <c r="A33" s="258" t="s">
        <v>77</v>
      </c>
      <c r="B33" s="258"/>
      <c r="C33" s="258"/>
      <c r="D33" s="88">
        <f>SUM(D30:D32)</f>
        <v>437.70999999999992</v>
      </c>
      <c r="E33" s="145" t="s">
        <v>25</v>
      </c>
      <c r="F33" s="145" t="s">
        <v>25</v>
      </c>
      <c r="G33" s="145" t="s">
        <v>143</v>
      </c>
      <c r="H33" s="145" t="s">
        <v>143</v>
      </c>
      <c r="I33" s="145" t="s">
        <v>143</v>
      </c>
      <c r="J33" s="145" t="s">
        <v>143</v>
      </c>
      <c r="K33" s="88">
        <f t="shared" ref="K33:M33" si="1">SUM(K30:K32)</f>
        <v>437.70999999999992</v>
      </c>
      <c r="L33" s="88">
        <f t="shared" si="1"/>
        <v>0</v>
      </c>
      <c r="M33" s="88">
        <f t="shared" si="1"/>
        <v>437.70999999999992</v>
      </c>
      <c r="N33" s="145" t="s">
        <v>143</v>
      </c>
      <c r="O33" s="145" t="s">
        <v>143</v>
      </c>
      <c r="P33" s="145" t="s">
        <v>143</v>
      </c>
      <c r="Q33" s="145" t="s">
        <v>143</v>
      </c>
      <c r="R33" s="145" t="s">
        <v>143</v>
      </c>
      <c r="S33" s="145" t="s">
        <v>143</v>
      </c>
      <c r="T33" s="145" t="s">
        <v>143</v>
      </c>
    </row>
    <row r="34" spans="1:20" ht="15.75" customHeight="1" x14ac:dyDescent="0.2">
      <c r="A34" s="53" t="s">
        <v>47</v>
      </c>
      <c r="B34" s="258" t="s">
        <v>76</v>
      </c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</row>
    <row r="35" spans="1:20" ht="24" x14ac:dyDescent="0.2">
      <c r="A35" s="71" t="s">
        <v>148</v>
      </c>
      <c r="B35" s="134" t="s">
        <v>262</v>
      </c>
      <c r="C35" s="170" t="str">
        <f>'5'!C26</f>
        <v>1 шт.</v>
      </c>
      <c r="D35" s="88">
        <v>49.17</v>
      </c>
      <c r="E35" s="68" t="s">
        <v>25</v>
      </c>
      <c r="F35" s="68" t="s">
        <v>25</v>
      </c>
      <c r="G35" s="68" t="s">
        <v>25</v>
      </c>
      <c r="H35" s="68" t="s">
        <v>25</v>
      </c>
      <c r="I35" s="68" t="s">
        <v>25</v>
      </c>
      <c r="J35" s="68" t="s">
        <v>25</v>
      </c>
      <c r="K35" s="88">
        <f>D35</f>
        <v>49.17</v>
      </c>
      <c r="L35" s="88">
        <v>0</v>
      </c>
      <c r="M35" s="171">
        <f t="shared" ref="M35:M46" si="2">D35</f>
        <v>49.17</v>
      </c>
      <c r="N35" s="145" t="s">
        <v>143</v>
      </c>
      <c r="O35" s="145" t="s">
        <v>143</v>
      </c>
      <c r="P35" s="145" t="s">
        <v>143</v>
      </c>
      <c r="Q35" s="145" t="s">
        <v>143</v>
      </c>
      <c r="R35" s="145" t="s">
        <v>143</v>
      </c>
      <c r="S35" s="145" t="s">
        <v>143</v>
      </c>
      <c r="T35" s="145" t="s">
        <v>143</v>
      </c>
    </row>
    <row r="36" spans="1:20" ht="24" x14ac:dyDescent="0.2">
      <c r="A36" s="71" t="s">
        <v>161</v>
      </c>
      <c r="B36" s="134" t="s">
        <v>263</v>
      </c>
      <c r="C36" s="170" t="s">
        <v>151</v>
      </c>
      <c r="D36" s="145">
        <v>6.31</v>
      </c>
      <c r="E36" s="68" t="s">
        <v>25</v>
      </c>
      <c r="F36" s="68" t="s">
        <v>25</v>
      </c>
      <c r="G36" s="68" t="s">
        <v>25</v>
      </c>
      <c r="H36" s="68" t="s">
        <v>25</v>
      </c>
      <c r="I36" s="68" t="s">
        <v>25</v>
      </c>
      <c r="J36" s="68" t="s">
        <v>25</v>
      </c>
      <c r="K36" s="88">
        <f t="shared" ref="K36:K41" si="3">D36</f>
        <v>6.31</v>
      </c>
      <c r="L36" s="88">
        <v>0</v>
      </c>
      <c r="M36" s="171">
        <f t="shared" si="2"/>
        <v>6.31</v>
      </c>
      <c r="N36" s="145" t="s">
        <v>143</v>
      </c>
      <c r="O36" s="145" t="s">
        <v>143</v>
      </c>
      <c r="P36" s="145" t="s">
        <v>143</v>
      </c>
      <c r="Q36" s="145" t="s">
        <v>143</v>
      </c>
      <c r="R36" s="145" t="s">
        <v>143</v>
      </c>
      <c r="S36" s="145" t="s">
        <v>143</v>
      </c>
      <c r="T36" s="145" t="s">
        <v>143</v>
      </c>
    </row>
    <row r="37" spans="1:20" ht="24" x14ac:dyDescent="0.2">
      <c r="A37" s="71" t="s">
        <v>162</v>
      </c>
      <c r="B37" s="134" t="s">
        <v>264</v>
      </c>
      <c r="C37" s="170" t="s">
        <v>151</v>
      </c>
      <c r="D37" s="88">
        <v>19.8</v>
      </c>
      <c r="E37" s="68" t="s">
        <v>25</v>
      </c>
      <c r="F37" s="68" t="s">
        <v>25</v>
      </c>
      <c r="G37" s="68" t="s">
        <v>25</v>
      </c>
      <c r="H37" s="68" t="s">
        <v>25</v>
      </c>
      <c r="I37" s="68" t="s">
        <v>25</v>
      </c>
      <c r="J37" s="68" t="s">
        <v>25</v>
      </c>
      <c r="K37" s="88">
        <f t="shared" si="3"/>
        <v>19.8</v>
      </c>
      <c r="L37" s="88">
        <v>0</v>
      </c>
      <c r="M37" s="171">
        <f t="shared" si="2"/>
        <v>19.8</v>
      </c>
      <c r="N37" s="145" t="s">
        <v>143</v>
      </c>
      <c r="O37" s="145" t="s">
        <v>143</v>
      </c>
      <c r="P37" s="145" t="s">
        <v>143</v>
      </c>
      <c r="Q37" s="145" t="s">
        <v>143</v>
      </c>
      <c r="R37" s="145" t="s">
        <v>143</v>
      </c>
      <c r="S37" s="145" t="s">
        <v>143</v>
      </c>
      <c r="T37" s="145" t="s">
        <v>143</v>
      </c>
    </row>
    <row r="38" spans="1:20" ht="36" x14ac:dyDescent="0.2">
      <c r="A38" s="71" t="s">
        <v>163</v>
      </c>
      <c r="B38" s="134" t="s">
        <v>265</v>
      </c>
      <c r="C38" s="170" t="s">
        <v>151</v>
      </c>
      <c r="D38" s="145">
        <v>119.43</v>
      </c>
      <c r="E38" s="68" t="s">
        <v>25</v>
      </c>
      <c r="F38" s="68" t="s">
        <v>25</v>
      </c>
      <c r="G38" s="68" t="s">
        <v>25</v>
      </c>
      <c r="H38" s="68" t="s">
        <v>25</v>
      </c>
      <c r="I38" s="68" t="s">
        <v>25</v>
      </c>
      <c r="J38" s="68" t="s">
        <v>25</v>
      </c>
      <c r="K38" s="88">
        <f t="shared" si="3"/>
        <v>119.43</v>
      </c>
      <c r="L38" s="88">
        <v>0</v>
      </c>
      <c r="M38" s="171">
        <f t="shared" si="2"/>
        <v>119.43</v>
      </c>
      <c r="N38" s="145" t="s">
        <v>143</v>
      </c>
      <c r="O38" s="145" t="s">
        <v>143</v>
      </c>
      <c r="P38" s="145" t="s">
        <v>143</v>
      </c>
      <c r="Q38" s="145" t="s">
        <v>143</v>
      </c>
      <c r="R38" s="145" t="s">
        <v>143</v>
      </c>
      <c r="S38" s="145" t="s">
        <v>143</v>
      </c>
      <c r="T38" s="145" t="s">
        <v>143</v>
      </c>
    </row>
    <row r="39" spans="1:20" ht="36" x14ac:dyDescent="0.2">
      <c r="A39" s="71" t="s">
        <v>153</v>
      </c>
      <c r="B39" s="134" t="s">
        <v>266</v>
      </c>
      <c r="C39" s="170" t="s">
        <v>151</v>
      </c>
      <c r="D39" s="145">
        <v>23.98</v>
      </c>
      <c r="E39" s="68" t="s">
        <v>25</v>
      </c>
      <c r="F39" s="68" t="s">
        <v>25</v>
      </c>
      <c r="G39" s="68" t="s">
        <v>25</v>
      </c>
      <c r="H39" s="68" t="s">
        <v>25</v>
      </c>
      <c r="I39" s="68" t="s">
        <v>25</v>
      </c>
      <c r="J39" s="68" t="s">
        <v>25</v>
      </c>
      <c r="K39" s="88">
        <f t="shared" si="3"/>
        <v>23.98</v>
      </c>
      <c r="L39" s="88">
        <v>0</v>
      </c>
      <c r="M39" s="171">
        <f t="shared" ref="M39" si="4">D39</f>
        <v>23.98</v>
      </c>
      <c r="N39" s="145" t="s">
        <v>143</v>
      </c>
      <c r="O39" s="145" t="s">
        <v>143</v>
      </c>
      <c r="P39" s="145" t="s">
        <v>143</v>
      </c>
      <c r="Q39" s="145" t="s">
        <v>143</v>
      </c>
      <c r="R39" s="145" t="s">
        <v>143</v>
      </c>
      <c r="S39" s="145" t="s">
        <v>143</v>
      </c>
      <c r="T39" s="145" t="s">
        <v>143</v>
      </c>
    </row>
    <row r="40" spans="1:20" ht="36" x14ac:dyDescent="0.2">
      <c r="A40" s="71" t="s">
        <v>154</v>
      </c>
      <c r="B40" s="134" t="s">
        <v>267</v>
      </c>
      <c r="C40" s="170" t="s">
        <v>151</v>
      </c>
      <c r="D40" s="145">
        <v>119.43</v>
      </c>
      <c r="E40" s="68" t="s">
        <v>25</v>
      </c>
      <c r="F40" s="68" t="s">
        <v>25</v>
      </c>
      <c r="G40" s="68" t="s">
        <v>25</v>
      </c>
      <c r="H40" s="68" t="s">
        <v>25</v>
      </c>
      <c r="I40" s="68" t="s">
        <v>25</v>
      </c>
      <c r="J40" s="68" t="s">
        <v>25</v>
      </c>
      <c r="K40" s="88">
        <f t="shared" si="3"/>
        <v>119.43</v>
      </c>
      <c r="L40" s="88">
        <v>0</v>
      </c>
      <c r="M40" s="171">
        <f t="shared" ref="M40:M43" si="5">D40</f>
        <v>119.43</v>
      </c>
      <c r="N40" s="145" t="s">
        <v>143</v>
      </c>
      <c r="O40" s="145" t="s">
        <v>143</v>
      </c>
      <c r="P40" s="145" t="s">
        <v>143</v>
      </c>
      <c r="Q40" s="145" t="s">
        <v>143</v>
      </c>
      <c r="R40" s="145" t="s">
        <v>143</v>
      </c>
      <c r="S40" s="145" t="s">
        <v>143</v>
      </c>
      <c r="T40" s="145" t="s">
        <v>143</v>
      </c>
    </row>
    <row r="41" spans="1:20" ht="36" x14ac:dyDescent="0.2">
      <c r="A41" s="71" t="s">
        <v>232</v>
      </c>
      <c r="B41" s="134" t="s">
        <v>268</v>
      </c>
      <c r="C41" s="170" t="s">
        <v>151</v>
      </c>
      <c r="D41" s="145">
        <v>23.98</v>
      </c>
      <c r="E41" s="68" t="s">
        <v>25</v>
      </c>
      <c r="F41" s="68" t="s">
        <v>25</v>
      </c>
      <c r="G41" s="68" t="s">
        <v>25</v>
      </c>
      <c r="H41" s="68" t="s">
        <v>25</v>
      </c>
      <c r="I41" s="68" t="s">
        <v>25</v>
      </c>
      <c r="J41" s="68" t="s">
        <v>25</v>
      </c>
      <c r="K41" s="88">
        <f t="shared" si="3"/>
        <v>23.98</v>
      </c>
      <c r="L41" s="88">
        <v>0</v>
      </c>
      <c r="M41" s="171">
        <f t="shared" si="5"/>
        <v>23.98</v>
      </c>
      <c r="N41" s="145" t="s">
        <v>143</v>
      </c>
      <c r="O41" s="145" t="s">
        <v>143</v>
      </c>
      <c r="P41" s="145" t="s">
        <v>143</v>
      </c>
      <c r="Q41" s="145" t="s">
        <v>143</v>
      </c>
      <c r="R41" s="145" t="s">
        <v>143</v>
      </c>
      <c r="S41" s="145" t="s">
        <v>143</v>
      </c>
      <c r="T41" s="145" t="s">
        <v>143</v>
      </c>
    </row>
    <row r="42" spans="1:20" ht="48" x14ac:dyDescent="0.2">
      <c r="A42" s="71" t="s">
        <v>157</v>
      </c>
      <c r="B42" s="134" t="s">
        <v>269</v>
      </c>
      <c r="C42" s="170" t="s">
        <v>151</v>
      </c>
      <c r="D42" s="167">
        <v>1249.47</v>
      </c>
      <c r="E42" s="68" t="s">
        <v>25</v>
      </c>
      <c r="F42" s="68" t="s">
        <v>25</v>
      </c>
      <c r="G42" s="68" t="s">
        <v>25</v>
      </c>
      <c r="H42" s="68" t="s">
        <v>25</v>
      </c>
      <c r="I42" s="68" t="s">
        <v>25</v>
      </c>
      <c r="J42" s="68" t="s">
        <v>25</v>
      </c>
      <c r="K42" s="88">
        <v>0</v>
      </c>
      <c r="L42" s="88">
        <f t="shared" ref="L42" si="6">D42</f>
        <v>1249.47</v>
      </c>
      <c r="M42" s="171">
        <f t="shared" si="5"/>
        <v>1249.47</v>
      </c>
      <c r="N42" s="200" t="s">
        <v>143</v>
      </c>
      <c r="O42" s="200" t="s">
        <v>143</v>
      </c>
      <c r="P42" s="200" t="s">
        <v>143</v>
      </c>
      <c r="Q42" s="200" t="s">
        <v>143</v>
      </c>
      <c r="R42" s="200" t="s">
        <v>143</v>
      </c>
      <c r="S42" s="200" t="s">
        <v>143</v>
      </c>
      <c r="T42" s="200" t="s">
        <v>143</v>
      </c>
    </row>
    <row r="43" spans="1:20" ht="24" x14ac:dyDescent="0.2">
      <c r="A43" s="71" t="s">
        <v>166</v>
      </c>
      <c r="B43" s="134" t="s">
        <v>270</v>
      </c>
      <c r="C43" s="170" t="s">
        <v>151</v>
      </c>
      <c r="D43" s="145">
        <v>47.35</v>
      </c>
      <c r="E43" s="68" t="s">
        <v>25</v>
      </c>
      <c r="F43" s="68" t="s">
        <v>25</v>
      </c>
      <c r="G43" s="68" t="s">
        <v>25</v>
      </c>
      <c r="H43" s="68" t="s">
        <v>25</v>
      </c>
      <c r="I43" s="68" t="s">
        <v>25</v>
      </c>
      <c r="J43" s="68" t="s">
        <v>25</v>
      </c>
      <c r="K43" s="88">
        <f>D43</f>
        <v>47.35</v>
      </c>
      <c r="L43" s="88">
        <v>0</v>
      </c>
      <c r="M43" s="171">
        <f t="shared" si="5"/>
        <v>47.35</v>
      </c>
      <c r="N43" s="145" t="s">
        <v>143</v>
      </c>
      <c r="O43" s="145" t="s">
        <v>143</v>
      </c>
      <c r="P43" s="145" t="s">
        <v>143</v>
      </c>
      <c r="Q43" s="145" t="s">
        <v>143</v>
      </c>
      <c r="R43" s="145" t="s">
        <v>143</v>
      </c>
      <c r="S43" s="145" t="s">
        <v>143</v>
      </c>
      <c r="T43" s="145" t="s">
        <v>143</v>
      </c>
    </row>
    <row r="44" spans="1:20" ht="48" x14ac:dyDescent="0.2">
      <c r="A44" s="71" t="s">
        <v>207</v>
      </c>
      <c r="B44" s="134" t="s">
        <v>291</v>
      </c>
      <c r="C44" s="170" t="s">
        <v>151</v>
      </c>
      <c r="D44" s="145">
        <v>160.11000000000001</v>
      </c>
      <c r="E44" s="68" t="s">
        <v>25</v>
      </c>
      <c r="F44" s="68" t="s">
        <v>25</v>
      </c>
      <c r="G44" s="68" t="s">
        <v>25</v>
      </c>
      <c r="H44" s="68" t="s">
        <v>25</v>
      </c>
      <c r="I44" s="68" t="s">
        <v>25</v>
      </c>
      <c r="J44" s="68" t="s">
        <v>25</v>
      </c>
      <c r="K44" s="88">
        <v>0</v>
      </c>
      <c r="L44" s="88">
        <f>D44</f>
        <v>160.11000000000001</v>
      </c>
      <c r="M44" s="171">
        <f t="shared" si="2"/>
        <v>160.11000000000001</v>
      </c>
      <c r="N44" s="145" t="s">
        <v>143</v>
      </c>
      <c r="O44" s="145" t="s">
        <v>143</v>
      </c>
      <c r="P44" s="145" t="s">
        <v>143</v>
      </c>
      <c r="Q44" s="145" t="s">
        <v>143</v>
      </c>
      <c r="R44" s="145" t="s">
        <v>143</v>
      </c>
      <c r="S44" s="145" t="s">
        <v>143</v>
      </c>
      <c r="T44" s="145" t="s">
        <v>143</v>
      </c>
    </row>
    <row r="45" spans="1:20" ht="36" x14ac:dyDescent="0.2">
      <c r="A45" s="71" t="s">
        <v>208</v>
      </c>
      <c r="B45" s="134" t="s">
        <v>311</v>
      </c>
      <c r="C45" s="170" t="s">
        <v>152</v>
      </c>
      <c r="D45" s="145">
        <v>471.06</v>
      </c>
      <c r="E45" s="68" t="s">
        <v>25</v>
      </c>
      <c r="F45" s="68" t="s">
        <v>25</v>
      </c>
      <c r="G45" s="68" t="s">
        <v>25</v>
      </c>
      <c r="H45" s="68" t="s">
        <v>25</v>
      </c>
      <c r="I45" s="68" t="s">
        <v>25</v>
      </c>
      <c r="J45" s="68" t="s">
        <v>25</v>
      </c>
      <c r="K45" s="88">
        <v>0</v>
      </c>
      <c r="L45" s="88">
        <f>D45</f>
        <v>471.06</v>
      </c>
      <c r="M45" s="171">
        <f t="shared" si="2"/>
        <v>471.06</v>
      </c>
      <c r="N45" s="145" t="s">
        <v>143</v>
      </c>
      <c r="O45" s="145" t="s">
        <v>143</v>
      </c>
      <c r="P45" s="145" t="s">
        <v>143</v>
      </c>
      <c r="Q45" s="145" t="s">
        <v>143</v>
      </c>
      <c r="R45" s="145" t="s">
        <v>143</v>
      </c>
      <c r="S45" s="145" t="s">
        <v>143</v>
      </c>
      <c r="T45" s="145" t="s">
        <v>143</v>
      </c>
    </row>
    <row r="46" spans="1:20" ht="12" x14ac:dyDescent="0.2">
      <c r="A46" s="71" t="s">
        <v>216</v>
      </c>
      <c r="B46" s="134" t="s">
        <v>378</v>
      </c>
      <c r="C46" s="170" t="s">
        <v>324</v>
      </c>
      <c r="D46" s="88">
        <v>212.4</v>
      </c>
      <c r="E46" s="68" t="s">
        <v>25</v>
      </c>
      <c r="F46" s="68" t="s">
        <v>25</v>
      </c>
      <c r="G46" s="68" t="s">
        <v>25</v>
      </c>
      <c r="H46" s="68" t="s">
        <v>25</v>
      </c>
      <c r="I46" s="68" t="s">
        <v>25</v>
      </c>
      <c r="J46" s="68" t="s">
        <v>25</v>
      </c>
      <c r="K46" s="88">
        <f t="shared" ref="K46" si="7">D46</f>
        <v>212.4</v>
      </c>
      <c r="L46" s="88">
        <v>0</v>
      </c>
      <c r="M46" s="171">
        <f t="shared" si="2"/>
        <v>212.4</v>
      </c>
      <c r="N46" s="200" t="s">
        <v>143</v>
      </c>
      <c r="O46" s="200" t="s">
        <v>143</v>
      </c>
      <c r="P46" s="200" t="s">
        <v>143</v>
      </c>
      <c r="Q46" s="200" t="s">
        <v>143</v>
      </c>
      <c r="R46" s="200" t="s">
        <v>143</v>
      </c>
      <c r="S46" s="200" t="s">
        <v>143</v>
      </c>
      <c r="T46" s="200" t="s">
        <v>143</v>
      </c>
    </row>
    <row r="47" spans="1:20" ht="14.25" customHeight="1" x14ac:dyDescent="0.2">
      <c r="A47" s="249" t="s">
        <v>78</v>
      </c>
      <c r="B47" s="249"/>
      <c r="C47" s="249"/>
      <c r="D47" s="87">
        <f>SUM(D35:D46)</f>
        <v>2502.4900000000002</v>
      </c>
      <c r="E47" s="146" t="s">
        <v>25</v>
      </c>
      <c r="F47" s="146" t="s">
        <v>25</v>
      </c>
      <c r="G47" s="146" t="s">
        <v>143</v>
      </c>
      <c r="H47" s="146" t="s">
        <v>143</v>
      </c>
      <c r="I47" s="146" t="s">
        <v>143</v>
      </c>
      <c r="J47" s="146" t="s">
        <v>143</v>
      </c>
      <c r="K47" s="87">
        <f>SUM(K35:K46)</f>
        <v>621.85</v>
      </c>
      <c r="L47" s="87">
        <f>SUM(L35:L46)</f>
        <v>1880.6399999999999</v>
      </c>
      <c r="M47" s="87">
        <f>SUM(M35:M46)</f>
        <v>2502.4900000000002</v>
      </c>
      <c r="N47" s="145" t="s">
        <v>143</v>
      </c>
      <c r="O47" s="145" t="s">
        <v>143</v>
      </c>
      <c r="P47" s="145" t="s">
        <v>143</v>
      </c>
      <c r="Q47" s="145" t="s">
        <v>143</v>
      </c>
      <c r="R47" s="145" t="s">
        <v>143</v>
      </c>
      <c r="S47" s="145" t="s">
        <v>143</v>
      </c>
      <c r="T47" s="145" t="s">
        <v>143</v>
      </c>
    </row>
    <row r="48" spans="1:20" ht="13.5" customHeight="1" x14ac:dyDescent="0.2">
      <c r="A48" s="249" t="s">
        <v>79</v>
      </c>
      <c r="B48" s="249"/>
      <c r="C48" s="249"/>
      <c r="D48" s="87">
        <f>D26+D33+D47</f>
        <v>2940.2000000000003</v>
      </c>
      <c r="E48" s="87" t="str">
        <f>E26</f>
        <v>х </v>
      </c>
      <c r="F48" s="73" t="str">
        <f>F26</f>
        <v>х </v>
      </c>
      <c r="G48" s="145" t="s">
        <v>143</v>
      </c>
      <c r="H48" s="145" t="s">
        <v>143</v>
      </c>
      <c r="I48" s="119" t="str">
        <f>I26</f>
        <v>-</v>
      </c>
      <c r="J48" s="145" t="s">
        <v>143</v>
      </c>
      <c r="K48" s="87">
        <f>K26+K33+K47</f>
        <v>1059.56</v>
      </c>
      <c r="L48" s="87">
        <f>L26+L33+L47</f>
        <v>1880.6399999999999</v>
      </c>
      <c r="M48" s="87">
        <f>M26+M33+M47</f>
        <v>2940.2000000000003</v>
      </c>
      <c r="N48" s="145" t="s">
        <v>143</v>
      </c>
      <c r="O48" s="145" t="s">
        <v>143</v>
      </c>
      <c r="P48" s="145" t="s">
        <v>143</v>
      </c>
      <c r="Q48" s="145" t="s">
        <v>143</v>
      </c>
      <c r="R48" s="145" t="s">
        <v>143</v>
      </c>
      <c r="S48" s="145" t="s">
        <v>143</v>
      </c>
      <c r="T48" s="145" t="s">
        <v>143</v>
      </c>
    </row>
    <row r="49" spans="1:20" ht="19.149999999999999" hidden="1" customHeight="1" x14ac:dyDescent="0.2">
      <c r="A49" s="53" t="s">
        <v>58</v>
      </c>
      <c r="B49" s="317" t="s">
        <v>132</v>
      </c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  <c r="O49" s="317"/>
      <c r="P49" s="317"/>
      <c r="Q49" s="317"/>
      <c r="R49" s="317"/>
      <c r="S49" s="317"/>
      <c r="T49" s="317"/>
    </row>
    <row r="50" spans="1:20" ht="16.5" hidden="1" customHeight="1" x14ac:dyDescent="0.2">
      <c r="A50" s="29" t="s">
        <v>10</v>
      </c>
      <c r="B50" s="257" t="s">
        <v>74</v>
      </c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</row>
    <row r="51" spans="1:20" ht="15" hidden="1" customHeight="1" x14ac:dyDescent="0.2">
      <c r="A51" s="146"/>
      <c r="B51" s="149"/>
      <c r="C51" s="149"/>
      <c r="D51" s="149"/>
      <c r="E51" s="55" t="s">
        <v>25</v>
      </c>
      <c r="F51" s="55" t="s">
        <v>25</v>
      </c>
      <c r="G51" s="55" t="s">
        <v>25</v>
      </c>
      <c r="H51" s="55" t="s">
        <v>25</v>
      </c>
      <c r="I51" s="55" t="s">
        <v>25</v>
      </c>
      <c r="J51" s="55" t="s">
        <v>25</v>
      </c>
      <c r="K51" s="231"/>
      <c r="L51" s="149"/>
      <c r="M51" s="56"/>
      <c r="N51" s="56"/>
      <c r="O51" s="149"/>
      <c r="P51" s="149"/>
      <c r="Q51" s="149"/>
      <c r="R51" s="149"/>
      <c r="S51" s="149"/>
      <c r="T51" s="149"/>
    </row>
    <row r="52" spans="1:20" ht="13.5" hidden="1" customHeight="1" x14ac:dyDescent="0.2">
      <c r="A52" s="249" t="s">
        <v>80</v>
      </c>
      <c r="B52" s="249"/>
      <c r="C52" s="249"/>
      <c r="D52" s="146"/>
      <c r="E52" s="146" t="s">
        <v>25</v>
      </c>
      <c r="F52" s="146" t="s">
        <v>25</v>
      </c>
      <c r="G52" s="146"/>
      <c r="H52" s="146"/>
      <c r="I52" s="146"/>
      <c r="J52" s="146"/>
      <c r="K52" s="228"/>
      <c r="L52" s="146"/>
      <c r="M52" s="57"/>
      <c r="N52" s="57"/>
      <c r="O52" s="146"/>
      <c r="P52" s="146"/>
      <c r="Q52" s="146"/>
      <c r="R52" s="146"/>
      <c r="S52" s="146"/>
      <c r="T52" s="146"/>
    </row>
    <row r="53" spans="1:20" ht="17.25" hidden="1" customHeight="1" x14ac:dyDescent="0.2">
      <c r="A53" s="50" t="s">
        <v>11</v>
      </c>
      <c r="B53" s="257" t="s">
        <v>131</v>
      </c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</row>
    <row r="54" spans="1:20" ht="13.5" hidden="1" customHeight="1" x14ac:dyDescent="0.2">
      <c r="A54" s="146"/>
      <c r="B54" s="149"/>
      <c r="C54" s="149"/>
      <c r="D54" s="149"/>
      <c r="E54" s="55" t="s">
        <v>25</v>
      </c>
      <c r="F54" s="55" t="s">
        <v>25</v>
      </c>
      <c r="G54" s="55" t="s">
        <v>25</v>
      </c>
      <c r="H54" s="55" t="s">
        <v>25</v>
      </c>
      <c r="I54" s="55" t="s">
        <v>25</v>
      </c>
      <c r="J54" s="55" t="s">
        <v>25</v>
      </c>
      <c r="K54" s="231"/>
      <c r="L54" s="149"/>
      <c r="M54" s="56"/>
      <c r="N54" s="56"/>
      <c r="O54" s="149"/>
      <c r="P54" s="149"/>
      <c r="Q54" s="149"/>
      <c r="R54" s="149"/>
      <c r="S54" s="149"/>
      <c r="T54" s="149"/>
    </row>
    <row r="55" spans="1:20" ht="13.5" hidden="1" customHeight="1" x14ac:dyDescent="0.2">
      <c r="A55" s="249" t="s">
        <v>81</v>
      </c>
      <c r="B55" s="249"/>
      <c r="C55" s="249"/>
      <c r="D55" s="146"/>
      <c r="E55" s="146" t="s">
        <v>25</v>
      </c>
      <c r="F55" s="146" t="s">
        <v>25</v>
      </c>
      <c r="G55" s="146"/>
      <c r="H55" s="146"/>
      <c r="I55" s="146"/>
      <c r="J55" s="146"/>
      <c r="K55" s="228"/>
      <c r="L55" s="146"/>
      <c r="M55" s="57"/>
      <c r="N55" s="57"/>
      <c r="O55" s="146"/>
      <c r="P55" s="146"/>
      <c r="Q55" s="146"/>
      <c r="R55" s="146"/>
      <c r="S55" s="146"/>
      <c r="T55" s="146"/>
    </row>
    <row r="56" spans="1:20" ht="13.5" hidden="1" customHeight="1" x14ac:dyDescent="0.2">
      <c r="A56" s="146" t="s">
        <v>40</v>
      </c>
      <c r="B56" s="257" t="s">
        <v>86</v>
      </c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</row>
    <row r="57" spans="1:20" ht="12.75" hidden="1" customHeight="1" x14ac:dyDescent="0.2">
      <c r="A57" s="146"/>
      <c r="B57" s="149"/>
      <c r="C57" s="149"/>
      <c r="D57" s="149"/>
      <c r="E57" s="55" t="s">
        <v>25</v>
      </c>
      <c r="F57" s="55" t="s">
        <v>25</v>
      </c>
      <c r="G57" s="55" t="s">
        <v>25</v>
      </c>
      <c r="H57" s="55" t="s">
        <v>25</v>
      </c>
      <c r="I57" s="55" t="s">
        <v>25</v>
      </c>
      <c r="J57" s="55" t="s">
        <v>25</v>
      </c>
      <c r="K57" s="231"/>
      <c r="L57" s="149"/>
      <c r="M57" s="56"/>
      <c r="N57" s="56"/>
      <c r="O57" s="149"/>
      <c r="P57" s="149"/>
      <c r="Q57" s="149"/>
      <c r="R57" s="149"/>
      <c r="S57" s="149"/>
      <c r="T57" s="149"/>
    </row>
    <row r="58" spans="1:20" ht="12.6" hidden="1" customHeight="1" x14ac:dyDescent="0.2">
      <c r="A58" s="249" t="s">
        <v>82</v>
      </c>
      <c r="B58" s="249"/>
      <c r="C58" s="249"/>
      <c r="D58" s="146"/>
      <c r="E58" s="146" t="s">
        <v>25</v>
      </c>
      <c r="F58" s="146" t="s">
        <v>25</v>
      </c>
      <c r="G58" s="146"/>
      <c r="H58" s="146"/>
      <c r="I58" s="146"/>
      <c r="J58" s="146"/>
      <c r="K58" s="228"/>
      <c r="L58" s="146"/>
      <c r="M58" s="57"/>
      <c r="N58" s="57"/>
      <c r="O58" s="146"/>
      <c r="P58" s="146"/>
      <c r="Q58" s="146"/>
      <c r="R58" s="146"/>
      <c r="S58" s="146"/>
      <c r="T58" s="146"/>
    </row>
    <row r="59" spans="1:20" ht="17.25" hidden="1" customHeight="1" x14ac:dyDescent="0.2">
      <c r="A59" s="50" t="s">
        <v>12</v>
      </c>
      <c r="B59" s="257" t="s">
        <v>87</v>
      </c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</row>
    <row r="60" spans="1:20" ht="15" hidden="1" customHeight="1" x14ac:dyDescent="0.2">
      <c r="A60" s="146"/>
      <c r="B60" s="149"/>
      <c r="C60" s="149"/>
      <c r="D60" s="149"/>
      <c r="E60" s="55" t="s">
        <v>25</v>
      </c>
      <c r="F60" s="55" t="s">
        <v>25</v>
      </c>
      <c r="G60" s="55" t="s">
        <v>25</v>
      </c>
      <c r="H60" s="55" t="s">
        <v>25</v>
      </c>
      <c r="I60" s="55" t="s">
        <v>25</v>
      </c>
      <c r="J60" s="55" t="s">
        <v>25</v>
      </c>
      <c r="K60" s="231"/>
      <c r="L60" s="149"/>
      <c r="M60" s="56"/>
      <c r="N60" s="56"/>
      <c r="O60" s="149"/>
      <c r="P60" s="149"/>
      <c r="Q60" s="149"/>
      <c r="R60" s="149"/>
      <c r="S60" s="149"/>
      <c r="T60" s="149"/>
    </row>
    <row r="61" spans="1:20" ht="16.899999999999999" hidden="1" customHeight="1" x14ac:dyDescent="0.2">
      <c r="A61" s="249" t="s">
        <v>83</v>
      </c>
      <c r="B61" s="249"/>
      <c r="C61" s="249"/>
      <c r="D61" s="146"/>
      <c r="E61" s="146" t="s">
        <v>25</v>
      </c>
      <c r="F61" s="146" t="s">
        <v>25</v>
      </c>
      <c r="G61" s="146"/>
      <c r="H61" s="146"/>
      <c r="I61" s="146"/>
      <c r="J61" s="146"/>
      <c r="K61" s="228"/>
      <c r="L61" s="146"/>
      <c r="M61" s="57"/>
      <c r="N61" s="57"/>
      <c r="O61" s="146"/>
      <c r="P61" s="146"/>
      <c r="Q61" s="146"/>
      <c r="R61" s="146"/>
      <c r="S61" s="146"/>
      <c r="T61" s="146"/>
    </row>
    <row r="62" spans="1:20" ht="15" hidden="1" customHeight="1" x14ac:dyDescent="0.2">
      <c r="A62" s="146" t="s">
        <v>61</v>
      </c>
      <c r="B62" s="249" t="s">
        <v>76</v>
      </c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</row>
    <row r="63" spans="1:20" ht="13.5" hidden="1" customHeight="1" x14ac:dyDescent="0.2">
      <c r="A63" s="146"/>
      <c r="B63" s="149"/>
      <c r="C63" s="149"/>
      <c r="D63" s="149"/>
      <c r="E63" s="55" t="s">
        <v>25</v>
      </c>
      <c r="F63" s="55" t="s">
        <v>25</v>
      </c>
      <c r="G63" s="55" t="s">
        <v>25</v>
      </c>
      <c r="H63" s="55" t="s">
        <v>25</v>
      </c>
      <c r="I63" s="55" t="s">
        <v>25</v>
      </c>
      <c r="J63" s="55" t="s">
        <v>25</v>
      </c>
      <c r="K63" s="231"/>
      <c r="L63" s="149"/>
      <c r="M63" s="56"/>
      <c r="N63" s="56"/>
      <c r="O63" s="149"/>
      <c r="P63" s="149"/>
      <c r="Q63" s="149"/>
      <c r="R63" s="149"/>
      <c r="S63" s="149"/>
      <c r="T63" s="149"/>
    </row>
    <row r="64" spans="1:20" ht="12" hidden="1" customHeight="1" x14ac:dyDescent="0.2">
      <c r="A64" s="249" t="s">
        <v>84</v>
      </c>
      <c r="B64" s="249"/>
      <c r="C64" s="249"/>
      <c r="D64" s="146"/>
      <c r="E64" s="146" t="s">
        <v>25</v>
      </c>
      <c r="F64" s="146" t="s">
        <v>25</v>
      </c>
      <c r="G64" s="146"/>
      <c r="H64" s="146"/>
      <c r="I64" s="146"/>
      <c r="J64" s="146"/>
      <c r="K64" s="228"/>
      <c r="L64" s="146"/>
      <c r="M64" s="57"/>
      <c r="N64" s="57"/>
      <c r="O64" s="146"/>
      <c r="P64" s="146"/>
      <c r="Q64" s="146"/>
      <c r="R64" s="146"/>
      <c r="S64" s="146"/>
      <c r="T64" s="146"/>
    </row>
    <row r="65" spans="1:20" ht="12.75" hidden="1" customHeight="1" x14ac:dyDescent="0.2">
      <c r="A65" s="249" t="s">
        <v>85</v>
      </c>
      <c r="B65" s="249"/>
      <c r="C65" s="249"/>
      <c r="D65" s="146"/>
      <c r="E65" s="146" t="s">
        <v>25</v>
      </c>
      <c r="F65" s="146" t="s">
        <v>25</v>
      </c>
      <c r="G65" s="146"/>
      <c r="H65" s="146"/>
      <c r="I65" s="146"/>
      <c r="J65" s="146"/>
      <c r="K65" s="228"/>
      <c r="L65" s="146"/>
      <c r="M65" s="57"/>
      <c r="N65" s="57"/>
      <c r="O65" s="146"/>
      <c r="P65" s="146"/>
      <c r="Q65" s="146"/>
      <c r="R65" s="146"/>
      <c r="S65" s="146"/>
      <c r="T65" s="146"/>
    </row>
    <row r="66" spans="1:20" ht="12.75" customHeight="1" x14ac:dyDescent="0.2">
      <c r="A66" s="250" t="s">
        <v>173</v>
      </c>
      <c r="B66" s="250"/>
      <c r="C66" s="250"/>
      <c r="D66" s="86">
        <f>D48</f>
        <v>2940.2000000000003</v>
      </c>
      <c r="E66" s="86">
        <v>2938.95</v>
      </c>
      <c r="F66" s="74">
        <v>0</v>
      </c>
      <c r="G66" s="74">
        <v>0</v>
      </c>
      <c r="H66" s="74">
        <v>0</v>
      </c>
      <c r="I66" s="86">
        <f>D66-E66</f>
        <v>1.2500000000004547</v>
      </c>
      <c r="J66" s="74">
        <v>0</v>
      </c>
      <c r="K66" s="86">
        <f>K48</f>
        <v>1059.56</v>
      </c>
      <c r="L66" s="86">
        <f>L48</f>
        <v>1880.6399999999999</v>
      </c>
      <c r="M66" s="89">
        <f>D66</f>
        <v>2940.2000000000003</v>
      </c>
      <c r="N66" s="145" t="s">
        <v>143</v>
      </c>
      <c r="O66" s="145" t="s">
        <v>143</v>
      </c>
      <c r="P66" s="79" t="str">
        <f>P48</f>
        <v>-</v>
      </c>
      <c r="Q66" s="149" t="s">
        <v>143</v>
      </c>
      <c r="R66" s="86" t="str">
        <f>R48</f>
        <v>-</v>
      </c>
      <c r="S66" s="86" t="str">
        <f>S48</f>
        <v>-</v>
      </c>
      <c r="T66" s="86" t="str">
        <f>T48</f>
        <v>-</v>
      </c>
    </row>
    <row r="67" spans="1:20" ht="12.75" customHeight="1" x14ac:dyDescent="0.2">
      <c r="A67" s="149" t="s">
        <v>174</v>
      </c>
      <c r="B67" s="251" t="s">
        <v>217</v>
      </c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3"/>
    </row>
    <row r="68" spans="1:20" ht="12.75" customHeight="1" x14ac:dyDescent="0.2">
      <c r="A68" s="53" t="s">
        <v>7</v>
      </c>
      <c r="B68" s="254" t="s">
        <v>309</v>
      </c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6"/>
    </row>
    <row r="69" spans="1:20" ht="12.75" customHeight="1" x14ac:dyDescent="0.2">
      <c r="A69" s="54" t="s">
        <v>8</v>
      </c>
      <c r="B69" s="254" t="s">
        <v>74</v>
      </c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6"/>
    </row>
    <row r="70" spans="1:20" ht="12.75" hidden="1" customHeight="1" x14ac:dyDescent="0.2">
      <c r="A70" s="69" t="s">
        <v>177</v>
      </c>
      <c r="B70" s="114"/>
      <c r="C70" s="172"/>
      <c r="D70" s="88"/>
      <c r="E70" s="93"/>
      <c r="F70" s="92"/>
      <c r="G70" s="92"/>
      <c r="H70" s="92"/>
      <c r="I70" s="92"/>
      <c r="J70" s="92"/>
      <c r="K70" s="88"/>
      <c r="L70" s="88"/>
      <c r="M70" s="88"/>
      <c r="N70" s="146"/>
      <c r="O70" s="146"/>
      <c r="P70" s="173"/>
      <c r="Q70" s="174"/>
      <c r="R70" s="174"/>
      <c r="S70" s="174"/>
      <c r="T70" s="174"/>
    </row>
    <row r="71" spans="1:20" ht="12.75" customHeight="1" x14ac:dyDescent="0.2">
      <c r="A71" s="249" t="s">
        <v>73</v>
      </c>
      <c r="B71" s="249"/>
      <c r="C71" s="249"/>
      <c r="D71" s="87">
        <f>SUM(D70:D70)</f>
        <v>0</v>
      </c>
      <c r="E71" s="87" t="s">
        <v>25</v>
      </c>
      <c r="F71" s="68" t="s">
        <v>25</v>
      </c>
      <c r="G71" s="145" t="s">
        <v>143</v>
      </c>
      <c r="H71" s="145" t="s">
        <v>143</v>
      </c>
      <c r="I71" s="119" t="s">
        <v>143</v>
      </c>
      <c r="J71" s="145" t="s">
        <v>143</v>
      </c>
      <c r="K71" s="87">
        <f>SUM(K70:K70)</f>
        <v>0</v>
      </c>
      <c r="L71" s="87">
        <f>SUM(L70:L70)</f>
        <v>0</v>
      </c>
      <c r="M71" s="88">
        <f>SUM(M70:M70)</f>
        <v>0</v>
      </c>
      <c r="N71" s="145" t="s">
        <v>143</v>
      </c>
      <c r="O71" s="145" t="s">
        <v>143</v>
      </c>
      <c r="P71" s="145" t="s">
        <v>143</v>
      </c>
      <c r="Q71" s="145" t="s">
        <v>143</v>
      </c>
      <c r="R71" s="145" t="s">
        <v>143</v>
      </c>
      <c r="S71" s="145" t="s">
        <v>143</v>
      </c>
      <c r="T71" s="145" t="s">
        <v>143</v>
      </c>
    </row>
    <row r="72" spans="1:20" ht="12.75" customHeight="1" x14ac:dyDescent="0.2">
      <c r="A72" s="146" t="s">
        <v>9</v>
      </c>
      <c r="B72" s="257" t="s">
        <v>303</v>
      </c>
      <c r="C72" s="257"/>
      <c r="D72" s="257"/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</row>
    <row r="73" spans="1:20" ht="12.75" hidden="1" customHeight="1" x14ac:dyDescent="0.2">
      <c r="A73" s="69" t="s">
        <v>149</v>
      </c>
      <c r="B73" s="134"/>
      <c r="C73" s="170"/>
      <c r="D73" s="171"/>
      <c r="E73" s="68" t="s">
        <v>25</v>
      </c>
      <c r="F73" s="68" t="s">
        <v>25</v>
      </c>
      <c r="G73" s="68" t="s">
        <v>25</v>
      </c>
      <c r="H73" s="68" t="s">
        <v>25</v>
      </c>
      <c r="I73" s="68" t="s">
        <v>25</v>
      </c>
      <c r="J73" s="68" t="s">
        <v>25</v>
      </c>
      <c r="K73" s="171">
        <v>0</v>
      </c>
      <c r="L73" s="171">
        <f>D73</f>
        <v>0</v>
      </c>
      <c r="M73" s="171">
        <f>D73</f>
        <v>0</v>
      </c>
      <c r="N73" s="148" t="s">
        <v>143</v>
      </c>
      <c r="O73" s="148" t="s">
        <v>143</v>
      </c>
      <c r="P73" s="148" t="s">
        <v>143</v>
      </c>
      <c r="Q73" s="148" t="s">
        <v>143</v>
      </c>
      <c r="R73" s="148" t="s">
        <v>143</v>
      </c>
      <c r="S73" s="148" t="s">
        <v>143</v>
      </c>
      <c r="T73" s="148" t="s">
        <v>143</v>
      </c>
    </row>
    <row r="74" spans="1:20" ht="12.75" customHeight="1" x14ac:dyDescent="0.2">
      <c r="A74" s="249" t="s">
        <v>77</v>
      </c>
      <c r="B74" s="249"/>
      <c r="C74" s="249"/>
      <c r="D74" s="87">
        <f>D73</f>
        <v>0</v>
      </c>
      <c r="E74" s="145" t="s">
        <v>25</v>
      </c>
      <c r="F74" s="145" t="s">
        <v>25</v>
      </c>
      <c r="G74" s="146" t="s">
        <v>143</v>
      </c>
      <c r="H74" s="146" t="s">
        <v>143</v>
      </c>
      <c r="I74" s="146" t="s">
        <v>143</v>
      </c>
      <c r="J74" s="146" t="s">
        <v>143</v>
      </c>
      <c r="K74" s="87">
        <f>K73</f>
        <v>0</v>
      </c>
      <c r="L74" s="87">
        <f>L73</f>
        <v>0</v>
      </c>
      <c r="M74" s="87">
        <f>M73</f>
        <v>0</v>
      </c>
      <c r="N74" s="145" t="s">
        <v>143</v>
      </c>
      <c r="O74" s="145" t="s">
        <v>143</v>
      </c>
      <c r="P74" s="145" t="s">
        <v>143</v>
      </c>
      <c r="Q74" s="145" t="s">
        <v>143</v>
      </c>
      <c r="R74" s="145" t="s">
        <v>143</v>
      </c>
      <c r="S74" s="145" t="s">
        <v>143</v>
      </c>
      <c r="T74" s="145" t="s">
        <v>143</v>
      </c>
    </row>
    <row r="75" spans="1:20" ht="12.75" customHeight="1" x14ac:dyDescent="0.2">
      <c r="A75" s="53" t="s">
        <v>47</v>
      </c>
      <c r="B75" s="258" t="s">
        <v>76</v>
      </c>
      <c r="C75" s="258"/>
      <c r="D75" s="258"/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</row>
    <row r="76" spans="1:20" ht="24" x14ac:dyDescent="0.2">
      <c r="A76" s="71" t="s">
        <v>148</v>
      </c>
      <c r="B76" s="134" t="s">
        <v>156</v>
      </c>
      <c r="C76" s="170" t="s">
        <v>151</v>
      </c>
      <c r="D76" s="88">
        <v>169.01</v>
      </c>
      <c r="E76" s="68" t="s">
        <v>25</v>
      </c>
      <c r="F76" s="68" t="s">
        <v>25</v>
      </c>
      <c r="G76" s="68" t="s">
        <v>25</v>
      </c>
      <c r="H76" s="68" t="s">
        <v>25</v>
      </c>
      <c r="I76" s="68" t="s">
        <v>25</v>
      </c>
      <c r="J76" s="68" t="s">
        <v>25</v>
      </c>
      <c r="K76" s="88">
        <f>D76</f>
        <v>169.01</v>
      </c>
      <c r="L76" s="88">
        <v>0</v>
      </c>
      <c r="M76" s="171">
        <f>D76</f>
        <v>169.01</v>
      </c>
      <c r="N76" s="145" t="s">
        <v>143</v>
      </c>
      <c r="O76" s="145" t="s">
        <v>143</v>
      </c>
      <c r="P76" s="145" t="s">
        <v>143</v>
      </c>
      <c r="Q76" s="145" t="s">
        <v>143</v>
      </c>
      <c r="R76" s="145" t="s">
        <v>143</v>
      </c>
      <c r="S76" s="145" t="s">
        <v>143</v>
      </c>
      <c r="T76" s="145" t="s">
        <v>143</v>
      </c>
    </row>
    <row r="77" spans="1:20" ht="12.75" customHeight="1" x14ac:dyDescent="0.2">
      <c r="A77" s="249" t="s">
        <v>78</v>
      </c>
      <c r="B77" s="249"/>
      <c r="C77" s="249"/>
      <c r="D77" s="87">
        <f>SUM(D76:D76)</f>
        <v>169.01</v>
      </c>
      <c r="E77" s="146" t="s">
        <v>25</v>
      </c>
      <c r="F77" s="146" t="s">
        <v>25</v>
      </c>
      <c r="G77" s="146" t="s">
        <v>143</v>
      </c>
      <c r="H77" s="146" t="s">
        <v>143</v>
      </c>
      <c r="I77" s="146" t="s">
        <v>143</v>
      </c>
      <c r="J77" s="146" t="s">
        <v>143</v>
      </c>
      <c r="K77" s="87">
        <f>SUM(K76:K76)</f>
        <v>169.01</v>
      </c>
      <c r="L77" s="87">
        <f>SUM(L76:L76)</f>
        <v>0</v>
      </c>
      <c r="M77" s="87">
        <f>SUM(M76:M76)</f>
        <v>169.01</v>
      </c>
      <c r="N77" s="145" t="s">
        <v>143</v>
      </c>
      <c r="O77" s="145" t="s">
        <v>143</v>
      </c>
      <c r="P77" s="145" t="s">
        <v>143</v>
      </c>
      <c r="Q77" s="145" t="s">
        <v>143</v>
      </c>
      <c r="R77" s="145" t="s">
        <v>143</v>
      </c>
      <c r="S77" s="145" t="s">
        <v>143</v>
      </c>
      <c r="T77" s="145" t="s">
        <v>143</v>
      </c>
    </row>
    <row r="78" spans="1:20" ht="12.75" customHeight="1" x14ac:dyDescent="0.2">
      <c r="A78" s="249" t="s">
        <v>79</v>
      </c>
      <c r="B78" s="249"/>
      <c r="C78" s="249"/>
      <c r="D78" s="87">
        <f>D71+D74+D77</f>
        <v>169.01</v>
      </c>
      <c r="E78" s="87" t="str">
        <f>E71</f>
        <v>х </v>
      </c>
      <c r="F78" s="73" t="str">
        <f>F71</f>
        <v>х </v>
      </c>
      <c r="G78" s="145" t="s">
        <v>143</v>
      </c>
      <c r="H78" s="145" t="s">
        <v>143</v>
      </c>
      <c r="I78" s="119" t="s">
        <v>143</v>
      </c>
      <c r="J78" s="145" t="s">
        <v>143</v>
      </c>
      <c r="K78" s="87">
        <f>K71+K74+K77</f>
        <v>169.01</v>
      </c>
      <c r="L78" s="87">
        <f>L71+L74+L77</f>
        <v>0</v>
      </c>
      <c r="M78" s="87">
        <f>M71+M74+M77</f>
        <v>169.01</v>
      </c>
      <c r="N78" s="145" t="s">
        <v>143</v>
      </c>
      <c r="O78" s="145" t="s">
        <v>143</v>
      </c>
      <c r="P78" s="145" t="s">
        <v>143</v>
      </c>
      <c r="Q78" s="145" t="s">
        <v>143</v>
      </c>
      <c r="R78" s="145" t="s">
        <v>143</v>
      </c>
      <c r="S78" s="145" t="s">
        <v>143</v>
      </c>
      <c r="T78" s="145" t="s">
        <v>143</v>
      </c>
    </row>
    <row r="79" spans="1:20" ht="12.75" customHeight="1" x14ac:dyDescent="0.2">
      <c r="A79" s="250" t="s">
        <v>175</v>
      </c>
      <c r="B79" s="250"/>
      <c r="C79" s="250"/>
      <c r="D79" s="86">
        <f>D78</f>
        <v>169.01</v>
      </c>
      <c r="E79" s="86">
        <v>24.57</v>
      </c>
      <c r="F79" s="86">
        <v>0</v>
      </c>
      <c r="G79" s="86">
        <v>0</v>
      </c>
      <c r="H79" s="86">
        <v>0</v>
      </c>
      <c r="I79" s="86">
        <f>D79-E79</f>
        <v>144.44</v>
      </c>
      <c r="J79" s="86">
        <v>0</v>
      </c>
      <c r="K79" s="86">
        <f>K78</f>
        <v>169.01</v>
      </c>
      <c r="L79" s="86">
        <f>L78</f>
        <v>0</v>
      </c>
      <c r="M79" s="86">
        <f>D79</f>
        <v>169.01</v>
      </c>
      <c r="N79" s="145" t="s">
        <v>143</v>
      </c>
      <c r="O79" s="145" t="s">
        <v>143</v>
      </c>
      <c r="P79" s="79" t="str">
        <f>P78</f>
        <v>-</v>
      </c>
      <c r="Q79" s="149" t="s">
        <v>143</v>
      </c>
      <c r="R79" s="86" t="str">
        <f>R78</f>
        <v>-</v>
      </c>
      <c r="S79" s="86" t="str">
        <f>S78</f>
        <v>-</v>
      </c>
      <c r="T79" s="86" t="str">
        <f>T78</f>
        <v>-</v>
      </c>
    </row>
    <row r="80" spans="1:20" ht="12.75" customHeight="1" x14ac:dyDescent="0.2">
      <c r="A80" s="149" t="s">
        <v>176</v>
      </c>
      <c r="B80" s="251" t="s">
        <v>179</v>
      </c>
      <c r="C80" s="252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3"/>
    </row>
    <row r="81" spans="1:20" ht="12.75" customHeight="1" x14ac:dyDescent="0.2">
      <c r="A81" s="53" t="s">
        <v>7</v>
      </c>
      <c r="B81" s="254" t="s">
        <v>309</v>
      </c>
      <c r="C81" s="255"/>
      <c r="D81" s="255"/>
      <c r="E81" s="255"/>
      <c r="F81" s="255"/>
      <c r="G81" s="255"/>
      <c r="H81" s="255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6"/>
    </row>
    <row r="82" spans="1:20" ht="12.75" customHeight="1" x14ac:dyDescent="0.2">
      <c r="A82" s="54" t="s">
        <v>8</v>
      </c>
      <c r="B82" s="254" t="s">
        <v>74</v>
      </c>
      <c r="C82" s="255"/>
      <c r="D82" s="255"/>
      <c r="E82" s="255"/>
      <c r="F82" s="255"/>
      <c r="G82" s="255"/>
      <c r="H82" s="255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6"/>
    </row>
    <row r="83" spans="1:20" ht="12.75" hidden="1" customHeight="1" x14ac:dyDescent="0.2">
      <c r="A83" s="69" t="s">
        <v>177</v>
      </c>
      <c r="B83" s="114"/>
      <c r="C83" s="172"/>
      <c r="D83" s="88"/>
      <c r="E83" s="93"/>
      <c r="F83" s="92"/>
      <c r="G83" s="92"/>
      <c r="H83" s="92"/>
      <c r="I83" s="92"/>
      <c r="J83" s="92"/>
      <c r="K83" s="88"/>
      <c r="L83" s="88"/>
      <c r="M83" s="88"/>
      <c r="N83" s="146"/>
      <c r="O83" s="146"/>
      <c r="P83" s="173"/>
      <c r="Q83" s="174"/>
      <c r="R83" s="174"/>
      <c r="S83" s="174"/>
      <c r="T83" s="174"/>
    </row>
    <row r="84" spans="1:20" ht="12.75" customHeight="1" x14ac:dyDescent="0.2">
      <c r="A84" s="249" t="s">
        <v>73</v>
      </c>
      <c r="B84" s="249"/>
      <c r="C84" s="249"/>
      <c r="D84" s="87">
        <f>SUM(D83:D83)</f>
        <v>0</v>
      </c>
      <c r="E84" s="87" t="s">
        <v>25</v>
      </c>
      <c r="F84" s="68" t="s">
        <v>25</v>
      </c>
      <c r="G84" s="145" t="s">
        <v>143</v>
      </c>
      <c r="H84" s="145" t="s">
        <v>143</v>
      </c>
      <c r="I84" s="119" t="s">
        <v>143</v>
      </c>
      <c r="J84" s="145" t="s">
        <v>143</v>
      </c>
      <c r="K84" s="87">
        <f>SUM(K83:K83)</f>
        <v>0</v>
      </c>
      <c r="L84" s="87">
        <f>SUM(L83:L83)</f>
        <v>0</v>
      </c>
      <c r="M84" s="88">
        <f>SUM(M83:M83)</f>
        <v>0</v>
      </c>
      <c r="N84" s="145" t="s">
        <v>143</v>
      </c>
      <c r="O84" s="145" t="s">
        <v>143</v>
      </c>
      <c r="P84" s="146" t="s">
        <v>143</v>
      </c>
      <c r="Q84" s="146" t="s">
        <v>143</v>
      </c>
      <c r="R84" s="88" t="s">
        <v>143</v>
      </c>
      <c r="S84" s="88" t="s">
        <v>143</v>
      </c>
      <c r="T84" s="88" t="s">
        <v>143</v>
      </c>
    </row>
    <row r="85" spans="1:20" ht="12.75" customHeight="1" x14ac:dyDescent="0.2">
      <c r="A85" s="146" t="s">
        <v>9</v>
      </c>
      <c r="B85" s="257" t="s">
        <v>303</v>
      </c>
      <c r="C85" s="257"/>
      <c r="D85" s="257"/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7"/>
      <c r="P85" s="257"/>
      <c r="Q85" s="257"/>
      <c r="R85" s="257"/>
      <c r="S85" s="257"/>
      <c r="T85" s="257"/>
    </row>
    <row r="86" spans="1:20" ht="3" hidden="1" customHeight="1" x14ac:dyDescent="0.2">
      <c r="A86" s="69" t="s">
        <v>149</v>
      </c>
      <c r="B86" s="134"/>
      <c r="C86" s="170"/>
      <c r="D86" s="171"/>
      <c r="E86" s="68" t="s">
        <v>25</v>
      </c>
      <c r="F86" s="68" t="s">
        <v>25</v>
      </c>
      <c r="G86" s="68" t="s">
        <v>25</v>
      </c>
      <c r="H86" s="68" t="s">
        <v>25</v>
      </c>
      <c r="I86" s="68" t="s">
        <v>25</v>
      </c>
      <c r="J86" s="68" t="s">
        <v>25</v>
      </c>
      <c r="K86" s="171">
        <v>0</v>
      </c>
      <c r="L86" s="171">
        <f>D86</f>
        <v>0</v>
      </c>
      <c r="M86" s="171">
        <f>D86</f>
        <v>0</v>
      </c>
      <c r="N86" s="148" t="s">
        <v>143</v>
      </c>
      <c r="O86" s="148" t="s">
        <v>143</v>
      </c>
      <c r="P86" s="148" t="s">
        <v>143</v>
      </c>
      <c r="Q86" s="148" t="s">
        <v>143</v>
      </c>
      <c r="R86" s="148" t="s">
        <v>143</v>
      </c>
      <c r="S86" s="148" t="s">
        <v>143</v>
      </c>
      <c r="T86" s="148" t="s">
        <v>143</v>
      </c>
    </row>
    <row r="87" spans="1:20" ht="12.75" customHeight="1" x14ac:dyDescent="0.2">
      <c r="A87" s="249" t="s">
        <v>77</v>
      </c>
      <c r="B87" s="249"/>
      <c r="C87" s="249"/>
      <c r="D87" s="87">
        <f>D86</f>
        <v>0</v>
      </c>
      <c r="E87" s="145" t="s">
        <v>25</v>
      </c>
      <c r="F87" s="145" t="s">
        <v>25</v>
      </c>
      <c r="G87" s="146" t="s">
        <v>143</v>
      </c>
      <c r="H87" s="146" t="s">
        <v>143</v>
      </c>
      <c r="I87" s="146" t="s">
        <v>143</v>
      </c>
      <c r="J87" s="146" t="s">
        <v>143</v>
      </c>
      <c r="K87" s="87">
        <f>K86</f>
        <v>0</v>
      </c>
      <c r="L87" s="87">
        <f>L86</f>
        <v>0</v>
      </c>
      <c r="M87" s="87">
        <f>M86</f>
        <v>0</v>
      </c>
      <c r="N87" s="145" t="s">
        <v>143</v>
      </c>
      <c r="O87" s="145" t="s">
        <v>143</v>
      </c>
      <c r="P87" s="145" t="s">
        <v>143</v>
      </c>
      <c r="Q87" s="145" t="s">
        <v>143</v>
      </c>
      <c r="R87" s="145" t="s">
        <v>143</v>
      </c>
      <c r="S87" s="145" t="s">
        <v>143</v>
      </c>
      <c r="T87" s="145" t="s">
        <v>143</v>
      </c>
    </row>
    <row r="88" spans="1:20" ht="12.75" customHeight="1" x14ac:dyDescent="0.2">
      <c r="A88" s="53" t="s">
        <v>47</v>
      </c>
      <c r="B88" s="258" t="s">
        <v>76</v>
      </c>
      <c r="C88" s="258"/>
      <c r="D88" s="258"/>
      <c r="E88" s="258"/>
      <c r="F88" s="258"/>
      <c r="G88" s="258"/>
      <c r="H88" s="258"/>
      <c r="I88" s="258"/>
      <c r="J88" s="258"/>
      <c r="K88" s="258"/>
      <c r="L88" s="258"/>
      <c r="M88" s="258"/>
      <c r="N88" s="258"/>
      <c r="O88" s="258"/>
      <c r="P88" s="258"/>
      <c r="Q88" s="258"/>
      <c r="R88" s="258"/>
      <c r="S88" s="258"/>
      <c r="T88" s="258"/>
    </row>
    <row r="89" spans="1:20" ht="12.75" hidden="1" customHeight="1" x14ac:dyDescent="0.2">
      <c r="A89" s="71" t="s">
        <v>148</v>
      </c>
      <c r="B89" s="134"/>
      <c r="C89" s="170"/>
      <c r="D89" s="88"/>
      <c r="E89" s="68"/>
      <c r="F89" s="68"/>
      <c r="G89" s="68"/>
      <c r="H89" s="68"/>
      <c r="I89" s="68"/>
      <c r="J89" s="68"/>
      <c r="K89" s="88"/>
      <c r="L89" s="88"/>
      <c r="M89" s="171"/>
      <c r="N89" s="145" t="s">
        <v>143</v>
      </c>
      <c r="O89" s="145" t="s">
        <v>143</v>
      </c>
      <c r="P89" s="145" t="s">
        <v>143</v>
      </c>
      <c r="Q89" s="145" t="s">
        <v>143</v>
      </c>
      <c r="R89" s="145" t="s">
        <v>143</v>
      </c>
      <c r="S89" s="145" t="s">
        <v>143</v>
      </c>
      <c r="T89" s="145" t="s">
        <v>143</v>
      </c>
    </row>
    <row r="90" spans="1:20" ht="17.25" hidden="1" customHeight="1" x14ac:dyDescent="0.2">
      <c r="A90" s="71" t="s">
        <v>148</v>
      </c>
      <c r="B90" s="134"/>
      <c r="C90" s="170"/>
      <c r="D90" s="88">
        <v>0</v>
      </c>
      <c r="E90" s="167" t="s">
        <v>25</v>
      </c>
      <c r="F90" s="167" t="s">
        <v>25</v>
      </c>
      <c r="G90" s="167" t="s">
        <v>25</v>
      </c>
      <c r="H90" s="167" t="s">
        <v>25</v>
      </c>
      <c r="I90" s="167" t="s">
        <v>25</v>
      </c>
      <c r="J90" s="167" t="s">
        <v>25</v>
      </c>
      <c r="K90" s="88">
        <f>D90</f>
        <v>0</v>
      </c>
      <c r="L90" s="88">
        <v>0</v>
      </c>
      <c r="M90" s="171">
        <f>D90</f>
        <v>0</v>
      </c>
      <c r="N90" s="167" t="s">
        <v>143</v>
      </c>
      <c r="O90" s="167" t="s">
        <v>143</v>
      </c>
      <c r="P90" s="167" t="s">
        <v>143</v>
      </c>
      <c r="Q90" s="167" t="s">
        <v>143</v>
      </c>
      <c r="R90" s="167" t="s">
        <v>143</v>
      </c>
      <c r="S90" s="167" t="s">
        <v>143</v>
      </c>
      <c r="T90" s="167" t="s">
        <v>143</v>
      </c>
    </row>
    <row r="91" spans="1:20" ht="12.75" customHeight="1" x14ac:dyDescent="0.2">
      <c r="A91" s="249" t="s">
        <v>78</v>
      </c>
      <c r="B91" s="249"/>
      <c r="C91" s="249"/>
      <c r="D91" s="87">
        <f>SUM(D90:D90)</f>
        <v>0</v>
      </c>
      <c r="E91" s="146" t="s">
        <v>25</v>
      </c>
      <c r="F91" s="146" t="s">
        <v>25</v>
      </c>
      <c r="G91" s="146" t="s">
        <v>143</v>
      </c>
      <c r="H91" s="146" t="s">
        <v>143</v>
      </c>
      <c r="I91" s="146" t="s">
        <v>143</v>
      </c>
      <c r="J91" s="146" t="s">
        <v>143</v>
      </c>
      <c r="K91" s="87">
        <f>SUM(K90:K90)</f>
        <v>0</v>
      </c>
      <c r="L91" s="87">
        <f>SUM(L89:L89)</f>
        <v>0</v>
      </c>
      <c r="M91" s="87">
        <f>SUM(M89:M89)</f>
        <v>0</v>
      </c>
      <c r="N91" s="145" t="s">
        <v>143</v>
      </c>
      <c r="O91" s="145" t="s">
        <v>143</v>
      </c>
      <c r="P91" s="145" t="s">
        <v>143</v>
      </c>
      <c r="Q91" s="145" t="s">
        <v>143</v>
      </c>
      <c r="R91" s="145" t="s">
        <v>143</v>
      </c>
      <c r="S91" s="145" t="s">
        <v>143</v>
      </c>
      <c r="T91" s="145" t="s">
        <v>143</v>
      </c>
    </row>
    <row r="92" spans="1:20" ht="12.75" customHeight="1" x14ac:dyDescent="0.2">
      <c r="A92" s="249" t="s">
        <v>79</v>
      </c>
      <c r="B92" s="249"/>
      <c r="C92" s="249"/>
      <c r="D92" s="87">
        <f>D84+D87+D91</f>
        <v>0</v>
      </c>
      <c r="E92" s="87" t="str">
        <f>E84</f>
        <v>х </v>
      </c>
      <c r="F92" s="73" t="str">
        <f>F84</f>
        <v>х </v>
      </c>
      <c r="G92" s="145" t="s">
        <v>143</v>
      </c>
      <c r="H92" s="145" t="s">
        <v>143</v>
      </c>
      <c r="I92" s="119" t="s">
        <v>143</v>
      </c>
      <c r="J92" s="145" t="s">
        <v>143</v>
      </c>
      <c r="K92" s="87">
        <f>K84+K87+K91</f>
        <v>0</v>
      </c>
      <c r="L92" s="87">
        <f>L84+L87+L91</f>
        <v>0</v>
      </c>
      <c r="M92" s="87">
        <f>M84+M87+M91</f>
        <v>0</v>
      </c>
      <c r="N92" s="145" t="s">
        <v>143</v>
      </c>
      <c r="O92" s="145" t="s">
        <v>143</v>
      </c>
      <c r="P92" s="145" t="s">
        <v>143</v>
      </c>
      <c r="Q92" s="145" t="s">
        <v>143</v>
      </c>
      <c r="R92" s="145" t="s">
        <v>143</v>
      </c>
      <c r="S92" s="145" t="s">
        <v>143</v>
      </c>
      <c r="T92" s="145" t="s">
        <v>143</v>
      </c>
    </row>
    <row r="93" spans="1:20" ht="12.75" customHeight="1" x14ac:dyDescent="0.2">
      <c r="A93" s="250" t="s">
        <v>178</v>
      </c>
      <c r="B93" s="250"/>
      <c r="C93" s="250"/>
      <c r="D93" s="86">
        <f>D92</f>
        <v>0</v>
      </c>
      <c r="E93" s="86">
        <v>0</v>
      </c>
      <c r="F93" s="86">
        <v>0</v>
      </c>
      <c r="G93" s="86">
        <v>0</v>
      </c>
      <c r="H93" s="86">
        <v>0</v>
      </c>
      <c r="I93" s="86">
        <f>D93-E93</f>
        <v>0</v>
      </c>
      <c r="J93" s="86">
        <v>0</v>
      </c>
      <c r="K93" s="86">
        <f>K92</f>
        <v>0</v>
      </c>
      <c r="L93" s="86">
        <f>L92</f>
        <v>0</v>
      </c>
      <c r="M93" s="86">
        <f>D93</f>
        <v>0</v>
      </c>
      <c r="N93" s="145" t="s">
        <v>143</v>
      </c>
      <c r="O93" s="145" t="s">
        <v>143</v>
      </c>
      <c r="P93" s="79" t="str">
        <f>P92</f>
        <v>-</v>
      </c>
      <c r="Q93" s="149" t="s">
        <v>143</v>
      </c>
      <c r="R93" s="86" t="str">
        <f>R92</f>
        <v>-</v>
      </c>
      <c r="S93" s="86" t="str">
        <f>S92</f>
        <v>-</v>
      </c>
      <c r="T93" s="86" t="str">
        <f>T92</f>
        <v>-</v>
      </c>
    </row>
    <row r="94" spans="1:20" ht="12.75" customHeight="1" x14ac:dyDescent="0.2">
      <c r="A94" s="149" t="s">
        <v>181</v>
      </c>
      <c r="B94" s="251" t="s">
        <v>180</v>
      </c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3"/>
    </row>
    <row r="95" spans="1:20" ht="12.75" customHeight="1" x14ac:dyDescent="0.2">
      <c r="A95" s="53" t="s">
        <v>7</v>
      </c>
      <c r="B95" s="254" t="s">
        <v>309</v>
      </c>
      <c r="C95" s="255"/>
      <c r="D95" s="255"/>
      <c r="E95" s="255"/>
      <c r="F95" s="255"/>
      <c r="G95" s="255"/>
      <c r="H95" s="255"/>
      <c r="I95" s="255"/>
      <c r="J95" s="255"/>
      <c r="K95" s="255"/>
      <c r="L95" s="255"/>
      <c r="M95" s="255"/>
      <c r="N95" s="255"/>
      <c r="O95" s="255"/>
      <c r="P95" s="255"/>
      <c r="Q95" s="255"/>
      <c r="R95" s="255"/>
      <c r="S95" s="255"/>
      <c r="T95" s="256"/>
    </row>
    <row r="96" spans="1:20" ht="12.75" customHeight="1" x14ac:dyDescent="0.2">
      <c r="A96" s="54" t="s">
        <v>8</v>
      </c>
      <c r="B96" s="254" t="s">
        <v>74</v>
      </c>
      <c r="C96" s="255"/>
      <c r="D96" s="255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5"/>
      <c r="Q96" s="255"/>
      <c r="R96" s="255"/>
      <c r="S96" s="255"/>
      <c r="T96" s="256"/>
    </row>
    <row r="97" spans="1:20" ht="12.75" hidden="1" customHeight="1" x14ac:dyDescent="0.2">
      <c r="A97" s="69" t="s">
        <v>177</v>
      </c>
      <c r="B97" s="114"/>
      <c r="C97" s="172"/>
      <c r="D97" s="88"/>
      <c r="E97" s="93"/>
      <c r="F97" s="92"/>
      <c r="G97" s="92"/>
      <c r="H97" s="92"/>
      <c r="I97" s="92"/>
      <c r="J97" s="92"/>
      <c r="K97" s="88"/>
      <c r="L97" s="88"/>
      <c r="M97" s="88"/>
      <c r="N97" s="146"/>
      <c r="O97" s="146"/>
      <c r="P97" s="173"/>
      <c r="Q97" s="174"/>
      <c r="R97" s="174"/>
      <c r="S97" s="174"/>
      <c r="T97" s="174"/>
    </row>
    <row r="98" spans="1:20" ht="12.75" customHeight="1" x14ac:dyDescent="0.2">
      <c r="A98" s="249" t="s">
        <v>73</v>
      </c>
      <c r="B98" s="249"/>
      <c r="C98" s="249"/>
      <c r="D98" s="87">
        <f>SUM(D97:D97)</f>
        <v>0</v>
      </c>
      <c r="E98" s="87" t="s">
        <v>25</v>
      </c>
      <c r="F98" s="68" t="s">
        <v>25</v>
      </c>
      <c r="G98" s="145" t="s">
        <v>143</v>
      </c>
      <c r="H98" s="145" t="s">
        <v>143</v>
      </c>
      <c r="I98" s="119" t="s">
        <v>143</v>
      </c>
      <c r="J98" s="145" t="s">
        <v>143</v>
      </c>
      <c r="K98" s="87">
        <f>SUM(K97:K97)</f>
        <v>0</v>
      </c>
      <c r="L98" s="87">
        <f>SUM(L97:L97)</f>
        <v>0</v>
      </c>
      <c r="M98" s="88">
        <f>SUM(M97:M97)</f>
        <v>0</v>
      </c>
      <c r="N98" s="145" t="s">
        <v>143</v>
      </c>
      <c r="O98" s="145" t="s">
        <v>143</v>
      </c>
      <c r="P98" s="146" t="s">
        <v>143</v>
      </c>
      <c r="Q98" s="146" t="s">
        <v>143</v>
      </c>
      <c r="R98" s="88" t="s">
        <v>143</v>
      </c>
      <c r="S98" s="88" t="s">
        <v>143</v>
      </c>
      <c r="T98" s="88" t="s">
        <v>143</v>
      </c>
    </row>
    <row r="99" spans="1:20" ht="12.75" customHeight="1" x14ac:dyDescent="0.2">
      <c r="A99" s="146" t="s">
        <v>9</v>
      </c>
      <c r="B99" s="257" t="s">
        <v>303</v>
      </c>
      <c r="C99" s="257"/>
      <c r="D99" s="257"/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7"/>
      <c r="P99" s="257"/>
      <c r="Q99" s="257"/>
      <c r="R99" s="257"/>
      <c r="S99" s="257"/>
      <c r="T99" s="257"/>
    </row>
    <row r="100" spans="1:20" ht="12.75" hidden="1" customHeight="1" x14ac:dyDescent="0.2">
      <c r="A100" s="69" t="s">
        <v>149</v>
      </c>
      <c r="B100" s="134"/>
      <c r="C100" s="170"/>
      <c r="D100" s="171"/>
      <c r="E100" s="68" t="s">
        <v>25</v>
      </c>
      <c r="F100" s="68" t="s">
        <v>25</v>
      </c>
      <c r="G100" s="68" t="s">
        <v>25</v>
      </c>
      <c r="H100" s="68" t="s">
        <v>25</v>
      </c>
      <c r="I100" s="68" t="s">
        <v>25</v>
      </c>
      <c r="J100" s="68" t="s">
        <v>25</v>
      </c>
      <c r="K100" s="171">
        <v>0</v>
      </c>
      <c r="L100" s="171">
        <f>D100</f>
        <v>0</v>
      </c>
      <c r="M100" s="171">
        <f>D100</f>
        <v>0</v>
      </c>
      <c r="N100" s="148" t="s">
        <v>143</v>
      </c>
      <c r="O100" s="148" t="s">
        <v>143</v>
      </c>
      <c r="P100" s="148" t="s">
        <v>143</v>
      </c>
      <c r="Q100" s="148" t="s">
        <v>143</v>
      </c>
      <c r="R100" s="148" t="s">
        <v>143</v>
      </c>
      <c r="S100" s="148" t="s">
        <v>143</v>
      </c>
      <c r="T100" s="148" t="s">
        <v>143</v>
      </c>
    </row>
    <row r="101" spans="1:20" ht="12.75" customHeight="1" x14ac:dyDescent="0.2">
      <c r="A101" s="249" t="s">
        <v>77</v>
      </c>
      <c r="B101" s="249"/>
      <c r="C101" s="249"/>
      <c r="D101" s="87">
        <f>D100</f>
        <v>0</v>
      </c>
      <c r="E101" s="145" t="s">
        <v>25</v>
      </c>
      <c r="F101" s="145" t="s">
        <v>25</v>
      </c>
      <c r="G101" s="146" t="s">
        <v>143</v>
      </c>
      <c r="H101" s="146" t="s">
        <v>143</v>
      </c>
      <c r="I101" s="146" t="s">
        <v>143</v>
      </c>
      <c r="J101" s="146" t="s">
        <v>143</v>
      </c>
      <c r="K101" s="87">
        <f>K100</f>
        <v>0</v>
      </c>
      <c r="L101" s="87">
        <f>L100</f>
        <v>0</v>
      </c>
      <c r="M101" s="87">
        <f>M100</f>
        <v>0</v>
      </c>
      <c r="N101" s="145" t="s">
        <v>143</v>
      </c>
      <c r="O101" s="145" t="s">
        <v>143</v>
      </c>
      <c r="P101" s="145" t="s">
        <v>143</v>
      </c>
      <c r="Q101" s="145" t="s">
        <v>143</v>
      </c>
      <c r="R101" s="145" t="s">
        <v>143</v>
      </c>
      <c r="S101" s="145" t="s">
        <v>143</v>
      </c>
      <c r="T101" s="145" t="s">
        <v>143</v>
      </c>
    </row>
    <row r="102" spans="1:20" ht="12.75" customHeight="1" x14ac:dyDescent="0.2">
      <c r="A102" s="53" t="s">
        <v>47</v>
      </c>
      <c r="B102" s="258" t="s">
        <v>76</v>
      </c>
      <c r="C102" s="258"/>
      <c r="D102" s="258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8"/>
      <c r="R102" s="258"/>
      <c r="S102" s="258"/>
      <c r="T102" s="258"/>
    </row>
    <row r="103" spans="1:20" ht="15.75" hidden="1" customHeight="1" x14ac:dyDescent="0.2">
      <c r="A103" s="71" t="s">
        <v>148</v>
      </c>
      <c r="B103" s="134"/>
      <c r="C103" s="170"/>
      <c r="D103" s="88">
        <v>0</v>
      </c>
      <c r="E103" s="167" t="s">
        <v>25</v>
      </c>
      <c r="F103" s="167" t="s">
        <v>25</v>
      </c>
      <c r="G103" s="167" t="s">
        <v>25</v>
      </c>
      <c r="H103" s="167" t="s">
        <v>25</v>
      </c>
      <c r="I103" s="167" t="s">
        <v>25</v>
      </c>
      <c r="J103" s="167" t="s">
        <v>25</v>
      </c>
      <c r="K103" s="88">
        <f>D103</f>
        <v>0</v>
      </c>
      <c r="L103" s="88">
        <v>0</v>
      </c>
      <c r="M103" s="171">
        <f>D103</f>
        <v>0</v>
      </c>
      <c r="N103" s="145" t="s">
        <v>143</v>
      </c>
      <c r="O103" s="145" t="s">
        <v>143</v>
      </c>
      <c r="P103" s="145" t="s">
        <v>143</v>
      </c>
      <c r="Q103" s="145" t="s">
        <v>143</v>
      </c>
      <c r="R103" s="145" t="s">
        <v>143</v>
      </c>
      <c r="S103" s="145" t="s">
        <v>143</v>
      </c>
      <c r="T103" s="145" t="s">
        <v>143</v>
      </c>
    </row>
    <row r="104" spans="1:20" ht="12.75" customHeight="1" x14ac:dyDescent="0.2">
      <c r="A104" s="249" t="s">
        <v>78</v>
      </c>
      <c r="B104" s="249"/>
      <c r="C104" s="249"/>
      <c r="D104" s="87">
        <f>SUM(D103:D103)</f>
        <v>0</v>
      </c>
      <c r="E104" s="146" t="s">
        <v>25</v>
      </c>
      <c r="F104" s="146" t="s">
        <v>25</v>
      </c>
      <c r="G104" s="146" t="s">
        <v>143</v>
      </c>
      <c r="H104" s="146" t="s">
        <v>143</v>
      </c>
      <c r="I104" s="146" t="s">
        <v>143</v>
      </c>
      <c r="J104" s="146" t="s">
        <v>143</v>
      </c>
      <c r="K104" s="87">
        <f>SUM(K103:K103)</f>
        <v>0</v>
      </c>
      <c r="L104" s="87">
        <f>SUM(L103:L103)</f>
        <v>0</v>
      </c>
      <c r="M104" s="87">
        <f>SUM(M103:M103)</f>
        <v>0</v>
      </c>
      <c r="N104" s="145" t="s">
        <v>143</v>
      </c>
      <c r="O104" s="145" t="s">
        <v>143</v>
      </c>
      <c r="P104" s="145" t="s">
        <v>143</v>
      </c>
      <c r="Q104" s="145" t="s">
        <v>143</v>
      </c>
      <c r="R104" s="145" t="s">
        <v>143</v>
      </c>
      <c r="S104" s="145" t="s">
        <v>143</v>
      </c>
      <c r="T104" s="145" t="s">
        <v>143</v>
      </c>
    </row>
    <row r="105" spans="1:20" ht="12.75" customHeight="1" x14ac:dyDescent="0.2">
      <c r="A105" s="249" t="s">
        <v>79</v>
      </c>
      <c r="B105" s="249"/>
      <c r="C105" s="249"/>
      <c r="D105" s="87">
        <f>D98+D101+D104</f>
        <v>0</v>
      </c>
      <c r="E105" s="87" t="str">
        <f>E98</f>
        <v>х </v>
      </c>
      <c r="F105" s="73" t="str">
        <f>F98</f>
        <v>х </v>
      </c>
      <c r="G105" s="145" t="s">
        <v>143</v>
      </c>
      <c r="H105" s="145" t="s">
        <v>143</v>
      </c>
      <c r="I105" s="119" t="s">
        <v>143</v>
      </c>
      <c r="J105" s="145" t="s">
        <v>143</v>
      </c>
      <c r="K105" s="87">
        <f>K98+K101+K104</f>
        <v>0</v>
      </c>
      <c r="L105" s="87">
        <f>L98+L101+L104</f>
        <v>0</v>
      </c>
      <c r="M105" s="87">
        <f>M98+M101+M104</f>
        <v>0</v>
      </c>
      <c r="N105" s="145" t="s">
        <v>143</v>
      </c>
      <c r="O105" s="145" t="s">
        <v>143</v>
      </c>
      <c r="P105" s="145" t="s">
        <v>143</v>
      </c>
      <c r="Q105" s="145" t="s">
        <v>143</v>
      </c>
      <c r="R105" s="145" t="s">
        <v>143</v>
      </c>
      <c r="S105" s="145" t="s">
        <v>143</v>
      </c>
      <c r="T105" s="145" t="s">
        <v>143</v>
      </c>
    </row>
    <row r="106" spans="1:20" ht="12.75" customHeight="1" x14ac:dyDescent="0.2">
      <c r="A106" s="250" t="s">
        <v>182</v>
      </c>
      <c r="B106" s="250"/>
      <c r="C106" s="250"/>
      <c r="D106" s="86">
        <f>D105</f>
        <v>0</v>
      </c>
      <c r="E106" s="86">
        <v>0</v>
      </c>
      <c r="F106" s="86">
        <v>0</v>
      </c>
      <c r="G106" s="86">
        <v>0</v>
      </c>
      <c r="H106" s="86">
        <v>0</v>
      </c>
      <c r="I106" s="86">
        <f>D106-E106</f>
        <v>0</v>
      </c>
      <c r="J106" s="86">
        <v>0</v>
      </c>
      <c r="K106" s="86">
        <f>K105</f>
        <v>0</v>
      </c>
      <c r="L106" s="86">
        <f>L105</f>
        <v>0</v>
      </c>
      <c r="M106" s="86">
        <f>D106</f>
        <v>0</v>
      </c>
      <c r="N106" s="145" t="s">
        <v>143</v>
      </c>
      <c r="O106" s="145" t="s">
        <v>143</v>
      </c>
      <c r="P106" s="79" t="str">
        <f>P105</f>
        <v>-</v>
      </c>
      <c r="Q106" s="149" t="s">
        <v>143</v>
      </c>
      <c r="R106" s="86" t="str">
        <f>R105</f>
        <v>-</v>
      </c>
      <c r="S106" s="86" t="str">
        <f>S105</f>
        <v>-</v>
      </c>
      <c r="T106" s="86" t="str">
        <f>T105</f>
        <v>-</v>
      </c>
    </row>
    <row r="107" spans="1:20" ht="12.75" customHeight="1" x14ac:dyDescent="0.2">
      <c r="A107" s="149" t="s">
        <v>186</v>
      </c>
      <c r="B107" s="251" t="s">
        <v>184</v>
      </c>
      <c r="C107" s="252"/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252"/>
      <c r="S107" s="252"/>
      <c r="T107" s="253"/>
    </row>
    <row r="108" spans="1:20" ht="12.75" customHeight="1" x14ac:dyDescent="0.2">
      <c r="A108" s="53" t="s">
        <v>7</v>
      </c>
      <c r="B108" s="254" t="s">
        <v>309</v>
      </c>
      <c r="C108" s="255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256"/>
    </row>
    <row r="109" spans="1:20" ht="12.75" customHeight="1" x14ac:dyDescent="0.2">
      <c r="A109" s="54" t="s">
        <v>8</v>
      </c>
      <c r="B109" s="254" t="s">
        <v>74</v>
      </c>
      <c r="C109" s="255"/>
      <c r="D109" s="255"/>
      <c r="E109" s="255"/>
      <c r="F109" s="255"/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6"/>
    </row>
    <row r="110" spans="1:20" ht="12.75" hidden="1" customHeight="1" x14ac:dyDescent="0.2">
      <c r="A110" s="69" t="s">
        <v>177</v>
      </c>
      <c r="B110" s="114"/>
      <c r="C110" s="172"/>
      <c r="D110" s="88"/>
      <c r="E110" s="93"/>
      <c r="F110" s="92"/>
      <c r="G110" s="92"/>
      <c r="H110" s="92"/>
      <c r="I110" s="92"/>
      <c r="J110" s="92"/>
      <c r="K110" s="88"/>
      <c r="L110" s="88"/>
      <c r="M110" s="88"/>
      <c r="N110" s="146"/>
      <c r="O110" s="146"/>
      <c r="P110" s="173"/>
      <c r="Q110" s="174"/>
      <c r="R110" s="174"/>
      <c r="S110" s="174"/>
      <c r="T110" s="174"/>
    </row>
    <row r="111" spans="1:20" ht="12.75" customHeight="1" x14ac:dyDescent="0.2">
      <c r="A111" s="249" t="s">
        <v>73</v>
      </c>
      <c r="B111" s="249"/>
      <c r="C111" s="249"/>
      <c r="D111" s="87">
        <f>SUM(D110:D110)</f>
        <v>0</v>
      </c>
      <c r="E111" s="87" t="s">
        <v>25</v>
      </c>
      <c r="F111" s="68" t="s">
        <v>25</v>
      </c>
      <c r="G111" s="145" t="s">
        <v>143</v>
      </c>
      <c r="H111" s="145" t="s">
        <v>143</v>
      </c>
      <c r="I111" s="119" t="s">
        <v>143</v>
      </c>
      <c r="J111" s="145" t="s">
        <v>143</v>
      </c>
      <c r="K111" s="87">
        <f>SUM(K110:K110)</f>
        <v>0</v>
      </c>
      <c r="L111" s="87">
        <f>SUM(L110:L110)</f>
        <v>0</v>
      </c>
      <c r="M111" s="88">
        <f>SUM(M110:M110)</f>
        <v>0</v>
      </c>
      <c r="N111" s="145" t="s">
        <v>143</v>
      </c>
      <c r="O111" s="145" t="s">
        <v>143</v>
      </c>
      <c r="P111" s="146" t="s">
        <v>143</v>
      </c>
      <c r="Q111" s="146" t="s">
        <v>143</v>
      </c>
      <c r="R111" s="146" t="s">
        <v>143</v>
      </c>
      <c r="S111" s="146" t="s">
        <v>143</v>
      </c>
      <c r="T111" s="146" t="s">
        <v>143</v>
      </c>
    </row>
    <row r="112" spans="1:20" ht="12.75" customHeight="1" x14ac:dyDescent="0.2">
      <c r="A112" s="146" t="s">
        <v>9</v>
      </c>
      <c r="B112" s="257" t="s">
        <v>303</v>
      </c>
      <c r="C112" s="257"/>
      <c r="D112" s="257"/>
      <c r="E112" s="257"/>
      <c r="F112" s="257"/>
      <c r="G112" s="257"/>
      <c r="H112" s="257"/>
      <c r="I112" s="257"/>
      <c r="J112" s="257"/>
      <c r="K112" s="257"/>
      <c r="L112" s="257"/>
      <c r="M112" s="257"/>
      <c r="N112" s="257"/>
      <c r="O112" s="257"/>
      <c r="P112" s="257"/>
      <c r="Q112" s="257"/>
      <c r="R112" s="257"/>
      <c r="S112" s="257"/>
      <c r="T112" s="257"/>
    </row>
    <row r="113" spans="1:20" ht="12.75" hidden="1" customHeight="1" x14ac:dyDescent="0.2">
      <c r="A113" s="69" t="s">
        <v>149</v>
      </c>
      <c r="B113" s="134"/>
      <c r="C113" s="170"/>
      <c r="D113" s="171"/>
      <c r="E113" s="68" t="s">
        <v>25</v>
      </c>
      <c r="F113" s="68" t="s">
        <v>25</v>
      </c>
      <c r="G113" s="68" t="s">
        <v>25</v>
      </c>
      <c r="H113" s="68" t="s">
        <v>25</v>
      </c>
      <c r="I113" s="68" t="s">
        <v>25</v>
      </c>
      <c r="J113" s="68" t="s">
        <v>25</v>
      </c>
      <c r="K113" s="171">
        <v>0</v>
      </c>
      <c r="L113" s="171">
        <f>D113</f>
        <v>0</v>
      </c>
      <c r="M113" s="171">
        <f>D113</f>
        <v>0</v>
      </c>
      <c r="N113" s="148" t="s">
        <v>143</v>
      </c>
      <c r="O113" s="148" t="s">
        <v>143</v>
      </c>
      <c r="P113" s="148" t="s">
        <v>143</v>
      </c>
      <c r="Q113" s="148" t="s">
        <v>143</v>
      </c>
      <c r="R113" s="148" t="s">
        <v>143</v>
      </c>
      <c r="S113" s="148" t="s">
        <v>143</v>
      </c>
      <c r="T113" s="148" t="s">
        <v>143</v>
      </c>
    </row>
    <row r="114" spans="1:20" ht="12.75" customHeight="1" x14ac:dyDescent="0.2">
      <c r="A114" s="249" t="s">
        <v>77</v>
      </c>
      <c r="B114" s="249"/>
      <c r="C114" s="249"/>
      <c r="D114" s="87">
        <f>D113</f>
        <v>0</v>
      </c>
      <c r="E114" s="145" t="s">
        <v>25</v>
      </c>
      <c r="F114" s="145" t="s">
        <v>25</v>
      </c>
      <c r="G114" s="146" t="s">
        <v>143</v>
      </c>
      <c r="H114" s="146" t="s">
        <v>143</v>
      </c>
      <c r="I114" s="146" t="s">
        <v>143</v>
      </c>
      <c r="J114" s="146" t="s">
        <v>143</v>
      </c>
      <c r="K114" s="87">
        <f>K113</f>
        <v>0</v>
      </c>
      <c r="L114" s="87">
        <f>L113</f>
        <v>0</v>
      </c>
      <c r="M114" s="87">
        <f>M113</f>
        <v>0</v>
      </c>
      <c r="N114" s="145" t="s">
        <v>143</v>
      </c>
      <c r="O114" s="145" t="s">
        <v>143</v>
      </c>
      <c r="P114" s="145" t="s">
        <v>143</v>
      </c>
      <c r="Q114" s="145" t="s">
        <v>143</v>
      </c>
      <c r="R114" s="145" t="s">
        <v>143</v>
      </c>
      <c r="S114" s="145" t="s">
        <v>143</v>
      </c>
      <c r="T114" s="145" t="s">
        <v>143</v>
      </c>
    </row>
    <row r="115" spans="1:20" ht="12.75" customHeight="1" x14ac:dyDescent="0.2">
      <c r="A115" s="53" t="s">
        <v>47</v>
      </c>
      <c r="B115" s="258" t="s">
        <v>76</v>
      </c>
      <c r="C115" s="258"/>
      <c r="D115" s="258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58"/>
      <c r="P115" s="258"/>
      <c r="Q115" s="258"/>
      <c r="R115" s="258"/>
      <c r="S115" s="258"/>
      <c r="T115" s="258"/>
    </row>
    <row r="116" spans="1:20" ht="15" hidden="1" customHeight="1" x14ac:dyDescent="0.2">
      <c r="A116" s="71" t="s">
        <v>148</v>
      </c>
      <c r="B116" s="134"/>
      <c r="C116" s="170"/>
      <c r="D116" s="88">
        <v>0</v>
      </c>
      <c r="E116" s="68" t="s">
        <v>25</v>
      </c>
      <c r="F116" s="68" t="s">
        <v>25</v>
      </c>
      <c r="G116" s="68" t="s">
        <v>25</v>
      </c>
      <c r="H116" s="68" t="s">
        <v>25</v>
      </c>
      <c r="I116" s="68" t="s">
        <v>25</v>
      </c>
      <c r="J116" s="68" t="s">
        <v>25</v>
      </c>
      <c r="K116" s="88">
        <f>D116</f>
        <v>0</v>
      </c>
      <c r="L116" s="88">
        <v>0</v>
      </c>
      <c r="M116" s="171">
        <f>D116</f>
        <v>0</v>
      </c>
      <c r="N116" s="145" t="s">
        <v>143</v>
      </c>
      <c r="O116" s="145" t="s">
        <v>143</v>
      </c>
      <c r="P116" s="145" t="s">
        <v>143</v>
      </c>
      <c r="Q116" s="145" t="s">
        <v>143</v>
      </c>
      <c r="R116" s="145" t="s">
        <v>143</v>
      </c>
      <c r="S116" s="145" t="s">
        <v>143</v>
      </c>
      <c r="T116" s="145" t="s">
        <v>143</v>
      </c>
    </row>
    <row r="117" spans="1:20" ht="12.75" customHeight="1" x14ac:dyDescent="0.2">
      <c r="A117" s="249" t="s">
        <v>78</v>
      </c>
      <c r="B117" s="249"/>
      <c r="C117" s="249"/>
      <c r="D117" s="87">
        <f>SUM(D116:D116)</f>
        <v>0</v>
      </c>
      <c r="E117" s="146" t="s">
        <v>25</v>
      </c>
      <c r="F117" s="146" t="s">
        <v>25</v>
      </c>
      <c r="G117" s="146" t="s">
        <v>143</v>
      </c>
      <c r="H117" s="146" t="s">
        <v>143</v>
      </c>
      <c r="I117" s="146" t="s">
        <v>143</v>
      </c>
      <c r="J117" s="146" t="s">
        <v>143</v>
      </c>
      <c r="K117" s="87">
        <f>SUM(K116:K116)</f>
        <v>0</v>
      </c>
      <c r="L117" s="87">
        <f>SUM(L116:L116)</f>
        <v>0</v>
      </c>
      <c r="M117" s="87">
        <f>SUM(M116:M116)</f>
        <v>0</v>
      </c>
      <c r="N117" s="145" t="s">
        <v>143</v>
      </c>
      <c r="O117" s="145" t="s">
        <v>143</v>
      </c>
      <c r="P117" s="145" t="s">
        <v>143</v>
      </c>
      <c r="Q117" s="145" t="s">
        <v>143</v>
      </c>
      <c r="R117" s="145" t="s">
        <v>143</v>
      </c>
      <c r="S117" s="145" t="s">
        <v>143</v>
      </c>
      <c r="T117" s="145" t="s">
        <v>143</v>
      </c>
    </row>
    <row r="118" spans="1:20" ht="12.75" customHeight="1" x14ac:dyDescent="0.2">
      <c r="A118" s="249" t="s">
        <v>79</v>
      </c>
      <c r="B118" s="249"/>
      <c r="C118" s="249"/>
      <c r="D118" s="87">
        <f>D111+D114+D117</f>
        <v>0</v>
      </c>
      <c r="E118" s="87" t="str">
        <f>E111</f>
        <v>х </v>
      </c>
      <c r="F118" s="73" t="str">
        <f>F111</f>
        <v>х </v>
      </c>
      <c r="G118" s="145" t="s">
        <v>143</v>
      </c>
      <c r="H118" s="145" t="s">
        <v>143</v>
      </c>
      <c r="I118" s="119" t="s">
        <v>143</v>
      </c>
      <c r="J118" s="145" t="s">
        <v>143</v>
      </c>
      <c r="K118" s="87">
        <f>K111+K114+K117</f>
        <v>0</v>
      </c>
      <c r="L118" s="87">
        <f>L111+L114+L117</f>
        <v>0</v>
      </c>
      <c r="M118" s="87">
        <f>M111+M114+M117</f>
        <v>0</v>
      </c>
      <c r="N118" s="145" t="s">
        <v>143</v>
      </c>
      <c r="O118" s="145" t="s">
        <v>143</v>
      </c>
      <c r="P118" s="145" t="s">
        <v>143</v>
      </c>
      <c r="Q118" s="145" t="s">
        <v>143</v>
      </c>
      <c r="R118" s="145" t="s">
        <v>143</v>
      </c>
      <c r="S118" s="145" t="s">
        <v>143</v>
      </c>
      <c r="T118" s="145" t="s">
        <v>143</v>
      </c>
    </row>
    <row r="119" spans="1:20" ht="12.75" customHeight="1" x14ac:dyDescent="0.2">
      <c r="A119" s="250" t="s">
        <v>187</v>
      </c>
      <c r="B119" s="250"/>
      <c r="C119" s="250"/>
      <c r="D119" s="86">
        <f>D118</f>
        <v>0</v>
      </c>
      <c r="E119" s="86">
        <v>0</v>
      </c>
      <c r="F119" s="86">
        <v>0</v>
      </c>
      <c r="G119" s="86">
        <v>0</v>
      </c>
      <c r="H119" s="86">
        <v>0</v>
      </c>
      <c r="I119" s="86">
        <f>D119-E119</f>
        <v>0</v>
      </c>
      <c r="J119" s="86">
        <v>0</v>
      </c>
      <c r="K119" s="86">
        <f>K118</f>
        <v>0</v>
      </c>
      <c r="L119" s="86">
        <f>L118</f>
        <v>0</v>
      </c>
      <c r="M119" s="86">
        <f>D119</f>
        <v>0</v>
      </c>
      <c r="N119" s="145" t="s">
        <v>143</v>
      </c>
      <c r="O119" s="145" t="s">
        <v>143</v>
      </c>
      <c r="P119" s="79" t="str">
        <f>P118</f>
        <v>-</v>
      </c>
      <c r="Q119" s="149" t="s">
        <v>143</v>
      </c>
      <c r="R119" s="86" t="str">
        <f>R118</f>
        <v>-</v>
      </c>
      <c r="S119" s="86" t="str">
        <f>S118</f>
        <v>-</v>
      </c>
      <c r="T119" s="86" t="str">
        <f>T118</f>
        <v>-</v>
      </c>
    </row>
    <row r="120" spans="1:20" ht="12.75" customHeight="1" x14ac:dyDescent="0.2">
      <c r="A120" s="149" t="s">
        <v>188</v>
      </c>
      <c r="B120" s="251" t="s">
        <v>185</v>
      </c>
      <c r="C120" s="252"/>
      <c r="D120" s="252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  <c r="R120" s="252"/>
      <c r="S120" s="252"/>
      <c r="T120" s="253"/>
    </row>
    <row r="121" spans="1:20" ht="12.75" customHeight="1" x14ac:dyDescent="0.2">
      <c r="A121" s="53" t="s">
        <v>7</v>
      </c>
      <c r="B121" s="254" t="s">
        <v>309</v>
      </c>
      <c r="C121" s="255"/>
      <c r="D121" s="255"/>
      <c r="E121" s="255"/>
      <c r="F121" s="255"/>
      <c r="G121" s="255"/>
      <c r="H121" s="255"/>
      <c r="I121" s="255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6"/>
    </row>
    <row r="122" spans="1:20" ht="12.75" customHeight="1" x14ac:dyDescent="0.2">
      <c r="A122" s="54" t="s">
        <v>8</v>
      </c>
      <c r="B122" s="254" t="s">
        <v>74</v>
      </c>
      <c r="C122" s="255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6"/>
    </row>
    <row r="123" spans="1:20" ht="12.75" hidden="1" customHeight="1" x14ac:dyDescent="0.2">
      <c r="A123" s="69" t="s">
        <v>177</v>
      </c>
      <c r="B123" s="114"/>
      <c r="C123" s="172"/>
      <c r="D123" s="88"/>
      <c r="E123" s="93"/>
      <c r="F123" s="92"/>
      <c r="G123" s="92"/>
      <c r="H123" s="92"/>
      <c r="I123" s="92"/>
      <c r="J123" s="92"/>
      <c r="K123" s="88"/>
      <c r="L123" s="88"/>
      <c r="M123" s="88"/>
      <c r="N123" s="146"/>
      <c r="O123" s="146"/>
      <c r="P123" s="173"/>
      <c r="Q123" s="174"/>
      <c r="R123" s="174"/>
      <c r="S123" s="174"/>
      <c r="T123" s="174"/>
    </row>
    <row r="124" spans="1:20" ht="12.75" customHeight="1" x14ac:dyDescent="0.2">
      <c r="A124" s="249" t="s">
        <v>73</v>
      </c>
      <c r="B124" s="249"/>
      <c r="C124" s="249"/>
      <c r="D124" s="87">
        <f>SUM(D123:D123)</f>
        <v>0</v>
      </c>
      <c r="E124" s="87" t="s">
        <v>25</v>
      </c>
      <c r="F124" s="68" t="s">
        <v>25</v>
      </c>
      <c r="G124" s="145" t="s">
        <v>143</v>
      </c>
      <c r="H124" s="145" t="s">
        <v>143</v>
      </c>
      <c r="I124" s="119" t="s">
        <v>143</v>
      </c>
      <c r="J124" s="145" t="s">
        <v>143</v>
      </c>
      <c r="K124" s="87">
        <f>SUM(K123:K123)</f>
        <v>0</v>
      </c>
      <c r="L124" s="87">
        <f>SUM(L123:L123)</f>
        <v>0</v>
      </c>
      <c r="M124" s="88">
        <f>SUM(M123:M123)</f>
        <v>0</v>
      </c>
      <c r="N124" s="145" t="s">
        <v>143</v>
      </c>
      <c r="O124" s="145" t="s">
        <v>143</v>
      </c>
      <c r="P124" s="146" t="s">
        <v>143</v>
      </c>
      <c r="Q124" s="146" t="s">
        <v>143</v>
      </c>
      <c r="R124" s="146" t="s">
        <v>143</v>
      </c>
      <c r="S124" s="146" t="s">
        <v>143</v>
      </c>
      <c r="T124" s="146" t="s">
        <v>143</v>
      </c>
    </row>
    <row r="125" spans="1:20" ht="12.75" customHeight="1" x14ac:dyDescent="0.2">
      <c r="A125" s="146" t="s">
        <v>9</v>
      </c>
      <c r="B125" s="257" t="s">
        <v>303</v>
      </c>
      <c r="C125" s="257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</row>
    <row r="126" spans="1:20" ht="12.75" hidden="1" customHeight="1" x14ac:dyDescent="0.2">
      <c r="A126" s="69" t="s">
        <v>149</v>
      </c>
      <c r="B126" s="134"/>
      <c r="C126" s="170"/>
      <c r="D126" s="171"/>
      <c r="E126" s="68" t="s">
        <v>25</v>
      </c>
      <c r="F126" s="68" t="s">
        <v>25</v>
      </c>
      <c r="G126" s="68" t="s">
        <v>25</v>
      </c>
      <c r="H126" s="68" t="s">
        <v>25</v>
      </c>
      <c r="I126" s="68" t="s">
        <v>25</v>
      </c>
      <c r="J126" s="68" t="s">
        <v>25</v>
      </c>
      <c r="K126" s="171">
        <v>0</v>
      </c>
      <c r="L126" s="171">
        <f>D126</f>
        <v>0</v>
      </c>
      <c r="M126" s="171">
        <f>D126</f>
        <v>0</v>
      </c>
      <c r="N126" s="148" t="s">
        <v>143</v>
      </c>
      <c r="O126" s="148" t="s">
        <v>143</v>
      </c>
      <c r="P126" s="148" t="s">
        <v>143</v>
      </c>
      <c r="Q126" s="148" t="s">
        <v>143</v>
      </c>
      <c r="R126" s="148" t="s">
        <v>143</v>
      </c>
      <c r="S126" s="148" t="s">
        <v>143</v>
      </c>
      <c r="T126" s="148" t="s">
        <v>143</v>
      </c>
    </row>
    <row r="127" spans="1:20" ht="12.75" customHeight="1" x14ac:dyDescent="0.2">
      <c r="A127" s="249" t="s">
        <v>77</v>
      </c>
      <c r="B127" s="249"/>
      <c r="C127" s="249"/>
      <c r="D127" s="87">
        <f>D126</f>
        <v>0</v>
      </c>
      <c r="E127" s="145" t="s">
        <v>25</v>
      </c>
      <c r="F127" s="145" t="s">
        <v>25</v>
      </c>
      <c r="G127" s="146" t="s">
        <v>143</v>
      </c>
      <c r="H127" s="146" t="s">
        <v>143</v>
      </c>
      <c r="I127" s="146" t="s">
        <v>143</v>
      </c>
      <c r="J127" s="146" t="s">
        <v>143</v>
      </c>
      <c r="K127" s="87">
        <f>K126</f>
        <v>0</v>
      </c>
      <c r="L127" s="87">
        <f>L126</f>
        <v>0</v>
      </c>
      <c r="M127" s="87">
        <f>M126</f>
        <v>0</v>
      </c>
      <c r="N127" s="145" t="s">
        <v>143</v>
      </c>
      <c r="O127" s="145" t="s">
        <v>143</v>
      </c>
      <c r="P127" s="145" t="s">
        <v>143</v>
      </c>
      <c r="Q127" s="145" t="s">
        <v>143</v>
      </c>
      <c r="R127" s="145" t="s">
        <v>143</v>
      </c>
      <c r="S127" s="145" t="s">
        <v>143</v>
      </c>
      <c r="T127" s="145" t="s">
        <v>143</v>
      </c>
    </row>
    <row r="128" spans="1:20" ht="12.75" customHeight="1" x14ac:dyDescent="0.2">
      <c r="A128" s="53" t="s">
        <v>47</v>
      </c>
      <c r="B128" s="258" t="s">
        <v>76</v>
      </c>
      <c r="C128" s="258"/>
      <c r="D128" s="258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  <c r="P128" s="258"/>
      <c r="Q128" s="258"/>
      <c r="R128" s="258"/>
      <c r="S128" s="258"/>
      <c r="T128" s="258"/>
    </row>
    <row r="129" spans="1:20" ht="18.75" hidden="1" customHeight="1" x14ac:dyDescent="0.2">
      <c r="A129" s="71" t="s">
        <v>148</v>
      </c>
      <c r="B129" s="134"/>
      <c r="C129" s="170"/>
      <c r="D129" s="88">
        <v>0</v>
      </c>
      <c r="E129" s="68" t="s">
        <v>53</v>
      </c>
      <c r="F129" s="68" t="s">
        <v>53</v>
      </c>
      <c r="G129" s="68" t="s">
        <v>53</v>
      </c>
      <c r="H129" s="68" t="s">
        <v>53</v>
      </c>
      <c r="I129" s="68" t="s">
        <v>53</v>
      </c>
      <c r="J129" s="68" t="s">
        <v>53</v>
      </c>
      <c r="K129" s="88">
        <f>D129</f>
        <v>0</v>
      </c>
      <c r="L129" s="88">
        <v>0</v>
      </c>
      <c r="M129" s="171">
        <f>D129</f>
        <v>0</v>
      </c>
      <c r="N129" s="145" t="s">
        <v>143</v>
      </c>
      <c r="O129" s="145" t="s">
        <v>143</v>
      </c>
      <c r="P129" s="145" t="s">
        <v>143</v>
      </c>
      <c r="Q129" s="145" t="s">
        <v>143</v>
      </c>
      <c r="R129" s="145" t="s">
        <v>143</v>
      </c>
      <c r="S129" s="145" t="s">
        <v>143</v>
      </c>
      <c r="T129" s="145" t="s">
        <v>143</v>
      </c>
    </row>
    <row r="130" spans="1:20" ht="12.75" customHeight="1" x14ac:dyDescent="0.2">
      <c r="A130" s="249" t="s">
        <v>78</v>
      </c>
      <c r="B130" s="249"/>
      <c r="C130" s="249"/>
      <c r="D130" s="87">
        <f>SUM(D129:D129)</f>
        <v>0</v>
      </c>
      <c r="E130" s="146" t="s">
        <v>25</v>
      </c>
      <c r="F130" s="146" t="s">
        <v>25</v>
      </c>
      <c r="G130" s="146" t="s">
        <v>143</v>
      </c>
      <c r="H130" s="146" t="s">
        <v>143</v>
      </c>
      <c r="I130" s="146" t="s">
        <v>143</v>
      </c>
      <c r="J130" s="146" t="s">
        <v>143</v>
      </c>
      <c r="K130" s="87">
        <f>SUM(K129:K129)</f>
        <v>0</v>
      </c>
      <c r="L130" s="87">
        <f>SUM(L129:L129)</f>
        <v>0</v>
      </c>
      <c r="M130" s="87">
        <f>SUM(M129:M129)</f>
        <v>0</v>
      </c>
      <c r="N130" s="145" t="s">
        <v>143</v>
      </c>
      <c r="O130" s="145" t="s">
        <v>143</v>
      </c>
      <c r="P130" s="145" t="s">
        <v>143</v>
      </c>
      <c r="Q130" s="145" t="s">
        <v>143</v>
      </c>
      <c r="R130" s="145" t="s">
        <v>143</v>
      </c>
      <c r="S130" s="145" t="s">
        <v>143</v>
      </c>
      <c r="T130" s="145" t="s">
        <v>143</v>
      </c>
    </row>
    <row r="131" spans="1:20" ht="12.75" customHeight="1" x14ac:dyDescent="0.2">
      <c r="A131" s="249" t="s">
        <v>79</v>
      </c>
      <c r="B131" s="249"/>
      <c r="C131" s="249"/>
      <c r="D131" s="87">
        <f>D124+D127+D130</f>
        <v>0</v>
      </c>
      <c r="E131" s="87" t="str">
        <f>E124</f>
        <v>х </v>
      </c>
      <c r="F131" s="73" t="str">
        <f>F124</f>
        <v>х </v>
      </c>
      <c r="G131" s="145" t="s">
        <v>143</v>
      </c>
      <c r="H131" s="145" t="s">
        <v>143</v>
      </c>
      <c r="I131" s="119" t="s">
        <v>143</v>
      </c>
      <c r="J131" s="145" t="s">
        <v>143</v>
      </c>
      <c r="K131" s="87">
        <f>K124+K127+K130</f>
        <v>0</v>
      </c>
      <c r="L131" s="87">
        <f>L124+L127+L130</f>
        <v>0</v>
      </c>
      <c r="M131" s="87">
        <f>M124+M127+M130</f>
        <v>0</v>
      </c>
      <c r="N131" s="145" t="s">
        <v>143</v>
      </c>
      <c r="O131" s="145" t="s">
        <v>143</v>
      </c>
      <c r="P131" s="145" t="s">
        <v>143</v>
      </c>
      <c r="Q131" s="145" t="s">
        <v>143</v>
      </c>
      <c r="R131" s="145" t="s">
        <v>143</v>
      </c>
      <c r="S131" s="145" t="s">
        <v>143</v>
      </c>
      <c r="T131" s="145" t="s">
        <v>143</v>
      </c>
    </row>
    <row r="132" spans="1:20" ht="12.75" customHeight="1" x14ac:dyDescent="0.2">
      <c r="A132" s="250" t="s">
        <v>189</v>
      </c>
      <c r="B132" s="250"/>
      <c r="C132" s="250"/>
      <c r="D132" s="86">
        <f>D131</f>
        <v>0</v>
      </c>
      <c r="E132" s="86">
        <v>0</v>
      </c>
      <c r="F132" s="86">
        <v>0</v>
      </c>
      <c r="G132" s="86">
        <v>0</v>
      </c>
      <c r="H132" s="86">
        <v>0</v>
      </c>
      <c r="I132" s="86">
        <f>D132-E132</f>
        <v>0</v>
      </c>
      <c r="J132" s="86">
        <v>0</v>
      </c>
      <c r="K132" s="86">
        <f>K131</f>
        <v>0</v>
      </c>
      <c r="L132" s="86">
        <f>L131</f>
        <v>0</v>
      </c>
      <c r="M132" s="86">
        <f>D132</f>
        <v>0</v>
      </c>
      <c r="N132" s="145" t="s">
        <v>143</v>
      </c>
      <c r="O132" s="145" t="s">
        <v>143</v>
      </c>
      <c r="P132" s="79" t="str">
        <f>P131</f>
        <v>-</v>
      </c>
      <c r="Q132" s="149" t="s">
        <v>143</v>
      </c>
      <c r="R132" s="86" t="str">
        <f>R131</f>
        <v>-</v>
      </c>
      <c r="S132" s="86" t="str">
        <f>S131</f>
        <v>-</v>
      </c>
      <c r="T132" s="86" t="str">
        <f>T131</f>
        <v>-</v>
      </c>
    </row>
    <row r="133" spans="1:20" ht="12.75" customHeight="1" x14ac:dyDescent="0.2">
      <c r="A133" s="149" t="s">
        <v>191</v>
      </c>
      <c r="B133" s="251" t="s">
        <v>190</v>
      </c>
      <c r="C133" s="252"/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  <c r="S133" s="252"/>
      <c r="T133" s="253"/>
    </row>
    <row r="134" spans="1:20" ht="12.75" customHeight="1" x14ac:dyDescent="0.2">
      <c r="A134" s="53" t="s">
        <v>7</v>
      </c>
      <c r="B134" s="254" t="s">
        <v>309</v>
      </c>
      <c r="C134" s="255"/>
      <c r="D134" s="255"/>
      <c r="E134" s="255"/>
      <c r="F134" s="255"/>
      <c r="G134" s="255"/>
      <c r="H134" s="255"/>
      <c r="I134" s="255"/>
      <c r="J134" s="255"/>
      <c r="K134" s="255"/>
      <c r="L134" s="255"/>
      <c r="M134" s="255"/>
      <c r="N134" s="255"/>
      <c r="O134" s="255"/>
      <c r="P134" s="255"/>
      <c r="Q134" s="255"/>
      <c r="R134" s="255"/>
      <c r="S134" s="255"/>
      <c r="T134" s="256"/>
    </row>
    <row r="135" spans="1:20" ht="12.75" customHeight="1" x14ac:dyDescent="0.2">
      <c r="A135" s="54" t="s">
        <v>8</v>
      </c>
      <c r="B135" s="254" t="s">
        <v>74</v>
      </c>
      <c r="C135" s="255"/>
      <c r="D135" s="255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5"/>
      <c r="Q135" s="255"/>
      <c r="R135" s="255"/>
      <c r="S135" s="255"/>
      <c r="T135" s="256"/>
    </row>
    <row r="136" spans="1:20" ht="12.75" hidden="1" customHeight="1" x14ac:dyDescent="0.2">
      <c r="A136" s="69" t="s">
        <v>177</v>
      </c>
      <c r="B136" s="114"/>
      <c r="C136" s="172"/>
      <c r="D136" s="88"/>
      <c r="E136" s="93"/>
      <c r="F136" s="92"/>
      <c r="G136" s="92"/>
      <c r="H136" s="92"/>
      <c r="I136" s="92"/>
      <c r="J136" s="92"/>
      <c r="K136" s="88"/>
      <c r="L136" s="88"/>
      <c r="M136" s="88"/>
      <c r="N136" s="146"/>
      <c r="O136" s="146"/>
      <c r="P136" s="173"/>
      <c r="Q136" s="174"/>
      <c r="R136" s="174"/>
      <c r="S136" s="174"/>
      <c r="T136" s="174"/>
    </row>
    <row r="137" spans="1:20" ht="12.75" customHeight="1" x14ac:dyDescent="0.2">
      <c r="A137" s="249" t="s">
        <v>73</v>
      </c>
      <c r="B137" s="249"/>
      <c r="C137" s="249"/>
      <c r="D137" s="87">
        <f>SUM(D136:D136)</f>
        <v>0</v>
      </c>
      <c r="E137" s="87" t="s">
        <v>25</v>
      </c>
      <c r="F137" s="68" t="s">
        <v>25</v>
      </c>
      <c r="G137" s="145" t="s">
        <v>143</v>
      </c>
      <c r="H137" s="145" t="s">
        <v>143</v>
      </c>
      <c r="I137" s="119">
        <v>0</v>
      </c>
      <c r="J137" s="145" t="s">
        <v>143</v>
      </c>
      <c r="K137" s="87">
        <f>SUM(K136:K136)</f>
        <v>0</v>
      </c>
      <c r="L137" s="87">
        <f>SUM(L136:L136)</f>
        <v>0</v>
      </c>
      <c r="M137" s="88">
        <f>SUM(M136:M136)</f>
        <v>0</v>
      </c>
      <c r="N137" s="145" t="s">
        <v>143</v>
      </c>
      <c r="O137" s="145" t="s">
        <v>143</v>
      </c>
      <c r="P137" s="146" t="s">
        <v>143</v>
      </c>
      <c r="Q137" s="146" t="s">
        <v>143</v>
      </c>
      <c r="R137" s="146" t="s">
        <v>143</v>
      </c>
      <c r="S137" s="146" t="s">
        <v>143</v>
      </c>
      <c r="T137" s="146" t="s">
        <v>143</v>
      </c>
    </row>
    <row r="138" spans="1:20" ht="12.75" customHeight="1" x14ac:dyDescent="0.2">
      <c r="A138" s="146" t="s">
        <v>9</v>
      </c>
      <c r="B138" s="257" t="s">
        <v>303</v>
      </c>
      <c r="C138" s="257"/>
      <c r="D138" s="257"/>
      <c r="E138" s="257"/>
      <c r="F138" s="257"/>
      <c r="G138" s="257"/>
      <c r="H138" s="257"/>
      <c r="I138" s="257"/>
      <c r="J138" s="257"/>
      <c r="K138" s="257"/>
      <c r="L138" s="257"/>
      <c r="M138" s="257"/>
      <c r="N138" s="257"/>
      <c r="O138" s="257"/>
      <c r="P138" s="257"/>
      <c r="Q138" s="257"/>
      <c r="R138" s="257"/>
      <c r="S138" s="257"/>
      <c r="T138" s="257"/>
    </row>
    <row r="139" spans="1:20" ht="84" x14ac:dyDescent="0.2">
      <c r="A139" s="69" t="s">
        <v>149</v>
      </c>
      <c r="B139" s="134" t="s">
        <v>218</v>
      </c>
      <c r="C139" s="170" t="s">
        <v>194</v>
      </c>
      <c r="D139" s="171">
        <v>59.83</v>
      </c>
      <c r="E139" s="68" t="s">
        <v>25</v>
      </c>
      <c r="F139" s="68" t="s">
        <v>25</v>
      </c>
      <c r="G139" s="68" t="s">
        <v>25</v>
      </c>
      <c r="H139" s="68" t="s">
        <v>25</v>
      </c>
      <c r="I139" s="68" t="s">
        <v>25</v>
      </c>
      <c r="J139" s="68" t="s">
        <v>25</v>
      </c>
      <c r="K139" s="171">
        <v>0</v>
      </c>
      <c r="L139" s="171">
        <f>D139</f>
        <v>59.83</v>
      </c>
      <c r="M139" s="171">
        <f>D139</f>
        <v>59.83</v>
      </c>
      <c r="N139" s="148" t="s">
        <v>143</v>
      </c>
      <c r="O139" s="148" t="s">
        <v>143</v>
      </c>
      <c r="P139" s="148" t="s">
        <v>143</v>
      </c>
      <c r="Q139" s="148" t="s">
        <v>143</v>
      </c>
      <c r="R139" s="148" t="s">
        <v>143</v>
      </c>
      <c r="S139" s="148" t="s">
        <v>143</v>
      </c>
      <c r="T139" s="148" t="s">
        <v>143</v>
      </c>
    </row>
    <row r="140" spans="1:20" ht="12.75" customHeight="1" x14ac:dyDescent="0.2">
      <c r="A140" s="249" t="s">
        <v>77</v>
      </c>
      <c r="B140" s="249"/>
      <c r="C140" s="249"/>
      <c r="D140" s="87">
        <f>D139</f>
        <v>59.83</v>
      </c>
      <c r="E140" s="145" t="s">
        <v>25</v>
      </c>
      <c r="F140" s="145" t="s">
        <v>25</v>
      </c>
      <c r="G140" s="146" t="s">
        <v>143</v>
      </c>
      <c r="H140" s="146" t="s">
        <v>143</v>
      </c>
      <c r="I140" s="146" t="s">
        <v>143</v>
      </c>
      <c r="J140" s="146" t="s">
        <v>143</v>
      </c>
      <c r="K140" s="87">
        <f>K139</f>
        <v>0</v>
      </c>
      <c r="L140" s="87">
        <f>L139</f>
        <v>59.83</v>
      </c>
      <c r="M140" s="87">
        <f>M139</f>
        <v>59.83</v>
      </c>
      <c r="N140" s="145" t="s">
        <v>143</v>
      </c>
      <c r="O140" s="145" t="s">
        <v>143</v>
      </c>
      <c r="P140" s="145" t="s">
        <v>143</v>
      </c>
      <c r="Q140" s="145" t="s">
        <v>143</v>
      </c>
      <c r="R140" s="145" t="s">
        <v>143</v>
      </c>
      <c r="S140" s="145" t="s">
        <v>143</v>
      </c>
      <c r="T140" s="145" t="s">
        <v>143</v>
      </c>
    </row>
    <row r="141" spans="1:20" ht="12.75" customHeight="1" x14ac:dyDescent="0.2">
      <c r="A141" s="53" t="s">
        <v>47</v>
      </c>
      <c r="B141" s="258" t="s">
        <v>76</v>
      </c>
      <c r="C141" s="258"/>
      <c r="D141" s="258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8"/>
      <c r="R141" s="258"/>
      <c r="S141" s="258"/>
      <c r="T141" s="258"/>
    </row>
    <row r="142" spans="1:20" ht="24" x14ac:dyDescent="0.2">
      <c r="A142" s="71" t="s">
        <v>148</v>
      </c>
      <c r="B142" s="134" t="s">
        <v>206</v>
      </c>
      <c r="C142" s="170" t="s">
        <v>151</v>
      </c>
      <c r="D142" s="88">
        <v>146.15</v>
      </c>
      <c r="E142" s="68" t="s">
        <v>53</v>
      </c>
      <c r="F142" s="68" t="s">
        <v>53</v>
      </c>
      <c r="G142" s="68" t="s">
        <v>53</v>
      </c>
      <c r="H142" s="68" t="s">
        <v>53</v>
      </c>
      <c r="I142" s="68" t="s">
        <v>53</v>
      </c>
      <c r="J142" s="68" t="s">
        <v>53</v>
      </c>
      <c r="K142" s="88">
        <f>D142</f>
        <v>146.15</v>
      </c>
      <c r="L142" s="88">
        <v>0</v>
      </c>
      <c r="M142" s="171">
        <f>D142</f>
        <v>146.15</v>
      </c>
      <c r="N142" s="145" t="s">
        <v>143</v>
      </c>
      <c r="O142" s="145" t="s">
        <v>143</v>
      </c>
      <c r="P142" s="145" t="s">
        <v>143</v>
      </c>
      <c r="Q142" s="145" t="s">
        <v>143</v>
      </c>
      <c r="R142" s="145" t="s">
        <v>143</v>
      </c>
      <c r="S142" s="145" t="s">
        <v>143</v>
      </c>
      <c r="T142" s="145" t="s">
        <v>143</v>
      </c>
    </row>
    <row r="143" spans="1:20" ht="12.75" customHeight="1" x14ac:dyDescent="0.2">
      <c r="A143" s="249" t="s">
        <v>78</v>
      </c>
      <c r="B143" s="249"/>
      <c r="C143" s="249"/>
      <c r="D143" s="87">
        <f>SUM(D142:D142)</f>
        <v>146.15</v>
      </c>
      <c r="E143" s="146" t="s">
        <v>25</v>
      </c>
      <c r="F143" s="146" t="s">
        <v>25</v>
      </c>
      <c r="G143" s="146" t="s">
        <v>143</v>
      </c>
      <c r="H143" s="146" t="s">
        <v>143</v>
      </c>
      <c r="I143" s="146" t="s">
        <v>143</v>
      </c>
      <c r="J143" s="146" t="s">
        <v>143</v>
      </c>
      <c r="K143" s="87">
        <f>SUM(K142:K142)</f>
        <v>146.15</v>
      </c>
      <c r="L143" s="87">
        <f>SUM(L142:L142)</f>
        <v>0</v>
      </c>
      <c r="M143" s="87">
        <f>SUM(M142:M142)</f>
        <v>146.15</v>
      </c>
      <c r="N143" s="145" t="s">
        <v>143</v>
      </c>
      <c r="O143" s="145" t="s">
        <v>143</v>
      </c>
      <c r="P143" s="145" t="s">
        <v>143</v>
      </c>
      <c r="Q143" s="145" t="s">
        <v>143</v>
      </c>
      <c r="R143" s="145" t="s">
        <v>143</v>
      </c>
      <c r="S143" s="145" t="s">
        <v>143</v>
      </c>
      <c r="T143" s="145" t="s">
        <v>143</v>
      </c>
    </row>
    <row r="144" spans="1:20" ht="12.75" customHeight="1" x14ac:dyDescent="0.2">
      <c r="A144" s="249" t="s">
        <v>79</v>
      </c>
      <c r="B144" s="249"/>
      <c r="C144" s="249"/>
      <c r="D144" s="87">
        <f>D137+D140+D143</f>
        <v>205.98000000000002</v>
      </c>
      <c r="E144" s="87" t="str">
        <f>E137</f>
        <v>х </v>
      </c>
      <c r="F144" s="73" t="str">
        <f>F137</f>
        <v>х </v>
      </c>
      <c r="G144" s="145" t="s">
        <v>143</v>
      </c>
      <c r="H144" s="145" t="s">
        <v>143</v>
      </c>
      <c r="I144" s="119" t="s">
        <v>143</v>
      </c>
      <c r="J144" s="145" t="s">
        <v>143</v>
      </c>
      <c r="K144" s="87">
        <f>K137+K140+K143</f>
        <v>146.15</v>
      </c>
      <c r="L144" s="87">
        <f>L137+L140+L143</f>
        <v>59.83</v>
      </c>
      <c r="M144" s="87">
        <f>M137+M140+M143</f>
        <v>205.98000000000002</v>
      </c>
      <c r="N144" s="145" t="s">
        <v>143</v>
      </c>
      <c r="O144" s="145" t="s">
        <v>143</v>
      </c>
      <c r="P144" s="145" t="s">
        <v>143</v>
      </c>
      <c r="Q144" s="145" t="s">
        <v>143</v>
      </c>
      <c r="R144" s="145" t="s">
        <v>143</v>
      </c>
      <c r="S144" s="145" t="s">
        <v>143</v>
      </c>
      <c r="T144" s="145" t="s">
        <v>143</v>
      </c>
    </row>
    <row r="145" spans="1:20" ht="12.75" customHeight="1" x14ac:dyDescent="0.2">
      <c r="A145" s="250" t="s">
        <v>192</v>
      </c>
      <c r="B145" s="250"/>
      <c r="C145" s="250"/>
      <c r="D145" s="86">
        <f>D144</f>
        <v>205.98000000000002</v>
      </c>
      <c r="E145" s="86">
        <v>3.47</v>
      </c>
      <c r="F145" s="86">
        <v>0</v>
      </c>
      <c r="G145" s="86">
        <v>0</v>
      </c>
      <c r="H145" s="86">
        <v>0</v>
      </c>
      <c r="I145" s="86">
        <f>D145-E145</f>
        <v>202.51000000000002</v>
      </c>
      <c r="J145" s="86">
        <v>0</v>
      </c>
      <c r="K145" s="86">
        <f>K144</f>
        <v>146.15</v>
      </c>
      <c r="L145" s="86">
        <f>L144</f>
        <v>59.83</v>
      </c>
      <c r="M145" s="86">
        <f>D145</f>
        <v>205.98000000000002</v>
      </c>
      <c r="N145" s="145" t="s">
        <v>143</v>
      </c>
      <c r="O145" s="145" t="s">
        <v>143</v>
      </c>
      <c r="P145" s="79" t="str">
        <f>P144</f>
        <v>-</v>
      </c>
      <c r="Q145" s="149" t="s">
        <v>143</v>
      </c>
      <c r="R145" s="86" t="str">
        <f>R144</f>
        <v>-</v>
      </c>
      <c r="S145" s="86" t="str">
        <f>S144</f>
        <v>-</v>
      </c>
      <c r="T145" s="86" t="str">
        <f>T144</f>
        <v>-</v>
      </c>
    </row>
    <row r="146" spans="1:20" ht="12.75" customHeight="1" x14ac:dyDescent="0.2">
      <c r="A146" s="149" t="s">
        <v>196</v>
      </c>
      <c r="B146" s="251" t="s">
        <v>193</v>
      </c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3"/>
    </row>
    <row r="147" spans="1:20" ht="12.75" customHeight="1" x14ac:dyDescent="0.2">
      <c r="A147" s="53" t="s">
        <v>7</v>
      </c>
      <c r="B147" s="254" t="s">
        <v>309</v>
      </c>
      <c r="C147" s="255"/>
      <c r="D147" s="255"/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5"/>
      <c r="Q147" s="255"/>
      <c r="R147" s="255"/>
      <c r="S147" s="255"/>
      <c r="T147" s="256"/>
    </row>
    <row r="148" spans="1:20" ht="12.75" customHeight="1" x14ac:dyDescent="0.2">
      <c r="A148" s="54" t="s">
        <v>8</v>
      </c>
      <c r="B148" s="254" t="s">
        <v>74</v>
      </c>
      <c r="C148" s="255"/>
      <c r="D148" s="255"/>
      <c r="E148" s="255"/>
      <c r="F148" s="255"/>
      <c r="G148" s="255"/>
      <c r="H148" s="255"/>
      <c r="I148" s="255"/>
      <c r="J148" s="255"/>
      <c r="K148" s="255"/>
      <c r="L148" s="255"/>
      <c r="M148" s="255"/>
      <c r="N148" s="255"/>
      <c r="O148" s="255"/>
      <c r="P148" s="255"/>
      <c r="Q148" s="255"/>
      <c r="R148" s="255"/>
      <c r="S148" s="255"/>
      <c r="T148" s="256"/>
    </row>
    <row r="149" spans="1:20" ht="12.75" hidden="1" customHeight="1" x14ac:dyDescent="0.2">
      <c r="A149" s="69" t="s">
        <v>177</v>
      </c>
      <c r="B149" s="114"/>
      <c r="C149" s="172"/>
      <c r="D149" s="88"/>
      <c r="E149" s="93"/>
      <c r="F149" s="92"/>
      <c r="G149" s="92"/>
      <c r="H149" s="92"/>
      <c r="I149" s="92"/>
      <c r="J149" s="92"/>
      <c r="K149" s="88"/>
      <c r="L149" s="88"/>
      <c r="M149" s="88"/>
      <c r="N149" s="146"/>
      <c r="O149" s="146"/>
      <c r="P149" s="173"/>
      <c r="Q149" s="174"/>
      <c r="R149" s="174"/>
      <c r="S149" s="174"/>
      <c r="T149" s="174"/>
    </row>
    <row r="150" spans="1:20" ht="12.75" customHeight="1" x14ac:dyDescent="0.2">
      <c r="A150" s="249" t="s">
        <v>73</v>
      </c>
      <c r="B150" s="249"/>
      <c r="C150" s="249"/>
      <c r="D150" s="87">
        <f>SUM(D149:D149)</f>
        <v>0</v>
      </c>
      <c r="E150" s="87" t="s">
        <v>25</v>
      </c>
      <c r="F150" s="68" t="s">
        <v>25</v>
      </c>
      <c r="G150" s="145" t="s">
        <v>143</v>
      </c>
      <c r="H150" s="145" t="s">
        <v>143</v>
      </c>
      <c r="I150" s="119">
        <f>'5'!J305</f>
        <v>0</v>
      </c>
      <c r="J150" s="145" t="s">
        <v>143</v>
      </c>
      <c r="K150" s="87">
        <f>SUM(K149:K149)</f>
        <v>0</v>
      </c>
      <c r="L150" s="87">
        <f>SUM(L149:L149)</f>
        <v>0</v>
      </c>
      <c r="M150" s="88">
        <f>SUM(M149:M149)</f>
        <v>0</v>
      </c>
      <c r="N150" s="145" t="s">
        <v>143</v>
      </c>
      <c r="O150" s="145" t="s">
        <v>143</v>
      </c>
      <c r="P150" s="146" t="s">
        <v>143</v>
      </c>
      <c r="Q150" s="146" t="s">
        <v>143</v>
      </c>
      <c r="R150" s="146" t="s">
        <v>143</v>
      </c>
      <c r="S150" s="146" t="s">
        <v>143</v>
      </c>
      <c r="T150" s="146" t="s">
        <v>143</v>
      </c>
    </row>
    <row r="151" spans="1:20" ht="12" x14ac:dyDescent="0.2">
      <c r="A151" s="146" t="s">
        <v>9</v>
      </c>
      <c r="B151" s="257" t="s">
        <v>303</v>
      </c>
      <c r="C151" s="257"/>
      <c r="D151" s="257"/>
      <c r="E151" s="257"/>
      <c r="F151" s="257"/>
      <c r="G151" s="257"/>
      <c r="H151" s="257"/>
      <c r="I151" s="257"/>
      <c r="J151" s="257"/>
      <c r="K151" s="257"/>
      <c r="L151" s="257"/>
      <c r="M151" s="257"/>
      <c r="N151" s="257"/>
      <c r="O151" s="257"/>
      <c r="P151" s="257"/>
      <c r="Q151" s="257"/>
      <c r="R151" s="257"/>
      <c r="S151" s="257"/>
      <c r="T151" s="257"/>
    </row>
    <row r="152" spans="1:20" ht="84" x14ac:dyDescent="0.2">
      <c r="A152" s="69" t="s">
        <v>149</v>
      </c>
      <c r="B152" s="134" t="s">
        <v>218</v>
      </c>
      <c r="C152" s="170" t="s">
        <v>151</v>
      </c>
      <c r="D152" s="171">
        <v>59.83</v>
      </c>
      <c r="E152" s="68" t="s">
        <v>25</v>
      </c>
      <c r="F152" s="68" t="s">
        <v>25</v>
      </c>
      <c r="G152" s="68" t="s">
        <v>25</v>
      </c>
      <c r="H152" s="68" t="s">
        <v>25</v>
      </c>
      <c r="I152" s="68" t="s">
        <v>25</v>
      </c>
      <c r="J152" s="68" t="s">
        <v>25</v>
      </c>
      <c r="K152" s="171">
        <v>0</v>
      </c>
      <c r="L152" s="171">
        <f>D152</f>
        <v>59.83</v>
      </c>
      <c r="M152" s="171">
        <f>D152</f>
        <v>59.83</v>
      </c>
      <c r="N152" s="148" t="s">
        <v>143</v>
      </c>
      <c r="O152" s="148" t="s">
        <v>143</v>
      </c>
      <c r="P152" s="148" t="s">
        <v>143</v>
      </c>
      <c r="Q152" s="148" t="s">
        <v>143</v>
      </c>
      <c r="R152" s="148" t="s">
        <v>143</v>
      </c>
      <c r="S152" s="148" t="s">
        <v>143</v>
      </c>
      <c r="T152" s="148" t="s">
        <v>143</v>
      </c>
    </row>
    <row r="153" spans="1:20" ht="12" x14ac:dyDescent="0.2">
      <c r="A153" s="249" t="s">
        <v>77</v>
      </c>
      <c r="B153" s="249"/>
      <c r="C153" s="249"/>
      <c r="D153" s="87">
        <f>D152</f>
        <v>59.83</v>
      </c>
      <c r="E153" s="145" t="s">
        <v>25</v>
      </c>
      <c r="F153" s="145" t="s">
        <v>25</v>
      </c>
      <c r="G153" s="146" t="s">
        <v>143</v>
      </c>
      <c r="H153" s="146" t="s">
        <v>143</v>
      </c>
      <c r="I153" s="146" t="s">
        <v>143</v>
      </c>
      <c r="J153" s="146" t="s">
        <v>143</v>
      </c>
      <c r="K153" s="87">
        <f>K152</f>
        <v>0</v>
      </c>
      <c r="L153" s="87">
        <f>L152</f>
        <v>59.83</v>
      </c>
      <c r="M153" s="87">
        <f>M152</f>
        <v>59.83</v>
      </c>
      <c r="N153" s="145" t="s">
        <v>143</v>
      </c>
      <c r="O153" s="145" t="s">
        <v>143</v>
      </c>
      <c r="P153" s="145" t="s">
        <v>143</v>
      </c>
      <c r="Q153" s="145" t="s">
        <v>143</v>
      </c>
      <c r="R153" s="145" t="s">
        <v>143</v>
      </c>
      <c r="S153" s="145" t="s">
        <v>143</v>
      </c>
      <c r="T153" s="145" t="s">
        <v>143</v>
      </c>
    </row>
    <row r="154" spans="1:20" ht="12.75" customHeight="1" x14ac:dyDescent="0.2">
      <c r="A154" s="53" t="s">
        <v>47</v>
      </c>
      <c r="B154" s="258" t="s">
        <v>76</v>
      </c>
      <c r="C154" s="258"/>
      <c r="D154" s="258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58"/>
      <c r="P154" s="258"/>
      <c r="Q154" s="258"/>
      <c r="R154" s="258"/>
      <c r="S154" s="258"/>
      <c r="T154" s="258"/>
    </row>
    <row r="155" spans="1:20" ht="24" x14ac:dyDescent="0.2">
      <c r="A155" s="71" t="s">
        <v>148</v>
      </c>
      <c r="B155" s="134" t="s">
        <v>155</v>
      </c>
      <c r="C155" s="170" t="s">
        <v>151</v>
      </c>
      <c r="D155" s="88">
        <v>164.19</v>
      </c>
      <c r="E155" s="68" t="s">
        <v>53</v>
      </c>
      <c r="F155" s="68" t="s">
        <v>53</v>
      </c>
      <c r="G155" s="68" t="s">
        <v>53</v>
      </c>
      <c r="H155" s="68" t="s">
        <v>53</v>
      </c>
      <c r="I155" s="68" t="s">
        <v>53</v>
      </c>
      <c r="J155" s="68" t="s">
        <v>53</v>
      </c>
      <c r="K155" s="88">
        <f>D155</f>
        <v>164.19</v>
      </c>
      <c r="L155" s="88">
        <v>0</v>
      </c>
      <c r="M155" s="171">
        <f>D155</f>
        <v>164.19</v>
      </c>
      <c r="N155" s="145" t="s">
        <v>143</v>
      </c>
      <c r="O155" s="145" t="s">
        <v>143</v>
      </c>
      <c r="P155" s="145" t="s">
        <v>143</v>
      </c>
      <c r="Q155" s="145" t="s">
        <v>143</v>
      </c>
      <c r="R155" s="145" t="s">
        <v>143</v>
      </c>
      <c r="S155" s="145" t="s">
        <v>143</v>
      </c>
      <c r="T155" s="145" t="s">
        <v>143</v>
      </c>
    </row>
    <row r="156" spans="1:20" ht="12.75" customHeight="1" x14ac:dyDescent="0.2">
      <c r="A156" s="249" t="s">
        <v>78</v>
      </c>
      <c r="B156" s="249"/>
      <c r="C156" s="249"/>
      <c r="D156" s="87">
        <f>SUM(D155:D155)</f>
        <v>164.19</v>
      </c>
      <c r="E156" s="146" t="s">
        <v>25</v>
      </c>
      <c r="F156" s="146" t="s">
        <v>25</v>
      </c>
      <c r="G156" s="146" t="s">
        <v>143</v>
      </c>
      <c r="H156" s="146" t="s">
        <v>143</v>
      </c>
      <c r="I156" s="146" t="s">
        <v>143</v>
      </c>
      <c r="J156" s="146" t="s">
        <v>143</v>
      </c>
      <c r="K156" s="87">
        <f>SUM(K155:K155)</f>
        <v>164.19</v>
      </c>
      <c r="L156" s="87">
        <f>SUM(L155:L155)</f>
        <v>0</v>
      </c>
      <c r="M156" s="87">
        <f>SUM(M155:M155)</f>
        <v>164.19</v>
      </c>
      <c r="N156" s="145" t="s">
        <v>143</v>
      </c>
      <c r="O156" s="145" t="s">
        <v>143</v>
      </c>
      <c r="P156" s="145" t="s">
        <v>143</v>
      </c>
      <c r="Q156" s="145" t="s">
        <v>143</v>
      </c>
      <c r="R156" s="145" t="s">
        <v>143</v>
      </c>
      <c r="S156" s="145" t="s">
        <v>143</v>
      </c>
      <c r="T156" s="145" t="s">
        <v>143</v>
      </c>
    </row>
    <row r="157" spans="1:20" ht="12.75" customHeight="1" x14ac:dyDescent="0.2">
      <c r="A157" s="249" t="s">
        <v>79</v>
      </c>
      <c r="B157" s="249"/>
      <c r="C157" s="249"/>
      <c r="D157" s="87">
        <f>D150+D153+D156</f>
        <v>224.01999999999998</v>
      </c>
      <c r="E157" s="87" t="str">
        <f>E150</f>
        <v>х </v>
      </c>
      <c r="F157" s="73" t="str">
        <f>F150</f>
        <v>х </v>
      </c>
      <c r="G157" s="145" t="s">
        <v>143</v>
      </c>
      <c r="H157" s="145" t="s">
        <v>143</v>
      </c>
      <c r="I157" s="119" t="s">
        <v>143</v>
      </c>
      <c r="J157" s="145" t="s">
        <v>143</v>
      </c>
      <c r="K157" s="87">
        <f>K150+K153+K156</f>
        <v>164.19</v>
      </c>
      <c r="L157" s="87">
        <f>L150+L153+L156</f>
        <v>59.83</v>
      </c>
      <c r="M157" s="87">
        <f>M150+M153+M156</f>
        <v>224.01999999999998</v>
      </c>
      <c r="N157" s="145" t="s">
        <v>143</v>
      </c>
      <c r="O157" s="145" t="s">
        <v>143</v>
      </c>
      <c r="P157" s="145" t="s">
        <v>143</v>
      </c>
      <c r="Q157" s="145" t="s">
        <v>143</v>
      </c>
      <c r="R157" s="145" t="s">
        <v>143</v>
      </c>
      <c r="S157" s="145" t="s">
        <v>143</v>
      </c>
      <c r="T157" s="145" t="s">
        <v>143</v>
      </c>
    </row>
    <row r="158" spans="1:20" ht="12.75" customHeight="1" x14ac:dyDescent="0.2">
      <c r="A158" s="250" t="s">
        <v>197</v>
      </c>
      <c r="B158" s="250"/>
      <c r="C158" s="250"/>
      <c r="D158" s="86">
        <f>D157</f>
        <v>224.01999999999998</v>
      </c>
      <c r="E158" s="86">
        <v>0.76</v>
      </c>
      <c r="F158" s="86">
        <v>0</v>
      </c>
      <c r="G158" s="86">
        <v>0</v>
      </c>
      <c r="H158" s="86">
        <v>0</v>
      </c>
      <c r="I158" s="86">
        <f>D158-E158</f>
        <v>223.26</v>
      </c>
      <c r="J158" s="86">
        <v>0</v>
      </c>
      <c r="K158" s="86">
        <f>K157</f>
        <v>164.19</v>
      </c>
      <c r="L158" s="86">
        <f>L157</f>
        <v>59.83</v>
      </c>
      <c r="M158" s="86">
        <f>D158</f>
        <v>224.01999999999998</v>
      </c>
      <c r="N158" s="145" t="s">
        <v>143</v>
      </c>
      <c r="O158" s="145" t="s">
        <v>143</v>
      </c>
      <c r="P158" s="79" t="str">
        <f>P157</f>
        <v>-</v>
      </c>
      <c r="Q158" s="149" t="s">
        <v>143</v>
      </c>
      <c r="R158" s="86" t="str">
        <f>R157</f>
        <v>-</v>
      </c>
      <c r="S158" s="86" t="str">
        <f>S157</f>
        <v>-</v>
      </c>
      <c r="T158" s="86" t="str">
        <f>T157</f>
        <v>-</v>
      </c>
    </row>
    <row r="159" spans="1:20" ht="12.75" customHeight="1" x14ac:dyDescent="0.2">
      <c r="A159" s="199" t="s">
        <v>198</v>
      </c>
      <c r="B159" s="251" t="s">
        <v>195</v>
      </c>
      <c r="C159" s="252"/>
      <c r="D159" s="252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252"/>
      <c r="T159" s="253"/>
    </row>
    <row r="160" spans="1:20" ht="12.75" customHeight="1" x14ac:dyDescent="0.2">
      <c r="A160" s="53" t="s">
        <v>7</v>
      </c>
      <c r="B160" s="254" t="s">
        <v>309</v>
      </c>
      <c r="C160" s="255"/>
      <c r="D160" s="255"/>
      <c r="E160" s="255"/>
      <c r="F160" s="255"/>
      <c r="G160" s="255"/>
      <c r="H160" s="255"/>
      <c r="I160" s="255"/>
      <c r="J160" s="255"/>
      <c r="K160" s="255"/>
      <c r="L160" s="255"/>
      <c r="M160" s="255"/>
      <c r="N160" s="255"/>
      <c r="O160" s="255"/>
      <c r="P160" s="255"/>
      <c r="Q160" s="255"/>
      <c r="R160" s="255"/>
      <c r="S160" s="255"/>
      <c r="T160" s="256"/>
    </row>
    <row r="161" spans="1:20" ht="12.75" customHeight="1" x14ac:dyDescent="0.2">
      <c r="A161" s="54" t="s">
        <v>8</v>
      </c>
      <c r="B161" s="254" t="s">
        <v>74</v>
      </c>
      <c r="C161" s="255"/>
      <c r="D161" s="255"/>
      <c r="E161" s="255"/>
      <c r="F161" s="255"/>
      <c r="G161" s="255"/>
      <c r="H161" s="255"/>
      <c r="I161" s="255"/>
      <c r="J161" s="255"/>
      <c r="K161" s="255"/>
      <c r="L161" s="255"/>
      <c r="M161" s="255"/>
      <c r="N161" s="255"/>
      <c r="O161" s="255"/>
      <c r="P161" s="255"/>
      <c r="Q161" s="255"/>
      <c r="R161" s="255"/>
      <c r="S161" s="255"/>
      <c r="T161" s="256"/>
    </row>
    <row r="162" spans="1:20" ht="12.75" hidden="1" customHeight="1" x14ac:dyDescent="0.2">
      <c r="A162" s="69" t="s">
        <v>177</v>
      </c>
      <c r="B162" s="114"/>
      <c r="C162" s="172"/>
      <c r="D162" s="88"/>
      <c r="E162" s="93"/>
      <c r="F162" s="92"/>
      <c r="G162" s="92"/>
      <c r="H162" s="92"/>
      <c r="I162" s="92"/>
      <c r="J162" s="92"/>
      <c r="K162" s="88"/>
      <c r="L162" s="88"/>
      <c r="M162" s="88"/>
      <c r="N162" s="196"/>
      <c r="O162" s="196"/>
      <c r="P162" s="198"/>
      <c r="Q162" s="194"/>
      <c r="R162" s="194"/>
      <c r="S162" s="194"/>
      <c r="T162" s="194"/>
    </row>
    <row r="163" spans="1:20" ht="12.75" customHeight="1" x14ac:dyDescent="0.2">
      <c r="A163" s="249" t="s">
        <v>73</v>
      </c>
      <c r="B163" s="249"/>
      <c r="C163" s="249"/>
      <c r="D163" s="87">
        <f>SUM(D162:D162)</f>
        <v>0</v>
      </c>
      <c r="E163" s="87" t="s">
        <v>25</v>
      </c>
      <c r="F163" s="68" t="s">
        <v>25</v>
      </c>
      <c r="G163" s="195" t="s">
        <v>143</v>
      </c>
      <c r="H163" s="195" t="s">
        <v>143</v>
      </c>
      <c r="I163" s="119">
        <f>'5'!J318</f>
        <v>0</v>
      </c>
      <c r="J163" s="195" t="s">
        <v>143</v>
      </c>
      <c r="K163" s="87">
        <f>SUM(K162:K162)</f>
        <v>0</v>
      </c>
      <c r="L163" s="87">
        <f>SUM(L162:L162)</f>
        <v>0</v>
      </c>
      <c r="M163" s="88">
        <f>SUM(M162:M162)</f>
        <v>0</v>
      </c>
      <c r="N163" s="195" t="s">
        <v>143</v>
      </c>
      <c r="O163" s="195" t="s">
        <v>143</v>
      </c>
      <c r="P163" s="196" t="s">
        <v>143</v>
      </c>
      <c r="Q163" s="196" t="s">
        <v>143</v>
      </c>
      <c r="R163" s="196" t="s">
        <v>143</v>
      </c>
      <c r="S163" s="196" t="s">
        <v>143</v>
      </c>
      <c r="T163" s="196" t="s">
        <v>143</v>
      </c>
    </row>
    <row r="164" spans="1:20" ht="12.75" customHeight="1" x14ac:dyDescent="0.2">
      <c r="A164" s="196" t="s">
        <v>9</v>
      </c>
      <c r="B164" s="257" t="s">
        <v>303</v>
      </c>
      <c r="C164" s="257"/>
      <c r="D164" s="257"/>
      <c r="E164" s="257"/>
      <c r="F164" s="257"/>
      <c r="G164" s="257"/>
      <c r="H164" s="257"/>
      <c r="I164" s="257"/>
      <c r="J164" s="257"/>
      <c r="K164" s="257"/>
      <c r="L164" s="257"/>
      <c r="M164" s="257"/>
      <c r="N164" s="257"/>
      <c r="O164" s="257"/>
      <c r="P164" s="257"/>
      <c r="Q164" s="257"/>
      <c r="R164" s="257"/>
      <c r="S164" s="257"/>
      <c r="T164" s="257"/>
    </row>
    <row r="165" spans="1:20" ht="12.75" hidden="1" customHeight="1" x14ac:dyDescent="0.2">
      <c r="A165" s="69" t="s">
        <v>149</v>
      </c>
      <c r="B165" s="134"/>
      <c r="C165" s="170"/>
      <c r="D165" s="171"/>
      <c r="E165" s="68" t="s">
        <v>25</v>
      </c>
      <c r="F165" s="68" t="s">
        <v>25</v>
      </c>
      <c r="G165" s="68" t="s">
        <v>25</v>
      </c>
      <c r="H165" s="68" t="s">
        <v>25</v>
      </c>
      <c r="I165" s="68" t="s">
        <v>25</v>
      </c>
      <c r="J165" s="68" t="s">
        <v>25</v>
      </c>
      <c r="K165" s="171">
        <v>0</v>
      </c>
      <c r="L165" s="171">
        <f>D165</f>
        <v>0</v>
      </c>
      <c r="M165" s="171">
        <f>D165</f>
        <v>0</v>
      </c>
      <c r="N165" s="197" t="s">
        <v>143</v>
      </c>
      <c r="O165" s="197" t="s">
        <v>143</v>
      </c>
      <c r="P165" s="197" t="s">
        <v>143</v>
      </c>
      <c r="Q165" s="197" t="s">
        <v>143</v>
      </c>
      <c r="R165" s="197" t="s">
        <v>143</v>
      </c>
      <c r="S165" s="197" t="s">
        <v>143</v>
      </c>
      <c r="T165" s="197" t="s">
        <v>143</v>
      </c>
    </row>
    <row r="166" spans="1:20" ht="12.75" customHeight="1" x14ac:dyDescent="0.2">
      <c r="A166" s="249" t="s">
        <v>77</v>
      </c>
      <c r="B166" s="249"/>
      <c r="C166" s="249"/>
      <c r="D166" s="87">
        <f>D165</f>
        <v>0</v>
      </c>
      <c r="E166" s="195" t="s">
        <v>25</v>
      </c>
      <c r="F166" s="195" t="s">
        <v>25</v>
      </c>
      <c r="G166" s="196" t="s">
        <v>143</v>
      </c>
      <c r="H166" s="196" t="s">
        <v>143</v>
      </c>
      <c r="I166" s="196" t="s">
        <v>143</v>
      </c>
      <c r="J166" s="196" t="s">
        <v>143</v>
      </c>
      <c r="K166" s="87">
        <f>K165</f>
        <v>0</v>
      </c>
      <c r="L166" s="87">
        <f>L165</f>
        <v>0</v>
      </c>
      <c r="M166" s="87">
        <f>M165</f>
        <v>0</v>
      </c>
      <c r="N166" s="195" t="s">
        <v>143</v>
      </c>
      <c r="O166" s="195" t="s">
        <v>143</v>
      </c>
      <c r="P166" s="195" t="s">
        <v>143</v>
      </c>
      <c r="Q166" s="195" t="s">
        <v>143</v>
      </c>
      <c r="R166" s="195" t="s">
        <v>143</v>
      </c>
      <c r="S166" s="195" t="s">
        <v>143</v>
      </c>
      <c r="T166" s="195" t="s">
        <v>143</v>
      </c>
    </row>
    <row r="167" spans="1:20" ht="12.75" customHeight="1" x14ac:dyDescent="0.2">
      <c r="A167" s="53" t="s">
        <v>47</v>
      </c>
      <c r="B167" s="258" t="s">
        <v>76</v>
      </c>
      <c r="C167" s="258"/>
      <c r="D167" s="258"/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8"/>
      <c r="R167" s="258"/>
      <c r="S167" s="258"/>
      <c r="T167" s="258"/>
    </row>
    <row r="168" spans="1:20" ht="13.5" hidden="1" customHeight="1" x14ac:dyDescent="0.2">
      <c r="A168" s="71" t="s">
        <v>148</v>
      </c>
      <c r="B168" s="134"/>
      <c r="C168" s="170"/>
      <c r="D168" s="88">
        <v>0</v>
      </c>
      <c r="E168" s="68" t="s">
        <v>53</v>
      </c>
      <c r="F168" s="68" t="s">
        <v>53</v>
      </c>
      <c r="G168" s="68" t="s">
        <v>53</v>
      </c>
      <c r="H168" s="68" t="s">
        <v>53</v>
      </c>
      <c r="I168" s="68" t="s">
        <v>53</v>
      </c>
      <c r="J168" s="68" t="s">
        <v>53</v>
      </c>
      <c r="K168" s="88">
        <f>D168</f>
        <v>0</v>
      </c>
      <c r="L168" s="88">
        <v>0</v>
      </c>
      <c r="M168" s="171">
        <f>D168</f>
        <v>0</v>
      </c>
      <c r="N168" s="195" t="s">
        <v>143</v>
      </c>
      <c r="O168" s="195" t="s">
        <v>143</v>
      </c>
      <c r="P168" s="195" t="s">
        <v>143</v>
      </c>
      <c r="Q168" s="195" t="s">
        <v>143</v>
      </c>
      <c r="R168" s="195" t="s">
        <v>143</v>
      </c>
      <c r="S168" s="195" t="s">
        <v>143</v>
      </c>
      <c r="T168" s="195" t="s">
        <v>143</v>
      </c>
    </row>
    <row r="169" spans="1:20" ht="12.75" customHeight="1" x14ac:dyDescent="0.2">
      <c r="A169" s="249" t="s">
        <v>78</v>
      </c>
      <c r="B169" s="249"/>
      <c r="C169" s="249"/>
      <c r="D169" s="87">
        <f>SUM(D168:D168)</f>
        <v>0</v>
      </c>
      <c r="E169" s="196" t="s">
        <v>25</v>
      </c>
      <c r="F169" s="196" t="s">
        <v>25</v>
      </c>
      <c r="G169" s="196" t="s">
        <v>143</v>
      </c>
      <c r="H169" s="196" t="s">
        <v>143</v>
      </c>
      <c r="I169" s="196" t="s">
        <v>143</v>
      </c>
      <c r="J169" s="196" t="s">
        <v>143</v>
      </c>
      <c r="K169" s="87">
        <f>SUM(K168:K168)</f>
        <v>0</v>
      </c>
      <c r="L169" s="87">
        <f>SUM(L168:L168)</f>
        <v>0</v>
      </c>
      <c r="M169" s="87">
        <f>SUM(M168:M168)</f>
        <v>0</v>
      </c>
      <c r="N169" s="195" t="s">
        <v>143</v>
      </c>
      <c r="O169" s="195" t="s">
        <v>143</v>
      </c>
      <c r="P169" s="195" t="s">
        <v>143</v>
      </c>
      <c r="Q169" s="195" t="s">
        <v>143</v>
      </c>
      <c r="R169" s="195" t="s">
        <v>143</v>
      </c>
      <c r="S169" s="195" t="s">
        <v>143</v>
      </c>
      <c r="T169" s="195" t="s">
        <v>143</v>
      </c>
    </row>
    <row r="170" spans="1:20" ht="12.75" customHeight="1" x14ac:dyDescent="0.2">
      <c r="A170" s="249" t="s">
        <v>79</v>
      </c>
      <c r="B170" s="249"/>
      <c r="C170" s="249"/>
      <c r="D170" s="87">
        <f>D163+D166+D169</f>
        <v>0</v>
      </c>
      <c r="E170" s="87" t="str">
        <f>E163</f>
        <v>х </v>
      </c>
      <c r="F170" s="73" t="str">
        <f>F163</f>
        <v>х </v>
      </c>
      <c r="G170" s="195" t="s">
        <v>143</v>
      </c>
      <c r="H170" s="195" t="s">
        <v>143</v>
      </c>
      <c r="I170" s="119" t="s">
        <v>143</v>
      </c>
      <c r="J170" s="195" t="s">
        <v>143</v>
      </c>
      <c r="K170" s="87">
        <f>K163+K166+K169</f>
        <v>0</v>
      </c>
      <c r="L170" s="87">
        <f>L163+L166+L169</f>
        <v>0</v>
      </c>
      <c r="M170" s="87">
        <f>M163+M166+M169</f>
        <v>0</v>
      </c>
      <c r="N170" s="195" t="s">
        <v>143</v>
      </c>
      <c r="O170" s="195" t="s">
        <v>143</v>
      </c>
      <c r="P170" s="195" t="s">
        <v>143</v>
      </c>
      <c r="Q170" s="195" t="s">
        <v>143</v>
      </c>
      <c r="R170" s="195" t="s">
        <v>143</v>
      </c>
      <c r="S170" s="195" t="s">
        <v>143</v>
      </c>
      <c r="T170" s="195" t="s">
        <v>143</v>
      </c>
    </row>
    <row r="171" spans="1:20" ht="12.75" customHeight="1" x14ac:dyDescent="0.2">
      <c r="A171" s="250" t="s">
        <v>199</v>
      </c>
      <c r="B171" s="250"/>
      <c r="C171" s="250"/>
      <c r="D171" s="86">
        <f>D170</f>
        <v>0</v>
      </c>
      <c r="E171" s="86">
        <v>0</v>
      </c>
      <c r="F171" s="86">
        <v>0</v>
      </c>
      <c r="G171" s="86">
        <v>0</v>
      </c>
      <c r="H171" s="86">
        <v>0</v>
      </c>
      <c r="I171" s="86">
        <f>D171-E171</f>
        <v>0</v>
      </c>
      <c r="J171" s="86">
        <v>0</v>
      </c>
      <c r="K171" s="86">
        <f>K170</f>
        <v>0</v>
      </c>
      <c r="L171" s="86">
        <f>L170</f>
        <v>0</v>
      </c>
      <c r="M171" s="86">
        <f>D171</f>
        <v>0</v>
      </c>
      <c r="N171" s="195" t="s">
        <v>143</v>
      </c>
      <c r="O171" s="195" t="s">
        <v>143</v>
      </c>
      <c r="P171" s="79" t="str">
        <f>P170</f>
        <v>-</v>
      </c>
      <c r="Q171" s="199" t="s">
        <v>143</v>
      </c>
      <c r="R171" s="86" t="str">
        <f>R170</f>
        <v>-</v>
      </c>
      <c r="S171" s="86" t="str">
        <f>S170</f>
        <v>-</v>
      </c>
      <c r="T171" s="86" t="str">
        <f>T170</f>
        <v>-</v>
      </c>
    </row>
    <row r="172" spans="1:20" ht="12.75" customHeight="1" x14ac:dyDescent="0.2">
      <c r="A172" s="149" t="s">
        <v>200</v>
      </c>
      <c r="B172" s="251" t="s">
        <v>201</v>
      </c>
      <c r="C172" s="252"/>
      <c r="D172" s="252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  <c r="R172" s="252"/>
      <c r="S172" s="252"/>
      <c r="T172" s="253"/>
    </row>
    <row r="173" spans="1:20" ht="12.75" customHeight="1" x14ac:dyDescent="0.2">
      <c r="A173" s="53" t="s">
        <v>7</v>
      </c>
      <c r="B173" s="254" t="s">
        <v>309</v>
      </c>
      <c r="C173" s="255"/>
      <c r="D173" s="255"/>
      <c r="E173" s="255"/>
      <c r="F173" s="255"/>
      <c r="G173" s="255"/>
      <c r="H173" s="255"/>
      <c r="I173" s="255"/>
      <c r="J173" s="255"/>
      <c r="K173" s="255"/>
      <c r="L173" s="255"/>
      <c r="M173" s="255"/>
      <c r="N173" s="255"/>
      <c r="O173" s="255"/>
      <c r="P173" s="255"/>
      <c r="Q173" s="255"/>
      <c r="R173" s="255"/>
      <c r="S173" s="255"/>
      <c r="T173" s="256"/>
    </row>
    <row r="174" spans="1:20" ht="12.75" customHeight="1" x14ac:dyDescent="0.2">
      <c r="A174" s="54" t="s">
        <v>8</v>
      </c>
      <c r="B174" s="254" t="s">
        <v>74</v>
      </c>
      <c r="C174" s="255"/>
      <c r="D174" s="255"/>
      <c r="E174" s="255"/>
      <c r="F174" s="255"/>
      <c r="G174" s="255"/>
      <c r="H174" s="255"/>
      <c r="I174" s="255"/>
      <c r="J174" s="255"/>
      <c r="K174" s="255"/>
      <c r="L174" s="255"/>
      <c r="M174" s="255"/>
      <c r="N174" s="255"/>
      <c r="O174" s="255"/>
      <c r="P174" s="255"/>
      <c r="Q174" s="255"/>
      <c r="R174" s="255"/>
      <c r="S174" s="255"/>
      <c r="T174" s="256"/>
    </row>
    <row r="175" spans="1:20" ht="12.75" hidden="1" customHeight="1" x14ac:dyDescent="0.2">
      <c r="A175" s="69" t="s">
        <v>177</v>
      </c>
      <c r="B175" s="114"/>
      <c r="C175" s="172"/>
      <c r="D175" s="88"/>
      <c r="E175" s="93"/>
      <c r="F175" s="92"/>
      <c r="G175" s="92"/>
      <c r="H175" s="92"/>
      <c r="I175" s="92"/>
      <c r="J175" s="92"/>
      <c r="K175" s="88"/>
      <c r="L175" s="88"/>
      <c r="M175" s="88"/>
      <c r="N175" s="146"/>
      <c r="O175" s="146"/>
      <c r="P175" s="173"/>
      <c r="Q175" s="174"/>
      <c r="R175" s="174"/>
      <c r="S175" s="174"/>
      <c r="T175" s="174"/>
    </row>
    <row r="176" spans="1:20" ht="12.75" customHeight="1" x14ac:dyDescent="0.2">
      <c r="A176" s="249" t="s">
        <v>73</v>
      </c>
      <c r="B176" s="249"/>
      <c r="C176" s="249"/>
      <c r="D176" s="87">
        <f>SUM(D175:D175)</f>
        <v>0</v>
      </c>
      <c r="E176" s="87" t="s">
        <v>25</v>
      </c>
      <c r="F176" s="68" t="s">
        <v>25</v>
      </c>
      <c r="G176" s="145" t="s">
        <v>143</v>
      </c>
      <c r="H176" s="145" t="s">
        <v>143</v>
      </c>
      <c r="I176" s="119">
        <f>'5'!J331</f>
        <v>0</v>
      </c>
      <c r="J176" s="145" t="s">
        <v>143</v>
      </c>
      <c r="K176" s="87">
        <f>SUM(K175:K175)</f>
        <v>0</v>
      </c>
      <c r="L176" s="87">
        <f>SUM(L175:L175)</f>
        <v>0</v>
      </c>
      <c r="M176" s="88">
        <f>SUM(M175:M175)</f>
        <v>0</v>
      </c>
      <c r="N176" s="145" t="s">
        <v>143</v>
      </c>
      <c r="O176" s="145" t="s">
        <v>143</v>
      </c>
      <c r="P176" s="146" t="s">
        <v>143</v>
      </c>
      <c r="Q176" s="146" t="s">
        <v>143</v>
      </c>
      <c r="R176" s="146" t="s">
        <v>143</v>
      </c>
      <c r="S176" s="146" t="s">
        <v>143</v>
      </c>
      <c r="T176" s="146" t="s">
        <v>143</v>
      </c>
    </row>
    <row r="177" spans="1:20" ht="12.75" customHeight="1" x14ac:dyDescent="0.2">
      <c r="A177" s="146" t="s">
        <v>9</v>
      </c>
      <c r="B177" s="257" t="s">
        <v>303</v>
      </c>
      <c r="C177" s="257"/>
      <c r="D177" s="257"/>
      <c r="E177" s="257"/>
      <c r="F177" s="257"/>
      <c r="G177" s="257"/>
      <c r="H177" s="257"/>
      <c r="I177" s="257"/>
      <c r="J177" s="257"/>
      <c r="K177" s="257"/>
      <c r="L177" s="257"/>
      <c r="M177" s="257"/>
      <c r="N177" s="257"/>
      <c r="O177" s="257"/>
      <c r="P177" s="257"/>
      <c r="Q177" s="257"/>
      <c r="R177" s="257"/>
      <c r="S177" s="257"/>
      <c r="T177" s="257"/>
    </row>
    <row r="178" spans="1:20" ht="84" x14ac:dyDescent="0.2">
      <c r="A178" s="69" t="s">
        <v>149</v>
      </c>
      <c r="B178" s="134" t="s">
        <v>218</v>
      </c>
      <c r="C178" s="170" t="s">
        <v>151</v>
      </c>
      <c r="D178" s="171">
        <v>59.83</v>
      </c>
      <c r="E178" s="68" t="s">
        <v>25</v>
      </c>
      <c r="F178" s="68" t="s">
        <v>25</v>
      </c>
      <c r="G178" s="68" t="s">
        <v>25</v>
      </c>
      <c r="H178" s="68" t="s">
        <v>25</v>
      </c>
      <c r="I178" s="68" t="s">
        <v>25</v>
      </c>
      <c r="J178" s="68" t="s">
        <v>25</v>
      </c>
      <c r="K178" s="171">
        <v>0</v>
      </c>
      <c r="L178" s="171">
        <f>D178</f>
        <v>59.83</v>
      </c>
      <c r="M178" s="171">
        <f>D178</f>
        <v>59.83</v>
      </c>
      <c r="N178" s="148" t="s">
        <v>143</v>
      </c>
      <c r="O178" s="148" t="s">
        <v>143</v>
      </c>
      <c r="P178" s="148" t="s">
        <v>143</v>
      </c>
      <c r="Q178" s="148" t="s">
        <v>143</v>
      </c>
      <c r="R178" s="148" t="s">
        <v>143</v>
      </c>
      <c r="S178" s="148" t="s">
        <v>143</v>
      </c>
      <c r="T178" s="148" t="s">
        <v>143</v>
      </c>
    </row>
    <row r="179" spans="1:20" ht="12.75" customHeight="1" x14ac:dyDescent="0.2">
      <c r="A179" s="249" t="s">
        <v>77</v>
      </c>
      <c r="B179" s="249"/>
      <c r="C179" s="249"/>
      <c r="D179" s="87">
        <f>D178</f>
        <v>59.83</v>
      </c>
      <c r="E179" s="145" t="s">
        <v>25</v>
      </c>
      <c r="F179" s="145" t="s">
        <v>25</v>
      </c>
      <c r="G179" s="146" t="s">
        <v>143</v>
      </c>
      <c r="H179" s="146" t="s">
        <v>143</v>
      </c>
      <c r="I179" s="146" t="s">
        <v>143</v>
      </c>
      <c r="J179" s="146" t="s">
        <v>143</v>
      </c>
      <c r="K179" s="87">
        <f>K178</f>
        <v>0</v>
      </c>
      <c r="L179" s="87">
        <f>L178</f>
        <v>59.83</v>
      </c>
      <c r="M179" s="87">
        <f>M178</f>
        <v>59.83</v>
      </c>
      <c r="N179" s="145" t="s">
        <v>143</v>
      </c>
      <c r="O179" s="145" t="s">
        <v>143</v>
      </c>
      <c r="P179" s="145" t="s">
        <v>143</v>
      </c>
      <c r="Q179" s="145" t="s">
        <v>143</v>
      </c>
      <c r="R179" s="145" t="s">
        <v>143</v>
      </c>
      <c r="S179" s="145" t="s">
        <v>143</v>
      </c>
      <c r="T179" s="145" t="s">
        <v>143</v>
      </c>
    </row>
    <row r="180" spans="1:20" ht="12.75" customHeight="1" x14ac:dyDescent="0.2">
      <c r="A180" s="53" t="s">
        <v>47</v>
      </c>
      <c r="B180" s="258" t="s">
        <v>76</v>
      </c>
      <c r="C180" s="258"/>
      <c r="D180" s="258"/>
      <c r="E180" s="258"/>
      <c r="F180" s="258"/>
      <c r="G180" s="258"/>
      <c r="H180" s="258"/>
      <c r="I180" s="258"/>
      <c r="J180" s="258"/>
      <c r="K180" s="258"/>
      <c r="L180" s="258"/>
      <c r="M180" s="258"/>
      <c r="N180" s="258"/>
      <c r="O180" s="258"/>
      <c r="P180" s="258"/>
      <c r="Q180" s="258"/>
      <c r="R180" s="258"/>
      <c r="S180" s="258"/>
      <c r="T180" s="258"/>
    </row>
    <row r="181" spans="1:20" ht="12.75" hidden="1" customHeight="1" x14ac:dyDescent="0.2">
      <c r="A181" s="71" t="s">
        <v>148</v>
      </c>
      <c r="B181" s="49"/>
      <c r="C181" s="170"/>
      <c r="D181" s="88"/>
      <c r="E181" s="68"/>
      <c r="F181" s="68"/>
      <c r="G181" s="68"/>
      <c r="H181" s="68"/>
      <c r="I181" s="68"/>
      <c r="J181" s="68"/>
      <c r="K181" s="88"/>
      <c r="L181" s="88"/>
      <c r="M181" s="171"/>
      <c r="N181" s="145" t="s">
        <v>143</v>
      </c>
      <c r="O181" s="145" t="s">
        <v>143</v>
      </c>
      <c r="P181" s="145" t="s">
        <v>143</v>
      </c>
      <c r="Q181" s="145" t="s">
        <v>143</v>
      </c>
      <c r="R181" s="145" t="s">
        <v>143</v>
      </c>
      <c r="S181" s="145" t="s">
        <v>143</v>
      </c>
      <c r="T181" s="145" t="s">
        <v>143</v>
      </c>
    </row>
    <row r="182" spans="1:20" ht="12.75" customHeight="1" x14ac:dyDescent="0.2">
      <c r="A182" s="249" t="s">
        <v>78</v>
      </c>
      <c r="B182" s="249"/>
      <c r="C182" s="249"/>
      <c r="D182" s="87">
        <f>SUM(D181:D181)</f>
        <v>0</v>
      </c>
      <c r="E182" s="146" t="s">
        <v>25</v>
      </c>
      <c r="F182" s="146" t="s">
        <v>25</v>
      </c>
      <c r="G182" s="146" t="s">
        <v>143</v>
      </c>
      <c r="H182" s="146" t="s">
        <v>143</v>
      </c>
      <c r="I182" s="146" t="s">
        <v>143</v>
      </c>
      <c r="J182" s="146" t="s">
        <v>143</v>
      </c>
      <c r="K182" s="87">
        <f>SUM(K181:K181)</f>
        <v>0</v>
      </c>
      <c r="L182" s="87">
        <f>SUM(L181:L181)</f>
        <v>0</v>
      </c>
      <c r="M182" s="87">
        <f>SUM(M181:M181)</f>
        <v>0</v>
      </c>
      <c r="N182" s="145" t="s">
        <v>143</v>
      </c>
      <c r="O182" s="145" t="s">
        <v>143</v>
      </c>
      <c r="P182" s="145" t="s">
        <v>143</v>
      </c>
      <c r="Q182" s="145" t="s">
        <v>143</v>
      </c>
      <c r="R182" s="145" t="s">
        <v>143</v>
      </c>
      <c r="S182" s="145" t="s">
        <v>143</v>
      </c>
      <c r="T182" s="145" t="s">
        <v>143</v>
      </c>
    </row>
    <row r="183" spans="1:20" ht="12.75" customHeight="1" x14ac:dyDescent="0.2">
      <c r="A183" s="249" t="s">
        <v>79</v>
      </c>
      <c r="B183" s="249"/>
      <c r="C183" s="249"/>
      <c r="D183" s="87">
        <f>D176+D179+D182</f>
        <v>59.83</v>
      </c>
      <c r="E183" s="87" t="str">
        <f>E176</f>
        <v>х </v>
      </c>
      <c r="F183" s="73" t="str">
        <f>F176</f>
        <v>х </v>
      </c>
      <c r="G183" s="145" t="s">
        <v>143</v>
      </c>
      <c r="H183" s="145" t="s">
        <v>143</v>
      </c>
      <c r="I183" s="119" t="s">
        <v>143</v>
      </c>
      <c r="J183" s="145" t="s">
        <v>143</v>
      </c>
      <c r="K183" s="87">
        <f>K176+K179+K182</f>
        <v>0</v>
      </c>
      <c r="L183" s="87">
        <f>L176+L179+L182</f>
        <v>59.83</v>
      </c>
      <c r="M183" s="87">
        <f>M176+M179+M182</f>
        <v>59.83</v>
      </c>
      <c r="N183" s="145" t="s">
        <v>143</v>
      </c>
      <c r="O183" s="145" t="s">
        <v>143</v>
      </c>
      <c r="P183" s="145" t="s">
        <v>143</v>
      </c>
      <c r="Q183" s="145" t="s">
        <v>143</v>
      </c>
      <c r="R183" s="145" t="s">
        <v>143</v>
      </c>
      <c r="S183" s="145" t="s">
        <v>143</v>
      </c>
      <c r="T183" s="145" t="s">
        <v>143</v>
      </c>
    </row>
    <row r="184" spans="1:20" ht="12.75" customHeight="1" x14ac:dyDescent="0.2">
      <c r="A184" s="250" t="s">
        <v>202</v>
      </c>
      <c r="B184" s="250"/>
      <c r="C184" s="250"/>
      <c r="D184" s="86">
        <f>D183</f>
        <v>59.83</v>
      </c>
      <c r="E184" s="86">
        <v>0.23</v>
      </c>
      <c r="F184" s="86">
        <v>0</v>
      </c>
      <c r="G184" s="86">
        <v>0</v>
      </c>
      <c r="H184" s="86">
        <v>0</v>
      </c>
      <c r="I184" s="86">
        <f>D184-E184</f>
        <v>59.6</v>
      </c>
      <c r="J184" s="86">
        <v>0</v>
      </c>
      <c r="K184" s="86">
        <f>K183</f>
        <v>0</v>
      </c>
      <c r="L184" s="86">
        <f>L183</f>
        <v>59.83</v>
      </c>
      <c r="M184" s="86">
        <f>D184</f>
        <v>59.83</v>
      </c>
      <c r="N184" s="145" t="s">
        <v>143</v>
      </c>
      <c r="O184" s="145" t="s">
        <v>143</v>
      </c>
      <c r="P184" s="79" t="str">
        <f>P183</f>
        <v>-</v>
      </c>
      <c r="Q184" s="149" t="s">
        <v>143</v>
      </c>
      <c r="R184" s="86" t="str">
        <f>R183</f>
        <v>-</v>
      </c>
      <c r="S184" s="86" t="str">
        <f>S183</f>
        <v>-</v>
      </c>
      <c r="T184" s="86" t="str">
        <f>T183</f>
        <v>-</v>
      </c>
    </row>
    <row r="185" spans="1:20" ht="12.75" customHeight="1" x14ac:dyDescent="0.2">
      <c r="A185" s="149" t="s">
        <v>204</v>
      </c>
      <c r="B185" s="251" t="s">
        <v>203</v>
      </c>
      <c r="C185" s="252"/>
      <c r="D185" s="252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  <c r="R185" s="252"/>
      <c r="S185" s="252"/>
      <c r="T185" s="253"/>
    </row>
    <row r="186" spans="1:20" ht="12.75" customHeight="1" x14ac:dyDescent="0.2">
      <c r="A186" s="53" t="s">
        <v>7</v>
      </c>
      <c r="B186" s="254" t="s">
        <v>309</v>
      </c>
      <c r="C186" s="255"/>
      <c r="D186" s="255"/>
      <c r="E186" s="255"/>
      <c r="F186" s="255"/>
      <c r="G186" s="255"/>
      <c r="H186" s="255"/>
      <c r="I186" s="255"/>
      <c r="J186" s="255"/>
      <c r="K186" s="255"/>
      <c r="L186" s="255"/>
      <c r="M186" s="255"/>
      <c r="N186" s="255"/>
      <c r="O186" s="255"/>
      <c r="P186" s="255"/>
      <c r="Q186" s="255"/>
      <c r="R186" s="255"/>
      <c r="S186" s="255"/>
      <c r="T186" s="256"/>
    </row>
    <row r="187" spans="1:20" ht="12.75" customHeight="1" x14ac:dyDescent="0.2">
      <c r="A187" s="54" t="s">
        <v>8</v>
      </c>
      <c r="B187" s="254" t="s">
        <v>74</v>
      </c>
      <c r="C187" s="255"/>
      <c r="D187" s="255"/>
      <c r="E187" s="255"/>
      <c r="F187" s="255"/>
      <c r="G187" s="255"/>
      <c r="H187" s="255"/>
      <c r="I187" s="255"/>
      <c r="J187" s="255"/>
      <c r="K187" s="255"/>
      <c r="L187" s="255"/>
      <c r="M187" s="255"/>
      <c r="N187" s="255"/>
      <c r="O187" s="255"/>
      <c r="P187" s="255"/>
      <c r="Q187" s="255"/>
      <c r="R187" s="255"/>
      <c r="S187" s="255"/>
      <c r="T187" s="256"/>
    </row>
    <row r="188" spans="1:20" ht="12.75" hidden="1" customHeight="1" x14ac:dyDescent="0.2">
      <c r="A188" s="69" t="s">
        <v>177</v>
      </c>
      <c r="B188" s="114"/>
      <c r="C188" s="172"/>
      <c r="D188" s="88"/>
      <c r="E188" s="93"/>
      <c r="F188" s="92"/>
      <c r="G188" s="92"/>
      <c r="H188" s="92"/>
      <c r="I188" s="92"/>
      <c r="J188" s="92"/>
      <c r="K188" s="88"/>
      <c r="L188" s="88"/>
      <c r="M188" s="88"/>
      <c r="N188" s="146"/>
      <c r="O188" s="146"/>
      <c r="P188" s="173"/>
      <c r="Q188" s="174"/>
      <c r="R188" s="174"/>
      <c r="S188" s="174"/>
      <c r="T188" s="174"/>
    </row>
    <row r="189" spans="1:20" ht="12.75" customHeight="1" x14ac:dyDescent="0.2">
      <c r="A189" s="249" t="s">
        <v>73</v>
      </c>
      <c r="B189" s="249"/>
      <c r="C189" s="249"/>
      <c r="D189" s="87">
        <f>SUM(D188:D188)</f>
        <v>0</v>
      </c>
      <c r="E189" s="87" t="s">
        <v>25</v>
      </c>
      <c r="F189" s="68" t="s">
        <v>25</v>
      </c>
      <c r="G189" s="145" t="s">
        <v>143</v>
      </c>
      <c r="H189" s="145" t="s">
        <v>143</v>
      </c>
      <c r="I189" s="119" t="s">
        <v>143</v>
      </c>
      <c r="J189" s="145" t="s">
        <v>143</v>
      </c>
      <c r="K189" s="87">
        <f>SUM(K188:K188)</f>
        <v>0</v>
      </c>
      <c r="L189" s="87">
        <f>SUM(L188:L188)</f>
        <v>0</v>
      </c>
      <c r="M189" s="88">
        <f>SUM(M188:M188)</f>
        <v>0</v>
      </c>
      <c r="N189" s="145" t="s">
        <v>143</v>
      </c>
      <c r="O189" s="145" t="s">
        <v>143</v>
      </c>
      <c r="P189" s="146" t="s">
        <v>143</v>
      </c>
      <c r="Q189" s="146" t="s">
        <v>143</v>
      </c>
      <c r="R189" s="146" t="s">
        <v>143</v>
      </c>
      <c r="S189" s="146" t="s">
        <v>143</v>
      </c>
      <c r="T189" s="146" t="s">
        <v>143</v>
      </c>
    </row>
    <row r="190" spans="1:20" ht="12.75" customHeight="1" x14ac:dyDescent="0.2">
      <c r="A190" s="146" t="s">
        <v>9</v>
      </c>
      <c r="B190" s="257" t="s">
        <v>303</v>
      </c>
      <c r="C190" s="257"/>
      <c r="D190" s="257"/>
      <c r="E190" s="257"/>
      <c r="F190" s="257"/>
      <c r="G190" s="257"/>
      <c r="H190" s="257"/>
      <c r="I190" s="257"/>
      <c r="J190" s="257"/>
      <c r="K190" s="257"/>
      <c r="L190" s="257"/>
      <c r="M190" s="257"/>
      <c r="N190" s="257"/>
      <c r="O190" s="257"/>
      <c r="P190" s="257"/>
      <c r="Q190" s="257"/>
      <c r="R190" s="257"/>
      <c r="S190" s="257"/>
      <c r="T190" s="257"/>
    </row>
    <row r="191" spans="1:20" ht="84" x14ac:dyDescent="0.2">
      <c r="A191" s="69" t="s">
        <v>149</v>
      </c>
      <c r="B191" s="134" t="s">
        <v>218</v>
      </c>
      <c r="C191" s="170" t="s">
        <v>151</v>
      </c>
      <c r="D191" s="171">
        <v>59.83</v>
      </c>
      <c r="E191" s="68" t="s">
        <v>25</v>
      </c>
      <c r="F191" s="68" t="s">
        <v>25</v>
      </c>
      <c r="G191" s="68" t="s">
        <v>25</v>
      </c>
      <c r="H191" s="68" t="s">
        <v>25</v>
      </c>
      <c r="I191" s="68" t="s">
        <v>25</v>
      </c>
      <c r="J191" s="68" t="s">
        <v>25</v>
      </c>
      <c r="K191" s="171">
        <v>0</v>
      </c>
      <c r="L191" s="171">
        <f>D191</f>
        <v>59.83</v>
      </c>
      <c r="M191" s="171">
        <f>D191</f>
        <v>59.83</v>
      </c>
      <c r="N191" s="148" t="s">
        <v>143</v>
      </c>
      <c r="O191" s="148" t="s">
        <v>143</v>
      </c>
      <c r="P191" s="148" t="s">
        <v>143</v>
      </c>
      <c r="Q191" s="148" t="s">
        <v>143</v>
      </c>
      <c r="R191" s="148" t="s">
        <v>143</v>
      </c>
      <c r="S191" s="148" t="s">
        <v>143</v>
      </c>
      <c r="T191" s="148" t="s">
        <v>143</v>
      </c>
    </row>
    <row r="192" spans="1:20" ht="12.75" customHeight="1" x14ac:dyDescent="0.2">
      <c r="A192" s="249" t="s">
        <v>77</v>
      </c>
      <c r="B192" s="249"/>
      <c r="C192" s="249"/>
      <c r="D192" s="87">
        <f>D191</f>
        <v>59.83</v>
      </c>
      <c r="E192" s="145" t="s">
        <v>25</v>
      </c>
      <c r="F192" s="145" t="s">
        <v>25</v>
      </c>
      <c r="G192" s="146" t="s">
        <v>143</v>
      </c>
      <c r="H192" s="146" t="s">
        <v>143</v>
      </c>
      <c r="I192" s="146" t="s">
        <v>143</v>
      </c>
      <c r="J192" s="146" t="s">
        <v>143</v>
      </c>
      <c r="K192" s="87">
        <f>K191</f>
        <v>0</v>
      </c>
      <c r="L192" s="87">
        <f>L191</f>
        <v>59.83</v>
      </c>
      <c r="M192" s="87">
        <f>M191</f>
        <v>59.83</v>
      </c>
      <c r="N192" s="145" t="s">
        <v>143</v>
      </c>
      <c r="O192" s="145" t="s">
        <v>143</v>
      </c>
      <c r="P192" s="145" t="s">
        <v>143</v>
      </c>
      <c r="Q192" s="145" t="s">
        <v>143</v>
      </c>
      <c r="R192" s="145" t="s">
        <v>143</v>
      </c>
      <c r="S192" s="145" t="s">
        <v>143</v>
      </c>
      <c r="T192" s="145" t="s">
        <v>143</v>
      </c>
    </row>
    <row r="193" spans="1:20" ht="12.75" customHeight="1" x14ac:dyDescent="0.2">
      <c r="A193" s="53" t="s">
        <v>47</v>
      </c>
      <c r="B193" s="258" t="s">
        <v>76</v>
      </c>
      <c r="C193" s="258"/>
      <c r="D193" s="258"/>
      <c r="E193" s="258"/>
      <c r="F193" s="258"/>
      <c r="G193" s="258"/>
      <c r="H193" s="258"/>
      <c r="I193" s="258"/>
      <c r="J193" s="258"/>
      <c r="K193" s="258"/>
      <c r="L193" s="258"/>
      <c r="M193" s="258"/>
      <c r="N193" s="258"/>
      <c r="O193" s="258"/>
      <c r="P193" s="258"/>
      <c r="Q193" s="258"/>
      <c r="R193" s="258"/>
      <c r="S193" s="258"/>
      <c r="T193" s="258"/>
    </row>
    <row r="194" spans="1:20" ht="12.75" hidden="1" customHeight="1" x14ac:dyDescent="0.2">
      <c r="A194" s="71" t="s">
        <v>148</v>
      </c>
      <c r="B194" s="49"/>
      <c r="C194" s="170"/>
      <c r="D194" s="88"/>
      <c r="E194" s="68"/>
      <c r="F194" s="68"/>
      <c r="G194" s="68"/>
      <c r="H194" s="68"/>
      <c r="I194" s="68"/>
      <c r="J194" s="68"/>
      <c r="K194" s="88"/>
      <c r="L194" s="88"/>
      <c r="M194" s="171"/>
      <c r="N194" s="145" t="s">
        <v>143</v>
      </c>
      <c r="O194" s="145" t="s">
        <v>143</v>
      </c>
      <c r="P194" s="145" t="s">
        <v>143</v>
      </c>
      <c r="Q194" s="145" t="s">
        <v>143</v>
      </c>
      <c r="R194" s="145" t="s">
        <v>143</v>
      </c>
      <c r="S194" s="145" t="s">
        <v>143</v>
      </c>
      <c r="T194" s="145" t="s">
        <v>143</v>
      </c>
    </row>
    <row r="195" spans="1:20" ht="12.75" customHeight="1" x14ac:dyDescent="0.2">
      <c r="A195" s="249" t="s">
        <v>78</v>
      </c>
      <c r="B195" s="249"/>
      <c r="C195" s="249"/>
      <c r="D195" s="87">
        <f>SUM(D194:D194)</f>
        <v>0</v>
      </c>
      <c r="E195" s="146" t="s">
        <v>25</v>
      </c>
      <c r="F195" s="146" t="s">
        <v>25</v>
      </c>
      <c r="G195" s="146" t="s">
        <v>143</v>
      </c>
      <c r="H195" s="146" t="s">
        <v>143</v>
      </c>
      <c r="I195" s="146" t="s">
        <v>143</v>
      </c>
      <c r="J195" s="146" t="s">
        <v>143</v>
      </c>
      <c r="K195" s="87">
        <f>SUM(K194:K194)</f>
        <v>0</v>
      </c>
      <c r="L195" s="87">
        <f>SUM(L194:L194)</f>
        <v>0</v>
      </c>
      <c r="M195" s="87">
        <f>SUM(M194:M194)</f>
        <v>0</v>
      </c>
      <c r="N195" s="145" t="s">
        <v>143</v>
      </c>
      <c r="O195" s="145" t="s">
        <v>143</v>
      </c>
      <c r="P195" s="145" t="s">
        <v>143</v>
      </c>
      <c r="Q195" s="145" t="s">
        <v>143</v>
      </c>
      <c r="R195" s="145" t="s">
        <v>143</v>
      </c>
      <c r="S195" s="145" t="s">
        <v>143</v>
      </c>
      <c r="T195" s="145" t="s">
        <v>143</v>
      </c>
    </row>
    <row r="196" spans="1:20" ht="12.75" customHeight="1" x14ac:dyDescent="0.2">
      <c r="A196" s="249" t="s">
        <v>79</v>
      </c>
      <c r="B196" s="249"/>
      <c r="C196" s="249"/>
      <c r="D196" s="87">
        <f>D189+D192+D195</f>
        <v>59.83</v>
      </c>
      <c r="E196" s="87" t="str">
        <f>E189</f>
        <v>х </v>
      </c>
      <c r="F196" s="73" t="str">
        <f>F189</f>
        <v>х </v>
      </c>
      <c r="G196" s="145" t="s">
        <v>143</v>
      </c>
      <c r="H196" s="145" t="s">
        <v>143</v>
      </c>
      <c r="I196" s="119" t="s">
        <v>143</v>
      </c>
      <c r="J196" s="145" t="s">
        <v>143</v>
      </c>
      <c r="K196" s="87">
        <f>K189+K192+K195</f>
        <v>0</v>
      </c>
      <c r="L196" s="87">
        <f>L189+L192+L195</f>
        <v>59.83</v>
      </c>
      <c r="M196" s="87">
        <f>M189+M192+M195</f>
        <v>59.83</v>
      </c>
      <c r="N196" s="145" t="s">
        <v>143</v>
      </c>
      <c r="O196" s="145" t="s">
        <v>143</v>
      </c>
      <c r="P196" s="145" t="s">
        <v>143</v>
      </c>
      <c r="Q196" s="145" t="s">
        <v>143</v>
      </c>
      <c r="R196" s="145" t="s">
        <v>143</v>
      </c>
      <c r="S196" s="145" t="s">
        <v>143</v>
      </c>
      <c r="T196" s="145" t="s">
        <v>143</v>
      </c>
    </row>
    <row r="197" spans="1:20" ht="12.75" customHeight="1" x14ac:dyDescent="0.2">
      <c r="A197" s="250" t="s">
        <v>205</v>
      </c>
      <c r="B197" s="250"/>
      <c r="C197" s="250"/>
      <c r="D197" s="86">
        <f>D196</f>
        <v>59.83</v>
      </c>
      <c r="E197" s="86">
        <v>3.64</v>
      </c>
      <c r="F197" s="86">
        <v>0</v>
      </c>
      <c r="G197" s="86">
        <v>0</v>
      </c>
      <c r="H197" s="86">
        <v>0</v>
      </c>
      <c r="I197" s="86">
        <f>D197-E197</f>
        <v>56.19</v>
      </c>
      <c r="J197" s="86">
        <v>0</v>
      </c>
      <c r="K197" s="86">
        <f>K196</f>
        <v>0</v>
      </c>
      <c r="L197" s="86">
        <f>L196</f>
        <v>59.83</v>
      </c>
      <c r="M197" s="86">
        <f>D197</f>
        <v>59.83</v>
      </c>
      <c r="N197" s="145" t="s">
        <v>143</v>
      </c>
      <c r="O197" s="145" t="s">
        <v>143</v>
      </c>
      <c r="P197" s="79" t="str">
        <f>P196</f>
        <v>-</v>
      </c>
      <c r="Q197" s="149" t="s">
        <v>143</v>
      </c>
      <c r="R197" s="86" t="str">
        <f>R196</f>
        <v>-</v>
      </c>
      <c r="S197" s="86" t="str">
        <f>S196</f>
        <v>-</v>
      </c>
      <c r="T197" s="86" t="str">
        <f>T196</f>
        <v>-</v>
      </c>
    </row>
    <row r="198" spans="1:20" ht="13.5" customHeight="1" x14ac:dyDescent="0.2">
      <c r="A198" s="149" t="s">
        <v>168</v>
      </c>
      <c r="B198" s="251" t="s">
        <v>164</v>
      </c>
      <c r="C198" s="252"/>
      <c r="D198" s="252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  <c r="R198" s="252"/>
      <c r="S198" s="252"/>
      <c r="T198" s="253"/>
    </row>
    <row r="199" spans="1:20" ht="12.75" customHeight="1" x14ac:dyDescent="0.2">
      <c r="A199" s="53" t="s">
        <v>13</v>
      </c>
      <c r="B199" s="262" t="s">
        <v>309</v>
      </c>
      <c r="C199" s="263"/>
      <c r="D199" s="263"/>
      <c r="E199" s="263"/>
      <c r="F199" s="263"/>
      <c r="G199" s="263"/>
      <c r="H199" s="263"/>
      <c r="I199" s="263"/>
      <c r="J199" s="263"/>
      <c r="K199" s="263"/>
      <c r="L199" s="263"/>
      <c r="M199" s="263"/>
      <c r="N199" s="263"/>
      <c r="O199" s="263"/>
      <c r="P199" s="263"/>
      <c r="Q199" s="263"/>
      <c r="R199" s="263"/>
      <c r="S199" s="263"/>
      <c r="T199" s="264"/>
    </row>
    <row r="200" spans="1:20" ht="12.75" customHeight="1" x14ac:dyDescent="0.2">
      <c r="A200" s="54" t="s">
        <v>14</v>
      </c>
      <c r="B200" s="265" t="s">
        <v>74</v>
      </c>
      <c r="C200" s="266"/>
      <c r="D200" s="266"/>
      <c r="E200" s="266"/>
      <c r="F200" s="266"/>
      <c r="G200" s="266"/>
      <c r="H200" s="266"/>
      <c r="I200" s="266"/>
      <c r="J200" s="266"/>
      <c r="K200" s="266"/>
      <c r="L200" s="266"/>
      <c r="M200" s="266"/>
      <c r="N200" s="266"/>
      <c r="O200" s="266"/>
      <c r="P200" s="266"/>
      <c r="Q200" s="266"/>
      <c r="R200" s="266"/>
      <c r="S200" s="266"/>
      <c r="T200" s="267"/>
    </row>
    <row r="201" spans="1:20" ht="48" x14ac:dyDescent="0.2">
      <c r="A201" s="69" t="s">
        <v>135</v>
      </c>
      <c r="B201" s="131" t="s">
        <v>389</v>
      </c>
      <c r="C201" s="170" t="s">
        <v>379</v>
      </c>
      <c r="D201" s="126">
        <v>83.46</v>
      </c>
      <c r="E201" s="92" t="s">
        <v>25</v>
      </c>
      <c r="F201" s="92" t="s">
        <v>25</v>
      </c>
      <c r="G201" s="92" t="s">
        <v>25</v>
      </c>
      <c r="H201" s="92" t="s">
        <v>25</v>
      </c>
      <c r="I201" s="92" t="s">
        <v>25</v>
      </c>
      <c r="J201" s="92" t="s">
        <v>25</v>
      </c>
      <c r="K201" s="88">
        <f>D201</f>
        <v>83.46</v>
      </c>
      <c r="L201" s="88">
        <v>0</v>
      </c>
      <c r="M201" s="88">
        <f>D201</f>
        <v>83.46</v>
      </c>
      <c r="N201" s="145" t="s">
        <v>143</v>
      </c>
      <c r="O201" s="145" t="s">
        <v>143</v>
      </c>
      <c r="P201" s="145" t="s">
        <v>143</v>
      </c>
      <c r="Q201" s="145" t="s">
        <v>143</v>
      </c>
      <c r="R201" s="145" t="s">
        <v>143</v>
      </c>
      <c r="S201" s="145" t="s">
        <v>143</v>
      </c>
      <c r="T201" s="145" t="s">
        <v>143</v>
      </c>
    </row>
    <row r="202" spans="1:20" ht="36" x14ac:dyDescent="0.2">
      <c r="A202" s="69" t="s">
        <v>136</v>
      </c>
      <c r="B202" s="131" t="s">
        <v>240</v>
      </c>
      <c r="C202" s="170" t="s">
        <v>316</v>
      </c>
      <c r="D202" s="126">
        <v>106.46</v>
      </c>
      <c r="E202" s="92" t="s">
        <v>25</v>
      </c>
      <c r="F202" s="92" t="s">
        <v>25</v>
      </c>
      <c r="G202" s="92" t="s">
        <v>25</v>
      </c>
      <c r="H202" s="92" t="s">
        <v>25</v>
      </c>
      <c r="I202" s="92" t="s">
        <v>25</v>
      </c>
      <c r="J202" s="92" t="s">
        <v>25</v>
      </c>
      <c r="K202" s="88">
        <f>D202</f>
        <v>106.46</v>
      </c>
      <c r="L202" s="88">
        <v>0</v>
      </c>
      <c r="M202" s="88">
        <f>D202</f>
        <v>106.46</v>
      </c>
      <c r="N202" s="193" t="s">
        <v>143</v>
      </c>
      <c r="O202" s="193" t="s">
        <v>143</v>
      </c>
      <c r="P202" s="193" t="s">
        <v>143</v>
      </c>
      <c r="Q202" s="193" t="s">
        <v>143</v>
      </c>
      <c r="R202" s="193" t="s">
        <v>143</v>
      </c>
      <c r="S202" s="193" t="s">
        <v>143</v>
      </c>
      <c r="T202" s="193" t="s">
        <v>143</v>
      </c>
    </row>
    <row r="203" spans="1:20" ht="36" x14ac:dyDescent="0.2">
      <c r="A203" s="69" t="s">
        <v>250</v>
      </c>
      <c r="B203" s="131" t="s">
        <v>241</v>
      </c>
      <c r="C203" s="170" t="s">
        <v>316</v>
      </c>
      <c r="D203" s="126">
        <v>47.56</v>
      </c>
      <c r="E203" s="92" t="s">
        <v>25</v>
      </c>
      <c r="F203" s="92" t="s">
        <v>25</v>
      </c>
      <c r="G203" s="92" t="s">
        <v>25</v>
      </c>
      <c r="H203" s="92" t="s">
        <v>25</v>
      </c>
      <c r="I203" s="92" t="s">
        <v>25</v>
      </c>
      <c r="J203" s="92" t="s">
        <v>25</v>
      </c>
      <c r="K203" s="88">
        <f>D203</f>
        <v>47.56</v>
      </c>
      <c r="L203" s="88">
        <v>0</v>
      </c>
      <c r="M203" s="88">
        <f>D203</f>
        <v>47.56</v>
      </c>
      <c r="N203" s="193" t="s">
        <v>143</v>
      </c>
      <c r="O203" s="193" t="s">
        <v>143</v>
      </c>
      <c r="P203" s="193" t="s">
        <v>143</v>
      </c>
      <c r="Q203" s="193" t="s">
        <v>143</v>
      </c>
      <c r="R203" s="193" t="s">
        <v>143</v>
      </c>
      <c r="S203" s="193" t="s">
        <v>143</v>
      </c>
      <c r="T203" s="193" t="s">
        <v>143</v>
      </c>
    </row>
    <row r="204" spans="1:20" ht="36" x14ac:dyDescent="0.2">
      <c r="A204" s="69" t="s">
        <v>251</v>
      </c>
      <c r="B204" s="131" t="s">
        <v>242</v>
      </c>
      <c r="C204" s="170" t="s">
        <v>380</v>
      </c>
      <c r="D204" s="126">
        <v>521.51</v>
      </c>
      <c r="E204" s="92" t="s">
        <v>25</v>
      </c>
      <c r="F204" s="92" t="s">
        <v>25</v>
      </c>
      <c r="G204" s="92" t="s">
        <v>25</v>
      </c>
      <c r="H204" s="92" t="s">
        <v>25</v>
      </c>
      <c r="I204" s="92" t="s">
        <v>25</v>
      </c>
      <c r="J204" s="92" t="s">
        <v>25</v>
      </c>
      <c r="K204" s="88">
        <f>D204</f>
        <v>521.51</v>
      </c>
      <c r="L204" s="88">
        <v>0</v>
      </c>
      <c r="M204" s="88">
        <f>D204</f>
        <v>521.51</v>
      </c>
      <c r="N204" s="193" t="s">
        <v>143</v>
      </c>
      <c r="O204" s="193" t="s">
        <v>143</v>
      </c>
      <c r="P204" s="193" t="s">
        <v>143</v>
      </c>
      <c r="Q204" s="193" t="s">
        <v>143</v>
      </c>
      <c r="R204" s="193" t="s">
        <v>143</v>
      </c>
      <c r="S204" s="193" t="s">
        <v>143</v>
      </c>
      <c r="T204" s="193" t="s">
        <v>143</v>
      </c>
    </row>
    <row r="205" spans="1:20" ht="48" x14ac:dyDescent="0.2">
      <c r="A205" s="69" t="s">
        <v>252</v>
      </c>
      <c r="B205" s="131" t="s">
        <v>243</v>
      </c>
      <c r="C205" s="170" t="s">
        <v>381</v>
      </c>
      <c r="D205" s="126">
        <v>72</v>
      </c>
      <c r="E205" s="92" t="s">
        <v>25</v>
      </c>
      <c r="F205" s="92" t="s">
        <v>25</v>
      </c>
      <c r="G205" s="92" t="s">
        <v>25</v>
      </c>
      <c r="H205" s="92" t="s">
        <v>25</v>
      </c>
      <c r="I205" s="92" t="s">
        <v>25</v>
      </c>
      <c r="J205" s="92" t="s">
        <v>25</v>
      </c>
      <c r="K205" s="88">
        <f t="shared" ref="K205:K208" si="8">D205</f>
        <v>72</v>
      </c>
      <c r="L205" s="88">
        <v>0</v>
      </c>
      <c r="M205" s="88">
        <f t="shared" ref="M205:M208" si="9">D205</f>
        <v>72</v>
      </c>
      <c r="N205" s="193" t="s">
        <v>143</v>
      </c>
      <c r="O205" s="193" t="s">
        <v>143</v>
      </c>
      <c r="P205" s="193" t="s">
        <v>143</v>
      </c>
      <c r="Q205" s="193" t="s">
        <v>143</v>
      </c>
      <c r="R205" s="193" t="s">
        <v>143</v>
      </c>
      <c r="S205" s="193" t="s">
        <v>143</v>
      </c>
      <c r="T205" s="193" t="s">
        <v>143</v>
      </c>
    </row>
    <row r="206" spans="1:20" ht="36" x14ac:dyDescent="0.2">
      <c r="A206" s="69" t="s">
        <v>253</v>
      </c>
      <c r="B206" s="131" t="s">
        <v>244</v>
      </c>
      <c r="C206" s="170" t="s">
        <v>382</v>
      </c>
      <c r="D206" s="126">
        <v>126.73</v>
      </c>
      <c r="E206" s="92" t="s">
        <v>25</v>
      </c>
      <c r="F206" s="92" t="s">
        <v>25</v>
      </c>
      <c r="G206" s="92" t="s">
        <v>25</v>
      </c>
      <c r="H206" s="92" t="s">
        <v>25</v>
      </c>
      <c r="I206" s="92" t="s">
        <v>25</v>
      </c>
      <c r="J206" s="92" t="s">
        <v>25</v>
      </c>
      <c r="K206" s="88">
        <f t="shared" ref="K206:K207" si="10">D206</f>
        <v>126.73</v>
      </c>
      <c r="L206" s="88">
        <v>0</v>
      </c>
      <c r="M206" s="88">
        <f t="shared" ref="M206:M207" si="11">D206</f>
        <v>126.73</v>
      </c>
      <c r="N206" s="193" t="s">
        <v>143</v>
      </c>
      <c r="O206" s="193" t="s">
        <v>143</v>
      </c>
      <c r="P206" s="193" t="s">
        <v>143</v>
      </c>
      <c r="Q206" s="193" t="s">
        <v>143</v>
      </c>
      <c r="R206" s="193" t="s">
        <v>143</v>
      </c>
      <c r="S206" s="193" t="s">
        <v>143</v>
      </c>
      <c r="T206" s="193" t="s">
        <v>143</v>
      </c>
    </row>
    <row r="207" spans="1:20" ht="48" x14ac:dyDescent="0.2">
      <c r="A207" s="69" t="s">
        <v>254</v>
      </c>
      <c r="B207" s="131" t="s">
        <v>390</v>
      </c>
      <c r="C207" s="170" t="s">
        <v>316</v>
      </c>
      <c r="D207" s="126">
        <v>132.16</v>
      </c>
      <c r="E207" s="92" t="s">
        <v>25</v>
      </c>
      <c r="F207" s="92" t="s">
        <v>25</v>
      </c>
      <c r="G207" s="92" t="s">
        <v>25</v>
      </c>
      <c r="H207" s="92" t="s">
        <v>25</v>
      </c>
      <c r="I207" s="92" t="s">
        <v>25</v>
      </c>
      <c r="J207" s="92" t="s">
        <v>25</v>
      </c>
      <c r="K207" s="88">
        <f t="shared" si="10"/>
        <v>132.16</v>
      </c>
      <c r="L207" s="88">
        <v>0</v>
      </c>
      <c r="M207" s="88">
        <f t="shared" si="11"/>
        <v>132.16</v>
      </c>
      <c r="N207" s="193" t="s">
        <v>143</v>
      </c>
      <c r="O207" s="193" t="s">
        <v>143</v>
      </c>
      <c r="P207" s="193" t="s">
        <v>143</v>
      </c>
      <c r="Q207" s="193" t="s">
        <v>143</v>
      </c>
      <c r="R207" s="193" t="s">
        <v>143</v>
      </c>
      <c r="S207" s="193" t="s">
        <v>143</v>
      </c>
      <c r="T207" s="193" t="s">
        <v>143</v>
      </c>
    </row>
    <row r="208" spans="1:20" ht="28.5" customHeight="1" x14ac:dyDescent="0.2">
      <c r="A208" s="69" t="s">
        <v>255</v>
      </c>
      <c r="B208" s="131" t="s">
        <v>245</v>
      </c>
      <c r="C208" s="170" t="s">
        <v>315</v>
      </c>
      <c r="D208" s="126">
        <v>835.88</v>
      </c>
      <c r="E208" s="92" t="s">
        <v>25</v>
      </c>
      <c r="F208" s="92" t="s">
        <v>25</v>
      </c>
      <c r="G208" s="92" t="s">
        <v>25</v>
      </c>
      <c r="H208" s="92" t="s">
        <v>25</v>
      </c>
      <c r="I208" s="92" t="s">
        <v>25</v>
      </c>
      <c r="J208" s="92" t="s">
        <v>25</v>
      </c>
      <c r="K208" s="88">
        <f t="shared" si="8"/>
        <v>835.88</v>
      </c>
      <c r="L208" s="88">
        <v>0</v>
      </c>
      <c r="M208" s="88">
        <f t="shared" si="9"/>
        <v>835.88</v>
      </c>
      <c r="N208" s="193" t="s">
        <v>143</v>
      </c>
      <c r="O208" s="193" t="s">
        <v>143</v>
      </c>
      <c r="P208" s="193" t="s">
        <v>143</v>
      </c>
      <c r="Q208" s="193" t="s">
        <v>143</v>
      </c>
      <c r="R208" s="193" t="s">
        <v>143</v>
      </c>
      <c r="S208" s="193" t="s">
        <v>143</v>
      </c>
      <c r="T208" s="193" t="s">
        <v>143</v>
      </c>
    </row>
    <row r="209" spans="1:20" ht="48" x14ac:dyDescent="0.2">
      <c r="A209" s="69" t="s">
        <v>256</v>
      </c>
      <c r="B209" s="131" t="s">
        <v>246</v>
      </c>
      <c r="C209" s="170" t="s">
        <v>383</v>
      </c>
      <c r="D209" s="126">
        <v>263.92</v>
      </c>
      <c r="E209" s="92" t="s">
        <v>25</v>
      </c>
      <c r="F209" s="92" t="s">
        <v>25</v>
      </c>
      <c r="G209" s="92" t="s">
        <v>25</v>
      </c>
      <c r="H209" s="92" t="s">
        <v>25</v>
      </c>
      <c r="I209" s="92" t="s">
        <v>25</v>
      </c>
      <c r="J209" s="92" t="s">
        <v>25</v>
      </c>
      <c r="K209" s="88">
        <f t="shared" ref="K209:K215" si="12">D209</f>
        <v>263.92</v>
      </c>
      <c r="L209" s="88">
        <v>0</v>
      </c>
      <c r="M209" s="88">
        <f t="shared" ref="M209:M215" si="13">D209</f>
        <v>263.92</v>
      </c>
      <c r="N209" s="193" t="s">
        <v>143</v>
      </c>
      <c r="O209" s="193" t="s">
        <v>143</v>
      </c>
      <c r="P209" s="193" t="s">
        <v>143</v>
      </c>
      <c r="Q209" s="193" t="s">
        <v>143</v>
      </c>
      <c r="R209" s="193" t="s">
        <v>143</v>
      </c>
      <c r="S209" s="193" t="s">
        <v>143</v>
      </c>
      <c r="T209" s="193" t="s">
        <v>143</v>
      </c>
    </row>
    <row r="210" spans="1:20" ht="36" x14ac:dyDescent="0.2">
      <c r="A210" s="69" t="s">
        <v>257</v>
      </c>
      <c r="B210" s="131" t="s">
        <v>247</v>
      </c>
      <c r="C210" s="170" t="s">
        <v>384</v>
      </c>
      <c r="D210" s="126">
        <v>164.76</v>
      </c>
      <c r="E210" s="92" t="s">
        <v>25</v>
      </c>
      <c r="F210" s="92" t="s">
        <v>25</v>
      </c>
      <c r="G210" s="92" t="s">
        <v>25</v>
      </c>
      <c r="H210" s="92" t="s">
        <v>25</v>
      </c>
      <c r="I210" s="92" t="s">
        <v>25</v>
      </c>
      <c r="J210" s="92" t="s">
        <v>25</v>
      </c>
      <c r="K210" s="88">
        <f t="shared" si="12"/>
        <v>164.76</v>
      </c>
      <c r="L210" s="88">
        <v>0</v>
      </c>
      <c r="M210" s="88">
        <f t="shared" si="13"/>
        <v>164.76</v>
      </c>
      <c r="N210" s="193" t="s">
        <v>143</v>
      </c>
      <c r="O210" s="193" t="s">
        <v>143</v>
      </c>
      <c r="P210" s="193" t="s">
        <v>143</v>
      </c>
      <c r="Q210" s="193" t="s">
        <v>143</v>
      </c>
      <c r="R210" s="193" t="s">
        <v>143</v>
      </c>
      <c r="S210" s="193" t="s">
        <v>143</v>
      </c>
      <c r="T210" s="193" t="s">
        <v>143</v>
      </c>
    </row>
    <row r="211" spans="1:20" ht="35.25" customHeight="1" x14ac:dyDescent="0.2">
      <c r="A211" s="69" t="s">
        <v>258</v>
      </c>
      <c r="B211" s="131" t="s">
        <v>248</v>
      </c>
      <c r="C211" s="170" t="s">
        <v>385</v>
      </c>
      <c r="D211" s="126">
        <v>716.2</v>
      </c>
      <c r="E211" s="92" t="s">
        <v>25</v>
      </c>
      <c r="F211" s="92" t="s">
        <v>25</v>
      </c>
      <c r="G211" s="92" t="s">
        <v>25</v>
      </c>
      <c r="H211" s="92" t="s">
        <v>25</v>
      </c>
      <c r="I211" s="92" t="s">
        <v>25</v>
      </c>
      <c r="J211" s="92" t="s">
        <v>25</v>
      </c>
      <c r="K211" s="88">
        <f t="shared" si="12"/>
        <v>716.2</v>
      </c>
      <c r="L211" s="88">
        <v>0</v>
      </c>
      <c r="M211" s="88">
        <f t="shared" si="13"/>
        <v>716.2</v>
      </c>
      <c r="N211" s="193" t="s">
        <v>143</v>
      </c>
      <c r="O211" s="193" t="s">
        <v>143</v>
      </c>
      <c r="P211" s="193" t="s">
        <v>143</v>
      </c>
      <c r="Q211" s="193" t="s">
        <v>143</v>
      </c>
      <c r="R211" s="193" t="s">
        <v>143</v>
      </c>
      <c r="S211" s="193" t="s">
        <v>143</v>
      </c>
      <c r="T211" s="193" t="s">
        <v>143</v>
      </c>
    </row>
    <row r="212" spans="1:20" ht="36" x14ac:dyDescent="0.2">
      <c r="A212" s="69" t="s">
        <v>259</v>
      </c>
      <c r="B212" s="131" t="s">
        <v>249</v>
      </c>
      <c r="C212" s="170" t="s">
        <v>386</v>
      </c>
      <c r="D212" s="126">
        <v>243.74</v>
      </c>
      <c r="E212" s="92" t="s">
        <v>25</v>
      </c>
      <c r="F212" s="92" t="s">
        <v>25</v>
      </c>
      <c r="G212" s="92" t="s">
        <v>25</v>
      </c>
      <c r="H212" s="92" t="s">
        <v>25</v>
      </c>
      <c r="I212" s="92" t="s">
        <v>25</v>
      </c>
      <c r="J212" s="92" t="s">
        <v>25</v>
      </c>
      <c r="K212" s="88">
        <f t="shared" si="12"/>
        <v>243.74</v>
      </c>
      <c r="L212" s="88">
        <v>0</v>
      </c>
      <c r="M212" s="88">
        <f t="shared" si="13"/>
        <v>243.74</v>
      </c>
      <c r="N212" s="193" t="s">
        <v>143</v>
      </c>
      <c r="O212" s="193" t="s">
        <v>143</v>
      </c>
      <c r="P212" s="193" t="s">
        <v>143</v>
      </c>
      <c r="Q212" s="193" t="s">
        <v>143</v>
      </c>
      <c r="R212" s="193" t="s">
        <v>143</v>
      </c>
      <c r="S212" s="193" t="s">
        <v>143</v>
      </c>
      <c r="T212" s="193" t="s">
        <v>143</v>
      </c>
    </row>
    <row r="213" spans="1:20" ht="36" x14ac:dyDescent="0.2">
      <c r="A213" s="69" t="s">
        <v>271</v>
      </c>
      <c r="B213" s="131" t="s">
        <v>273</v>
      </c>
      <c r="C213" s="170" t="s">
        <v>387</v>
      </c>
      <c r="D213" s="126">
        <v>119.21</v>
      </c>
      <c r="E213" s="92" t="s">
        <v>25</v>
      </c>
      <c r="F213" s="92" t="s">
        <v>25</v>
      </c>
      <c r="G213" s="92" t="s">
        <v>25</v>
      </c>
      <c r="H213" s="92" t="s">
        <v>25</v>
      </c>
      <c r="I213" s="92" t="s">
        <v>25</v>
      </c>
      <c r="J213" s="92" t="s">
        <v>25</v>
      </c>
      <c r="K213" s="88">
        <f t="shared" si="12"/>
        <v>119.21</v>
      </c>
      <c r="L213" s="88">
        <v>0</v>
      </c>
      <c r="M213" s="88">
        <f t="shared" si="13"/>
        <v>119.21</v>
      </c>
      <c r="N213" s="195" t="s">
        <v>143</v>
      </c>
      <c r="O213" s="195" t="s">
        <v>143</v>
      </c>
      <c r="P213" s="195" t="s">
        <v>143</v>
      </c>
      <c r="Q213" s="195" t="s">
        <v>143</v>
      </c>
      <c r="R213" s="195" t="s">
        <v>143</v>
      </c>
      <c r="S213" s="195" t="s">
        <v>143</v>
      </c>
      <c r="T213" s="195" t="s">
        <v>143</v>
      </c>
    </row>
    <row r="214" spans="1:20" ht="36" x14ac:dyDescent="0.2">
      <c r="A214" s="69" t="s">
        <v>272</v>
      </c>
      <c r="B214" s="131" t="s">
        <v>274</v>
      </c>
      <c r="C214" s="248" t="s">
        <v>313</v>
      </c>
      <c r="D214" s="126">
        <v>292.72000000000003</v>
      </c>
      <c r="E214" s="92" t="s">
        <v>25</v>
      </c>
      <c r="F214" s="92" t="s">
        <v>25</v>
      </c>
      <c r="G214" s="92" t="s">
        <v>25</v>
      </c>
      <c r="H214" s="92" t="s">
        <v>25</v>
      </c>
      <c r="I214" s="92" t="s">
        <v>25</v>
      </c>
      <c r="J214" s="92" t="s">
        <v>25</v>
      </c>
      <c r="K214" s="88">
        <f t="shared" si="12"/>
        <v>292.72000000000003</v>
      </c>
      <c r="L214" s="88">
        <v>0</v>
      </c>
      <c r="M214" s="88">
        <f t="shared" si="13"/>
        <v>292.72000000000003</v>
      </c>
      <c r="N214" s="195" t="s">
        <v>143</v>
      </c>
      <c r="O214" s="195" t="s">
        <v>143</v>
      </c>
      <c r="P214" s="195" t="s">
        <v>143</v>
      </c>
      <c r="Q214" s="195" t="s">
        <v>143</v>
      </c>
      <c r="R214" s="195" t="s">
        <v>143</v>
      </c>
      <c r="S214" s="195" t="s">
        <v>143</v>
      </c>
      <c r="T214" s="195" t="s">
        <v>143</v>
      </c>
    </row>
    <row r="215" spans="1:20" ht="48" x14ac:dyDescent="0.2">
      <c r="A215" s="69" t="s">
        <v>275</v>
      </c>
      <c r="B215" s="131" t="s">
        <v>276</v>
      </c>
      <c r="C215" s="170" t="s">
        <v>314</v>
      </c>
      <c r="D215" s="126">
        <v>65.23</v>
      </c>
      <c r="E215" s="92" t="s">
        <v>25</v>
      </c>
      <c r="F215" s="92" t="s">
        <v>25</v>
      </c>
      <c r="G215" s="92" t="s">
        <v>25</v>
      </c>
      <c r="H215" s="92" t="s">
        <v>25</v>
      </c>
      <c r="I215" s="92" t="s">
        <v>25</v>
      </c>
      <c r="J215" s="92" t="s">
        <v>25</v>
      </c>
      <c r="K215" s="88">
        <f t="shared" si="12"/>
        <v>65.23</v>
      </c>
      <c r="L215" s="88">
        <v>0</v>
      </c>
      <c r="M215" s="88">
        <f t="shared" si="13"/>
        <v>65.23</v>
      </c>
      <c r="N215" s="200" t="s">
        <v>143</v>
      </c>
      <c r="O215" s="200" t="s">
        <v>143</v>
      </c>
      <c r="P215" s="200" t="s">
        <v>143</v>
      </c>
      <c r="Q215" s="200" t="s">
        <v>143</v>
      </c>
      <c r="R215" s="200" t="s">
        <v>143</v>
      </c>
      <c r="S215" s="200" t="s">
        <v>143</v>
      </c>
      <c r="T215" s="200" t="s">
        <v>143</v>
      </c>
    </row>
    <row r="216" spans="1:20" ht="48" x14ac:dyDescent="0.2">
      <c r="A216" s="69" t="s">
        <v>288</v>
      </c>
      <c r="B216" s="131" t="s">
        <v>287</v>
      </c>
      <c r="C216" s="170" t="s">
        <v>312</v>
      </c>
      <c r="D216" s="126">
        <v>3247.8</v>
      </c>
      <c r="E216" s="92" t="s">
        <v>25</v>
      </c>
      <c r="F216" s="92" t="s">
        <v>25</v>
      </c>
      <c r="G216" s="92" t="s">
        <v>25</v>
      </c>
      <c r="H216" s="92" t="s">
        <v>25</v>
      </c>
      <c r="I216" s="92" t="s">
        <v>25</v>
      </c>
      <c r="J216" s="92" t="s">
        <v>25</v>
      </c>
      <c r="K216" s="88">
        <v>0</v>
      </c>
      <c r="L216" s="88">
        <f>D216</f>
        <v>3247.8</v>
      </c>
      <c r="M216" s="88">
        <f t="shared" ref="M216:M217" si="14">D216</f>
        <v>3247.8</v>
      </c>
      <c r="N216" s="205" t="s">
        <v>143</v>
      </c>
      <c r="O216" s="205" t="s">
        <v>143</v>
      </c>
      <c r="P216" s="205" t="s">
        <v>143</v>
      </c>
      <c r="Q216" s="205" t="s">
        <v>143</v>
      </c>
      <c r="R216" s="205" t="s">
        <v>143</v>
      </c>
      <c r="S216" s="205" t="s">
        <v>143</v>
      </c>
      <c r="T216" s="205" t="s">
        <v>143</v>
      </c>
    </row>
    <row r="217" spans="1:20" ht="36" x14ac:dyDescent="0.2">
      <c r="A217" s="69" t="s">
        <v>290</v>
      </c>
      <c r="B217" s="131" t="s">
        <v>289</v>
      </c>
      <c r="C217" s="170" t="s">
        <v>388</v>
      </c>
      <c r="D217" s="126">
        <v>243.57</v>
      </c>
      <c r="E217" s="92" t="s">
        <v>25</v>
      </c>
      <c r="F217" s="92" t="s">
        <v>25</v>
      </c>
      <c r="G217" s="92" t="s">
        <v>25</v>
      </c>
      <c r="H217" s="92" t="s">
        <v>25</v>
      </c>
      <c r="I217" s="92" t="s">
        <v>25</v>
      </c>
      <c r="J217" s="92" t="s">
        <v>25</v>
      </c>
      <c r="K217" s="88">
        <f t="shared" ref="K217" si="15">D217</f>
        <v>243.57</v>
      </c>
      <c r="L217" s="88">
        <v>0</v>
      </c>
      <c r="M217" s="88">
        <f t="shared" si="14"/>
        <v>243.57</v>
      </c>
      <c r="N217" s="205" t="s">
        <v>143</v>
      </c>
      <c r="O217" s="205" t="s">
        <v>143</v>
      </c>
      <c r="P217" s="205" t="s">
        <v>143</v>
      </c>
      <c r="Q217" s="205" t="s">
        <v>143</v>
      </c>
      <c r="R217" s="205" t="s">
        <v>143</v>
      </c>
      <c r="S217" s="205" t="s">
        <v>143</v>
      </c>
      <c r="T217" s="205" t="s">
        <v>143</v>
      </c>
    </row>
    <row r="218" spans="1:20" ht="14.25" customHeight="1" x14ac:dyDescent="0.2">
      <c r="A218" s="268" t="s">
        <v>88</v>
      </c>
      <c r="B218" s="269"/>
      <c r="C218" s="270"/>
      <c r="D218" s="88">
        <f>SUM(D201:D217)</f>
        <v>7282.91</v>
      </c>
      <c r="E218" s="88" t="s">
        <v>25</v>
      </c>
      <c r="F218" s="88" t="s">
        <v>25</v>
      </c>
      <c r="G218" s="145" t="s">
        <v>143</v>
      </c>
      <c r="H218" s="145" t="s">
        <v>143</v>
      </c>
      <c r="I218" s="92" t="str">
        <f>'5'!J196</f>
        <v>-</v>
      </c>
      <c r="J218" s="145" t="s">
        <v>143</v>
      </c>
      <c r="K218" s="88">
        <f>SUM(K201:K217)</f>
        <v>4035.1100000000006</v>
      </c>
      <c r="L218" s="88">
        <f>SUM(L201:L217)</f>
        <v>3247.8</v>
      </c>
      <c r="M218" s="88">
        <f>SUM(M201:M217)</f>
        <v>7282.91</v>
      </c>
      <c r="N218" s="145" t="s">
        <v>143</v>
      </c>
      <c r="O218" s="145" t="s">
        <v>143</v>
      </c>
      <c r="P218" s="76" t="str">
        <f>'5'!T196</f>
        <v>-</v>
      </c>
      <c r="Q218" s="145" t="s">
        <v>143</v>
      </c>
      <c r="R218" s="76" t="str">
        <f>'5'!V196</f>
        <v>-</v>
      </c>
      <c r="S218" s="76" t="str">
        <f>'5'!W196</f>
        <v>-</v>
      </c>
      <c r="T218" s="76" t="str">
        <f>'5'!X196</f>
        <v>-</v>
      </c>
    </row>
    <row r="219" spans="1:20" ht="17.25" customHeight="1" x14ac:dyDescent="0.2">
      <c r="A219" s="145" t="s">
        <v>48</v>
      </c>
      <c r="B219" s="265" t="s">
        <v>303</v>
      </c>
      <c r="C219" s="266"/>
      <c r="D219" s="266"/>
      <c r="E219" s="266"/>
      <c r="F219" s="266"/>
      <c r="G219" s="266"/>
      <c r="H219" s="266"/>
      <c r="I219" s="266"/>
      <c r="J219" s="266"/>
      <c r="K219" s="266"/>
      <c r="L219" s="266"/>
      <c r="M219" s="266"/>
      <c r="N219" s="266"/>
      <c r="O219" s="266"/>
      <c r="P219" s="266"/>
      <c r="Q219" s="266"/>
      <c r="R219" s="266"/>
      <c r="S219" s="266"/>
      <c r="T219" s="267"/>
    </row>
    <row r="220" spans="1:20" ht="12.75" hidden="1" customHeight="1" x14ac:dyDescent="0.2">
      <c r="A220" s="148"/>
      <c r="B220" s="148"/>
      <c r="C220" s="148"/>
      <c r="D220" s="148"/>
      <c r="E220" s="68" t="s">
        <v>25</v>
      </c>
      <c r="F220" s="68" t="s">
        <v>25</v>
      </c>
      <c r="G220" s="68" t="s">
        <v>25</v>
      </c>
      <c r="H220" s="68" t="s">
        <v>25</v>
      </c>
      <c r="I220" s="68" t="s">
        <v>25</v>
      </c>
      <c r="J220" s="68" t="s">
        <v>25</v>
      </c>
      <c r="K220" s="203"/>
      <c r="L220" s="148"/>
      <c r="M220" s="148"/>
      <c r="N220" s="148"/>
      <c r="O220" s="148"/>
      <c r="P220" s="148"/>
      <c r="Q220" s="148"/>
      <c r="R220" s="148"/>
      <c r="S220" s="148"/>
      <c r="T220" s="148"/>
    </row>
    <row r="221" spans="1:20" ht="15" customHeight="1" x14ac:dyDescent="0.2">
      <c r="A221" s="268" t="s">
        <v>89</v>
      </c>
      <c r="B221" s="269"/>
      <c r="C221" s="270"/>
      <c r="D221" s="88">
        <v>0</v>
      </c>
      <c r="E221" s="145" t="s">
        <v>25</v>
      </c>
      <c r="F221" s="145" t="s">
        <v>25</v>
      </c>
      <c r="G221" s="145" t="s">
        <v>143</v>
      </c>
      <c r="H221" s="145" t="s">
        <v>143</v>
      </c>
      <c r="I221" s="145" t="s">
        <v>143</v>
      </c>
      <c r="J221" s="145" t="s">
        <v>143</v>
      </c>
      <c r="K221" s="88">
        <v>0</v>
      </c>
      <c r="L221" s="88">
        <v>0</v>
      </c>
      <c r="M221" s="88">
        <v>0</v>
      </c>
      <c r="N221" s="145" t="s">
        <v>143</v>
      </c>
      <c r="O221" s="145" t="s">
        <v>143</v>
      </c>
      <c r="P221" s="145" t="s">
        <v>143</v>
      </c>
      <c r="Q221" s="145" t="s">
        <v>143</v>
      </c>
      <c r="R221" s="145" t="s">
        <v>143</v>
      </c>
      <c r="S221" s="145" t="s">
        <v>143</v>
      </c>
      <c r="T221" s="145" t="s">
        <v>143</v>
      </c>
    </row>
    <row r="222" spans="1:20" ht="15.75" hidden="1" customHeight="1" x14ac:dyDescent="0.2">
      <c r="A222" s="269" t="s">
        <v>128</v>
      </c>
      <c r="B222" s="269"/>
      <c r="C222" s="269"/>
      <c r="D222" s="269"/>
      <c r="E222" s="269"/>
      <c r="F222" s="269"/>
      <c r="G222" s="269"/>
      <c r="H222" s="269"/>
      <c r="I222" s="269"/>
      <c r="J222" s="269"/>
      <c r="K222" s="269"/>
      <c r="L222" s="269"/>
      <c r="M222" s="269"/>
      <c r="N222" s="269"/>
      <c r="O222" s="269"/>
      <c r="P222" s="269"/>
      <c r="Q222" s="269"/>
      <c r="R222" s="269"/>
      <c r="S222" s="269"/>
      <c r="T222" s="269"/>
    </row>
    <row r="223" spans="1:20" ht="12" hidden="1" customHeight="1" x14ac:dyDescent="0.2">
      <c r="A223" s="148">
        <v>1</v>
      </c>
      <c r="B223" s="148">
        <v>2</v>
      </c>
      <c r="C223" s="148">
        <v>3</v>
      </c>
      <c r="D223" s="148">
        <v>4</v>
      </c>
      <c r="E223" s="148">
        <v>5</v>
      </c>
      <c r="F223" s="148">
        <v>6</v>
      </c>
      <c r="G223" s="70">
        <v>7</v>
      </c>
      <c r="H223" s="148">
        <v>8</v>
      </c>
      <c r="I223" s="148">
        <v>9</v>
      </c>
      <c r="J223" s="148">
        <v>10</v>
      </c>
      <c r="K223" s="203">
        <v>11</v>
      </c>
      <c r="L223" s="148">
        <v>12</v>
      </c>
      <c r="M223" s="148">
        <v>13</v>
      </c>
      <c r="N223" s="201">
        <v>14</v>
      </c>
      <c r="O223" s="148">
        <v>15</v>
      </c>
      <c r="P223" s="148">
        <v>16</v>
      </c>
      <c r="Q223" s="148">
        <v>17</v>
      </c>
      <c r="R223" s="148">
        <v>18</v>
      </c>
      <c r="S223" s="148">
        <v>19</v>
      </c>
      <c r="T223" s="148">
        <v>20</v>
      </c>
    </row>
    <row r="224" spans="1:20" ht="13.15" customHeight="1" x14ac:dyDescent="0.2">
      <c r="A224" s="71" t="s">
        <v>49</v>
      </c>
      <c r="B224" s="268" t="s">
        <v>76</v>
      </c>
      <c r="C224" s="269"/>
      <c r="D224" s="269"/>
      <c r="E224" s="269"/>
      <c r="F224" s="269"/>
      <c r="G224" s="269"/>
      <c r="H224" s="269"/>
      <c r="I224" s="269"/>
      <c r="J224" s="269"/>
      <c r="K224" s="269"/>
      <c r="L224" s="269"/>
      <c r="M224" s="269"/>
      <c r="N224" s="269"/>
      <c r="O224" s="269"/>
      <c r="P224" s="269"/>
      <c r="Q224" s="269"/>
      <c r="R224" s="269"/>
      <c r="S224" s="269"/>
      <c r="T224" s="270"/>
    </row>
    <row r="225" spans="1:20" ht="36" x14ac:dyDescent="0.2">
      <c r="A225" s="69" t="s">
        <v>221</v>
      </c>
      <c r="B225" s="131" t="s">
        <v>209</v>
      </c>
      <c r="C225" s="170" t="s">
        <v>151</v>
      </c>
      <c r="D225" s="126">
        <v>284.55</v>
      </c>
      <c r="E225" s="92" t="s">
        <v>25</v>
      </c>
      <c r="F225" s="92" t="s">
        <v>25</v>
      </c>
      <c r="G225" s="92" t="s">
        <v>25</v>
      </c>
      <c r="H225" s="92" t="s">
        <v>25</v>
      </c>
      <c r="I225" s="92" t="s">
        <v>25</v>
      </c>
      <c r="J225" s="92" t="s">
        <v>25</v>
      </c>
      <c r="K225" s="88">
        <f>D225</f>
        <v>284.55</v>
      </c>
      <c r="L225" s="88">
        <v>0</v>
      </c>
      <c r="M225" s="88">
        <f t="shared" ref="M225:M228" si="16">D225</f>
        <v>284.55</v>
      </c>
      <c r="N225" s="145" t="s">
        <v>143</v>
      </c>
      <c r="O225" s="145" t="s">
        <v>143</v>
      </c>
      <c r="P225" s="145" t="s">
        <v>143</v>
      </c>
      <c r="Q225" s="145" t="s">
        <v>143</v>
      </c>
      <c r="R225" s="145" t="s">
        <v>143</v>
      </c>
      <c r="S225" s="145" t="s">
        <v>143</v>
      </c>
      <c r="T225" s="145" t="s">
        <v>143</v>
      </c>
    </row>
    <row r="226" spans="1:20" ht="36" x14ac:dyDescent="0.2">
      <c r="A226" s="69" t="s">
        <v>158</v>
      </c>
      <c r="B226" s="131" t="s">
        <v>293</v>
      </c>
      <c r="C226" s="170" t="s">
        <v>151</v>
      </c>
      <c r="D226" s="126">
        <v>1082.18</v>
      </c>
      <c r="E226" s="92" t="s">
        <v>25</v>
      </c>
      <c r="F226" s="92" t="s">
        <v>25</v>
      </c>
      <c r="G226" s="92" t="s">
        <v>25</v>
      </c>
      <c r="H226" s="92" t="s">
        <v>25</v>
      </c>
      <c r="I226" s="92" t="s">
        <v>25</v>
      </c>
      <c r="J226" s="92" t="s">
        <v>25</v>
      </c>
      <c r="K226" s="88">
        <f>D226</f>
        <v>1082.18</v>
      </c>
      <c r="L226" s="88">
        <v>0</v>
      </c>
      <c r="M226" s="88">
        <f t="shared" ref="M226" si="17">D226</f>
        <v>1082.18</v>
      </c>
      <c r="N226" s="145" t="s">
        <v>143</v>
      </c>
      <c r="O226" s="145" t="s">
        <v>143</v>
      </c>
      <c r="P226" s="145" t="s">
        <v>143</v>
      </c>
      <c r="Q226" s="145" t="s">
        <v>143</v>
      </c>
      <c r="R226" s="145" t="s">
        <v>143</v>
      </c>
      <c r="S226" s="145" t="s">
        <v>143</v>
      </c>
      <c r="T226" s="145" t="s">
        <v>143</v>
      </c>
    </row>
    <row r="227" spans="1:20" ht="36" x14ac:dyDescent="0.2">
      <c r="A227" s="69" t="s">
        <v>159</v>
      </c>
      <c r="B227" s="131" t="s">
        <v>211</v>
      </c>
      <c r="C227" s="170" t="s">
        <v>152</v>
      </c>
      <c r="D227" s="126">
        <v>1082.18</v>
      </c>
      <c r="E227" s="92" t="s">
        <v>25</v>
      </c>
      <c r="F227" s="92" t="s">
        <v>25</v>
      </c>
      <c r="G227" s="92" t="s">
        <v>25</v>
      </c>
      <c r="H227" s="92" t="s">
        <v>25</v>
      </c>
      <c r="I227" s="92" t="s">
        <v>25</v>
      </c>
      <c r="J227" s="92" t="s">
        <v>25</v>
      </c>
      <c r="K227" s="88">
        <f>D227</f>
        <v>1082.18</v>
      </c>
      <c r="L227" s="88">
        <v>0</v>
      </c>
      <c r="M227" s="88">
        <f t="shared" si="16"/>
        <v>1082.18</v>
      </c>
      <c r="N227" s="145" t="s">
        <v>143</v>
      </c>
      <c r="O227" s="145" t="s">
        <v>143</v>
      </c>
      <c r="P227" s="145" t="s">
        <v>143</v>
      </c>
      <c r="Q227" s="145" t="s">
        <v>143</v>
      </c>
      <c r="R227" s="145" t="s">
        <v>143</v>
      </c>
      <c r="S227" s="145" t="s">
        <v>143</v>
      </c>
      <c r="T227" s="145" t="s">
        <v>143</v>
      </c>
    </row>
    <row r="228" spans="1:20" ht="36" x14ac:dyDescent="0.2">
      <c r="A228" s="69" t="s">
        <v>160</v>
      </c>
      <c r="B228" s="131" t="s">
        <v>210</v>
      </c>
      <c r="C228" s="170" t="s">
        <v>151</v>
      </c>
      <c r="D228" s="126">
        <v>545.70000000000005</v>
      </c>
      <c r="E228" s="92" t="s">
        <v>25</v>
      </c>
      <c r="F228" s="92" t="s">
        <v>25</v>
      </c>
      <c r="G228" s="92" t="s">
        <v>25</v>
      </c>
      <c r="H228" s="92" t="s">
        <v>25</v>
      </c>
      <c r="I228" s="92" t="s">
        <v>25</v>
      </c>
      <c r="J228" s="92" t="s">
        <v>25</v>
      </c>
      <c r="K228" s="88">
        <f>D228</f>
        <v>545.70000000000005</v>
      </c>
      <c r="L228" s="88">
        <v>0</v>
      </c>
      <c r="M228" s="88">
        <f t="shared" si="16"/>
        <v>545.70000000000005</v>
      </c>
      <c r="N228" s="145" t="s">
        <v>143</v>
      </c>
      <c r="O228" s="145" t="s">
        <v>143</v>
      </c>
      <c r="P228" s="145" t="s">
        <v>143</v>
      </c>
      <c r="Q228" s="145" t="s">
        <v>143</v>
      </c>
      <c r="R228" s="145" t="s">
        <v>143</v>
      </c>
      <c r="S228" s="145" t="s">
        <v>143</v>
      </c>
      <c r="T228" s="145" t="s">
        <v>143</v>
      </c>
    </row>
    <row r="229" spans="1:20" ht="13.5" customHeight="1" x14ac:dyDescent="0.2">
      <c r="A229" s="268" t="s">
        <v>90</v>
      </c>
      <c r="B229" s="269"/>
      <c r="C229" s="270"/>
      <c r="D229" s="88">
        <f>SUM(D225:D228)</f>
        <v>2994.6099999999997</v>
      </c>
      <c r="E229" s="145" t="s">
        <v>25</v>
      </c>
      <c r="F229" s="145" t="s">
        <v>25</v>
      </c>
      <c r="G229" s="145" t="s">
        <v>143</v>
      </c>
      <c r="H229" s="145" t="s">
        <v>143</v>
      </c>
      <c r="I229" s="145" t="s">
        <v>143</v>
      </c>
      <c r="J229" s="145" t="s">
        <v>143</v>
      </c>
      <c r="K229" s="88">
        <f>SUM(K225:K228)</f>
        <v>2994.6099999999997</v>
      </c>
      <c r="L229" s="88">
        <f>SUM(L225:L228)</f>
        <v>0</v>
      </c>
      <c r="M229" s="88">
        <f>SUM(M225:M228)</f>
        <v>2994.6099999999997</v>
      </c>
      <c r="N229" s="145" t="s">
        <v>143</v>
      </c>
      <c r="O229" s="145" t="s">
        <v>143</v>
      </c>
      <c r="P229" s="145" t="s">
        <v>143</v>
      </c>
      <c r="Q229" s="145" t="s">
        <v>143</v>
      </c>
      <c r="R229" s="145" t="s">
        <v>143</v>
      </c>
      <c r="S229" s="145" t="s">
        <v>143</v>
      </c>
      <c r="T229" s="145" t="s">
        <v>143</v>
      </c>
    </row>
    <row r="230" spans="1:20" ht="14.45" customHeight="1" x14ac:dyDescent="0.2">
      <c r="A230" s="268" t="s">
        <v>91</v>
      </c>
      <c r="B230" s="269"/>
      <c r="C230" s="270"/>
      <c r="D230" s="88">
        <f>D218+D221+D229</f>
        <v>10277.52</v>
      </c>
      <c r="E230" s="88" t="str">
        <f>E218</f>
        <v>х </v>
      </c>
      <c r="F230" s="88" t="str">
        <f>F218</f>
        <v>х </v>
      </c>
      <c r="G230" s="145" t="s">
        <v>143</v>
      </c>
      <c r="H230" s="145" t="s">
        <v>143</v>
      </c>
      <c r="I230" s="92" t="str">
        <f>I218</f>
        <v>-</v>
      </c>
      <c r="J230" s="145" t="s">
        <v>143</v>
      </c>
      <c r="K230" s="88">
        <f>K218+K221+K229</f>
        <v>7029.72</v>
      </c>
      <c r="L230" s="88">
        <f>L218+L221+L229</f>
        <v>3247.8</v>
      </c>
      <c r="M230" s="88">
        <f>M218+M221+M229</f>
        <v>10277.52</v>
      </c>
      <c r="N230" s="145" t="s">
        <v>143</v>
      </c>
      <c r="O230" s="145" t="s">
        <v>143</v>
      </c>
      <c r="P230" s="78" t="str">
        <f>P218</f>
        <v>-</v>
      </c>
      <c r="Q230" s="145" t="s">
        <v>143</v>
      </c>
      <c r="R230" s="88" t="str">
        <f>R218</f>
        <v>-</v>
      </c>
      <c r="S230" s="88" t="str">
        <f>S218</f>
        <v>-</v>
      </c>
      <c r="T230" s="88" t="str">
        <f>T218</f>
        <v>-</v>
      </c>
    </row>
    <row r="231" spans="1:20" ht="15.6" hidden="1" customHeight="1" x14ac:dyDescent="0.2">
      <c r="A231" s="71" t="s">
        <v>41</v>
      </c>
      <c r="B231" s="279" t="s">
        <v>132</v>
      </c>
      <c r="C231" s="280"/>
      <c r="D231" s="280"/>
      <c r="E231" s="280"/>
      <c r="F231" s="280"/>
      <c r="G231" s="280"/>
      <c r="H231" s="280"/>
      <c r="I231" s="280"/>
      <c r="J231" s="280"/>
      <c r="K231" s="280"/>
      <c r="L231" s="280"/>
      <c r="M231" s="280"/>
      <c r="N231" s="280"/>
      <c r="O231" s="280"/>
      <c r="P231" s="280"/>
      <c r="Q231" s="280"/>
      <c r="R231" s="280"/>
      <c r="S231" s="280"/>
      <c r="T231" s="281"/>
    </row>
    <row r="232" spans="1:20" ht="14.45" hidden="1" customHeight="1" x14ac:dyDescent="0.2">
      <c r="A232" s="29" t="s">
        <v>15</v>
      </c>
      <c r="B232" s="265" t="s">
        <v>74</v>
      </c>
      <c r="C232" s="266"/>
      <c r="D232" s="266"/>
      <c r="E232" s="266"/>
      <c r="F232" s="266"/>
      <c r="G232" s="266"/>
      <c r="H232" s="266"/>
      <c r="I232" s="266"/>
      <c r="J232" s="266"/>
      <c r="K232" s="266"/>
      <c r="L232" s="266"/>
      <c r="M232" s="266"/>
      <c r="N232" s="266"/>
      <c r="O232" s="266"/>
      <c r="P232" s="266"/>
      <c r="Q232" s="266"/>
      <c r="R232" s="266"/>
      <c r="S232" s="266"/>
      <c r="T232" s="267"/>
    </row>
    <row r="233" spans="1:20" ht="13.9" hidden="1" customHeight="1" x14ac:dyDescent="0.2">
      <c r="A233" s="148"/>
      <c r="B233" s="148"/>
      <c r="C233" s="148"/>
      <c r="D233" s="148"/>
      <c r="E233" s="68" t="s">
        <v>25</v>
      </c>
      <c r="F233" s="68" t="s">
        <v>25</v>
      </c>
      <c r="G233" s="68" t="s">
        <v>25</v>
      </c>
      <c r="H233" s="68" t="s">
        <v>25</v>
      </c>
      <c r="I233" s="68" t="s">
        <v>25</v>
      </c>
      <c r="J233" s="68" t="s">
        <v>25</v>
      </c>
      <c r="K233" s="203"/>
      <c r="L233" s="148"/>
      <c r="M233" s="148"/>
      <c r="N233" s="148"/>
      <c r="O233" s="148"/>
      <c r="P233" s="148"/>
      <c r="Q233" s="148"/>
      <c r="R233" s="148"/>
      <c r="S233" s="148"/>
      <c r="T233" s="148"/>
    </row>
    <row r="234" spans="1:20" ht="13.5" hidden="1" customHeight="1" x14ac:dyDescent="0.2">
      <c r="A234" s="268" t="s">
        <v>92</v>
      </c>
      <c r="B234" s="269"/>
      <c r="C234" s="270"/>
      <c r="D234" s="145"/>
      <c r="E234" s="145" t="s">
        <v>25</v>
      </c>
      <c r="F234" s="145" t="s">
        <v>25</v>
      </c>
      <c r="G234" s="145"/>
      <c r="H234" s="145"/>
      <c r="I234" s="145"/>
      <c r="J234" s="145"/>
      <c r="K234" s="230"/>
      <c r="L234" s="145"/>
      <c r="M234" s="145"/>
      <c r="N234" s="145"/>
      <c r="O234" s="145"/>
      <c r="P234" s="145"/>
      <c r="Q234" s="145"/>
      <c r="R234" s="145"/>
      <c r="S234" s="145"/>
      <c r="T234" s="145"/>
    </row>
    <row r="235" spans="1:20" ht="18" hidden="1" customHeight="1" x14ac:dyDescent="0.2">
      <c r="A235" s="50" t="s">
        <v>16</v>
      </c>
      <c r="B235" s="265" t="s">
        <v>131</v>
      </c>
      <c r="C235" s="266"/>
      <c r="D235" s="266"/>
      <c r="E235" s="266"/>
      <c r="F235" s="266"/>
      <c r="G235" s="266"/>
      <c r="H235" s="266"/>
      <c r="I235" s="266"/>
      <c r="J235" s="266"/>
      <c r="K235" s="266"/>
      <c r="L235" s="266"/>
      <c r="M235" s="266"/>
      <c r="N235" s="266"/>
      <c r="O235" s="266"/>
      <c r="P235" s="266"/>
      <c r="Q235" s="266"/>
      <c r="R235" s="266"/>
      <c r="S235" s="266"/>
      <c r="T235" s="267"/>
    </row>
    <row r="236" spans="1:20" ht="14.25" hidden="1" customHeight="1" x14ac:dyDescent="0.2">
      <c r="A236" s="148"/>
      <c r="B236" s="148"/>
      <c r="C236" s="148"/>
      <c r="D236" s="148"/>
      <c r="E236" s="68" t="s">
        <v>25</v>
      </c>
      <c r="F236" s="68" t="s">
        <v>25</v>
      </c>
      <c r="G236" s="68" t="s">
        <v>25</v>
      </c>
      <c r="H236" s="68" t="s">
        <v>25</v>
      </c>
      <c r="I236" s="68" t="s">
        <v>25</v>
      </c>
      <c r="J236" s="68" t="s">
        <v>25</v>
      </c>
      <c r="K236" s="203"/>
      <c r="L236" s="148"/>
      <c r="M236" s="148"/>
      <c r="N236" s="148"/>
      <c r="O236" s="148"/>
      <c r="P236" s="148"/>
      <c r="Q236" s="148"/>
      <c r="R236" s="148"/>
      <c r="S236" s="148"/>
      <c r="T236" s="148"/>
    </row>
    <row r="237" spans="1:20" ht="13.5" hidden="1" customHeight="1" x14ac:dyDescent="0.2">
      <c r="A237" s="268" t="s">
        <v>93</v>
      </c>
      <c r="B237" s="269"/>
      <c r="C237" s="270"/>
      <c r="D237" s="145"/>
      <c r="E237" s="145" t="s">
        <v>25</v>
      </c>
      <c r="F237" s="145" t="s">
        <v>25</v>
      </c>
      <c r="G237" s="145"/>
      <c r="H237" s="145"/>
      <c r="I237" s="145"/>
      <c r="J237" s="145"/>
      <c r="K237" s="230"/>
      <c r="L237" s="145"/>
      <c r="M237" s="145"/>
      <c r="N237" s="145"/>
      <c r="O237" s="145"/>
      <c r="P237" s="145"/>
      <c r="Q237" s="145"/>
      <c r="R237" s="145"/>
      <c r="S237" s="145"/>
      <c r="T237" s="145"/>
    </row>
    <row r="238" spans="1:20" ht="15.75" hidden="1" customHeight="1" x14ac:dyDescent="0.2">
      <c r="A238" s="145" t="s">
        <v>42</v>
      </c>
      <c r="B238" s="265" t="s">
        <v>86</v>
      </c>
      <c r="C238" s="266"/>
      <c r="D238" s="266"/>
      <c r="E238" s="266"/>
      <c r="F238" s="266"/>
      <c r="G238" s="266"/>
      <c r="H238" s="266"/>
      <c r="I238" s="266"/>
      <c r="J238" s="266"/>
      <c r="K238" s="266"/>
      <c r="L238" s="266"/>
      <c r="M238" s="266"/>
      <c r="N238" s="266"/>
      <c r="O238" s="266"/>
      <c r="P238" s="266"/>
      <c r="Q238" s="266"/>
      <c r="R238" s="266"/>
      <c r="S238" s="266"/>
      <c r="T238" s="267"/>
    </row>
    <row r="239" spans="1:20" ht="13.5" hidden="1" customHeight="1" x14ac:dyDescent="0.2">
      <c r="A239" s="148"/>
      <c r="B239" s="148"/>
      <c r="C239" s="148"/>
      <c r="D239" s="148"/>
      <c r="E239" s="68" t="s">
        <v>25</v>
      </c>
      <c r="F239" s="68" t="s">
        <v>25</v>
      </c>
      <c r="G239" s="68" t="s">
        <v>25</v>
      </c>
      <c r="H239" s="68" t="s">
        <v>25</v>
      </c>
      <c r="I239" s="68" t="s">
        <v>25</v>
      </c>
      <c r="J239" s="68" t="s">
        <v>25</v>
      </c>
      <c r="K239" s="203"/>
      <c r="L239" s="148"/>
      <c r="M239" s="148"/>
      <c r="N239" s="148"/>
      <c r="O239" s="148"/>
      <c r="P239" s="148"/>
      <c r="Q239" s="148"/>
      <c r="R239" s="148"/>
      <c r="S239" s="148"/>
      <c r="T239" s="148"/>
    </row>
    <row r="240" spans="1:20" ht="14.25" hidden="1" customHeight="1" x14ac:dyDescent="0.2">
      <c r="A240" s="268" t="s">
        <v>94</v>
      </c>
      <c r="B240" s="269"/>
      <c r="C240" s="270"/>
      <c r="D240" s="145"/>
      <c r="E240" s="145" t="s">
        <v>25</v>
      </c>
      <c r="F240" s="145" t="s">
        <v>25</v>
      </c>
      <c r="G240" s="145"/>
      <c r="H240" s="145"/>
      <c r="I240" s="145"/>
      <c r="J240" s="145"/>
      <c r="K240" s="230"/>
      <c r="L240" s="145"/>
      <c r="M240" s="145"/>
      <c r="N240" s="145"/>
      <c r="O240" s="145"/>
      <c r="P240" s="145"/>
      <c r="Q240" s="145"/>
      <c r="R240" s="145"/>
      <c r="S240" s="145"/>
      <c r="T240" s="145"/>
    </row>
    <row r="241" spans="1:20" ht="13.5" hidden="1" customHeight="1" x14ac:dyDescent="0.2">
      <c r="A241" s="50"/>
      <c r="B241" s="50"/>
      <c r="C241" s="50"/>
      <c r="D241" s="145"/>
      <c r="E241" s="145"/>
      <c r="F241" s="145"/>
      <c r="G241" s="145"/>
      <c r="H241" s="145"/>
      <c r="I241" s="145"/>
      <c r="J241" s="145"/>
      <c r="K241" s="230"/>
      <c r="L241" s="145"/>
      <c r="M241" s="145"/>
      <c r="N241" s="145"/>
      <c r="O241" s="145"/>
      <c r="P241" s="145"/>
      <c r="Q241" s="145"/>
      <c r="R241" s="145"/>
      <c r="S241" s="145"/>
      <c r="T241" s="145"/>
    </row>
    <row r="242" spans="1:20" ht="15" hidden="1" customHeight="1" x14ac:dyDescent="0.2">
      <c r="A242" s="50" t="s">
        <v>17</v>
      </c>
      <c r="B242" s="141" t="s">
        <v>87</v>
      </c>
      <c r="C242" s="142"/>
      <c r="D242" s="142"/>
      <c r="E242" s="142"/>
      <c r="F242" s="142"/>
      <c r="G242" s="142"/>
      <c r="H242" s="142"/>
      <c r="I242" s="142"/>
      <c r="J242" s="142"/>
      <c r="K242" s="226"/>
      <c r="L242" s="142"/>
      <c r="M242" s="142"/>
      <c r="N242" s="142"/>
      <c r="O242" s="142"/>
      <c r="P242" s="142"/>
      <c r="Q242" s="142"/>
      <c r="R242" s="142"/>
      <c r="S242" s="142"/>
      <c r="T242" s="143"/>
    </row>
    <row r="243" spans="1:20" ht="12.75" hidden="1" customHeight="1" x14ac:dyDescent="0.2">
      <c r="A243" s="148"/>
      <c r="B243" s="148"/>
      <c r="C243" s="148"/>
      <c r="D243" s="148"/>
      <c r="E243" s="68" t="s">
        <v>25</v>
      </c>
      <c r="F243" s="68" t="s">
        <v>25</v>
      </c>
      <c r="G243" s="68" t="s">
        <v>25</v>
      </c>
      <c r="H243" s="68" t="s">
        <v>25</v>
      </c>
      <c r="I243" s="68" t="s">
        <v>25</v>
      </c>
      <c r="J243" s="68" t="s">
        <v>25</v>
      </c>
      <c r="K243" s="203"/>
      <c r="L243" s="148"/>
      <c r="M243" s="148"/>
      <c r="N243" s="148"/>
      <c r="O243" s="148"/>
      <c r="P243" s="148"/>
      <c r="Q243" s="148"/>
      <c r="R243" s="148"/>
      <c r="S243" s="148"/>
      <c r="T243" s="148"/>
    </row>
    <row r="244" spans="1:20" ht="18" hidden="1" customHeight="1" x14ac:dyDescent="0.2">
      <c r="A244" s="138" t="s">
        <v>95</v>
      </c>
      <c r="B244" s="139"/>
      <c r="C244" s="140"/>
      <c r="D244" s="145"/>
      <c r="E244" s="145" t="s">
        <v>25</v>
      </c>
      <c r="F244" s="145" t="s">
        <v>25</v>
      </c>
      <c r="G244" s="145"/>
      <c r="H244" s="145"/>
      <c r="I244" s="145"/>
      <c r="J244" s="145"/>
      <c r="K244" s="230"/>
      <c r="L244" s="145"/>
      <c r="M244" s="145"/>
      <c r="N244" s="145"/>
      <c r="O244" s="145"/>
      <c r="P244" s="145"/>
      <c r="Q244" s="145"/>
      <c r="R244" s="145"/>
      <c r="S244" s="145"/>
      <c r="T244" s="145"/>
    </row>
    <row r="245" spans="1:20" ht="13.5" hidden="1" customHeight="1" x14ac:dyDescent="0.2">
      <c r="A245" s="145" t="s">
        <v>60</v>
      </c>
      <c r="B245" s="268" t="s">
        <v>76</v>
      </c>
      <c r="C245" s="269"/>
      <c r="D245" s="269"/>
      <c r="E245" s="269"/>
      <c r="F245" s="269"/>
      <c r="G245" s="269"/>
      <c r="H245" s="269"/>
      <c r="I245" s="269"/>
      <c r="J245" s="269"/>
      <c r="K245" s="269"/>
      <c r="L245" s="269"/>
      <c r="M245" s="269"/>
      <c r="N245" s="269"/>
      <c r="O245" s="269"/>
      <c r="P245" s="269"/>
      <c r="Q245" s="269"/>
      <c r="R245" s="269"/>
      <c r="S245" s="269"/>
      <c r="T245" s="270"/>
    </row>
    <row r="246" spans="1:20" ht="15" hidden="1" customHeight="1" x14ac:dyDescent="0.2">
      <c r="A246" s="148"/>
      <c r="B246" s="148"/>
      <c r="C246" s="148"/>
      <c r="D246" s="148"/>
      <c r="E246" s="68" t="s">
        <v>25</v>
      </c>
      <c r="F246" s="68" t="s">
        <v>25</v>
      </c>
      <c r="G246" s="68" t="s">
        <v>25</v>
      </c>
      <c r="H246" s="68" t="s">
        <v>25</v>
      </c>
      <c r="I246" s="68" t="s">
        <v>25</v>
      </c>
      <c r="J246" s="68" t="s">
        <v>25</v>
      </c>
      <c r="K246" s="203"/>
      <c r="L246" s="148"/>
      <c r="M246" s="148"/>
      <c r="N246" s="148"/>
      <c r="O246" s="148"/>
      <c r="P246" s="148"/>
      <c r="Q246" s="148"/>
      <c r="R246" s="148"/>
      <c r="S246" s="148"/>
      <c r="T246" s="148"/>
    </row>
    <row r="247" spans="1:20" ht="13.5" hidden="1" customHeight="1" x14ac:dyDescent="0.2">
      <c r="A247" s="268" t="s">
        <v>96</v>
      </c>
      <c r="B247" s="269"/>
      <c r="C247" s="270"/>
      <c r="D247" s="145"/>
      <c r="E247" s="145" t="s">
        <v>25</v>
      </c>
      <c r="F247" s="145" t="s">
        <v>25</v>
      </c>
      <c r="G247" s="145"/>
      <c r="H247" s="145"/>
      <c r="I247" s="145"/>
      <c r="J247" s="145"/>
      <c r="K247" s="230"/>
      <c r="L247" s="145"/>
      <c r="M247" s="145"/>
      <c r="N247" s="145"/>
      <c r="O247" s="145"/>
      <c r="P247" s="145"/>
      <c r="Q247" s="145"/>
      <c r="R247" s="145"/>
      <c r="S247" s="145"/>
      <c r="T247" s="145"/>
    </row>
    <row r="248" spans="1:20" ht="4.5" hidden="1" customHeight="1" x14ac:dyDescent="0.2">
      <c r="A248" s="268" t="s">
        <v>97</v>
      </c>
      <c r="B248" s="269"/>
      <c r="C248" s="270"/>
      <c r="D248" s="145"/>
      <c r="E248" s="145" t="s">
        <v>25</v>
      </c>
      <c r="F248" s="145" t="s">
        <v>25</v>
      </c>
      <c r="G248" s="145"/>
      <c r="H248" s="145"/>
      <c r="I248" s="145"/>
      <c r="J248" s="145"/>
      <c r="K248" s="230"/>
      <c r="L248" s="145"/>
      <c r="M248" s="145"/>
      <c r="N248" s="145"/>
      <c r="O248" s="145"/>
      <c r="P248" s="145"/>
      <c r="Q248" s="145"/>
      <c r="R248" s="145"/>
      <c r="S248" s="145"/>
      <c r="T248" s="145"/>
    </row>
    <row r="249" spans="1:20" ht="14.25" customHeight="1" x14ac:dyDescent="0.2">
      <c r="A249" s="271" t="s">
        <v>169</v>
      </c>
      <c r="B249" s="272"/>
      <c r="C249" s="273"/>
      <c r="D249" s="89">
        <f>D230</f>
        <v>10277.52</v>
      </c>
      <c r="E249" s="89">
        <v>9905.68</v>
      </c>
      <c r="F249" s="89">
        <v>0</v>
      </c>
      <c r="G249" s="89">
        <v>0</v>
      </c>
      <c r="H249" s="89">
        <v>0</v>
      </c>
      <c r="I249" s="90">
        <f>D249-E249</f>
        <v>371.84000000000015</v>
      </c>
      <c r="J249" s="89">
        <v>0</v>
      </c>
      <c r="K249" s="89">
        <f>K230</f>
        <v>7029.72</v>
      </c>
      <c r="L249" s="89">
        <f>L230</f>
        <v>3247.8</v>
      </c>
      <c r="M249" s="89">
        <f>M230</f>
        <v>10277.52</v>
      </c>
      <c r="N249" s="145" t="s">
        <v>143</v>
      </c>
      <c r="O249" s="145" t="s">
        <v>143</v>
      </c>
      <c r="P249" s="77" t="str">
        <f>P230</f>
        <v>-</v>
      </c>
      <c r="Q249" s="148" t="s">
        <v>143</v>
      </c>
      <c r="R249" s="89" t="str">
        <f>R230</f>
        <v>-</v>
      </c>
      <c r="S249" s="89" t="str">
        <f>S230</f>
        <v>-</v>
      </c>
      <c r="T249" s="89" t="str">
        <f>T230</f>
        <v>-</v>
      </c>
    </row>
    <row r="250" spans="1:20" ht="14.25" customHeight="1" x14ac:dyDescent="0.2">
      <c r="A250" s="149" t="s">
        <v>170</v>
      </c>
      <c r="B250" s="251" t="s">
        <v>165</v>
      </c>
      <c r="C250" s="252"/>
      <c r="D250" s="252"/>
      <c r="E250" s="252"/>
      <c r="F250" s="252"/>
      <c r="G250" s="252"/>
      <c r="H250" s="252"/>
      <c r="I250" s="252"/>
      <c r="J250" s="252"/>
      <c r="K250" s="252"/>
      <c r="L250" s="252"/>
      <c r="M250" s="252"/>
      <c r="N250" s="252"/>
      <c r="O250" s="252"/>
      <c r="P250" s="252"/>
      <c r="Q250" s="252"/>
      <c r="R250" s="252"/>
      <c r="S250" s="252"/>
      <c r="T250" s="253"/>
    </row>
    <row r="251" spans="1:20" ht="14.25" customHeight="1" x14ac:dyDescent="0.2">
      <c r="A251" s="53" t="s">
        <v>13</v>
      </c>
      <c r="B251" s="262" t="s">
        <v>309</v>
      </c>
      <c r="C251" s="263"/>
      <c r="D251" s="263"/>
      <c r="E251" s="263"/>
      <c r="F251" s="263"/>
      <c r="G251" s="263"/>
      <c r="H251" s="263"/>
      <c r="I251" s="263"/>
      <c r="J251" s="263"/>
      <c r="K251" s="263"/>
      <c r="L251" s="263"/>
      <c r="M251" s="263"/>
      <c r="N251" s="263"/>
      <c r="O251" s="263"/>
      <c r="P251" s="263"/>
      <c r="Q251" s="263"/>
      <c r="R251" s="263"/>
      <c r="S251" s="263"/>
      <c r="T251" s="264"/>
    </row>
    <row r="252" spans="1:20" ht="14.25" customHeight="1" x14ac:dyDescent="0.2">
      <c r="A252" s="54" t="s">
        <v>14</v>
      </c>
      <c r="B252" s="265" t="s">
        <v>74</v>
      </c>
      <c r="C252" s="266"/>
      <c r="D252" s="266"/>
      <c r="E252" s="266"/>
      <c r="F252" s="266"/>
      <c r="G252" s="266"/>
      <c r="H252" s="266"/>
      <c r="I252" s="266"/>
      <c r="J252" s="266"/>
      <c r="K252" s="266"/>
      <c r="L252" s="266"/>
      <c r="M252" s="266"/>
      <c r="N252" s="266"/>
      <c r="O252" s="266"/>
      <c r="P252" s="266"/>
      <c r="Q252" s="266"/>
      <c r="R252" s="266"/>
      <c r="S252" s="266"/>
      <c r="T252" s="267"/>
    </row>
    <row r="253" spans="1:20" ht="14.25" customHeight="1" x14ac:dyDescent="0.2">
      <c r="A253" s="268" t="s">
        <v>88</v>
      </c>
      <c r="B253" s="269"/>
      <c r="C253" s="270"/>
      <c r="D253" s="88">
        <f>SUM(D252:D252)</f>
        <v>0</v>
      </c>
      <c r="E253" s="88" t="s">
        <v>25</v>
      </c>
      <c r="F253" s="88" t="s">
        <v>25</v>
      </c>
      <c r="G253" s="145" t="s">
        <v>143</v>
      </c>
      <c r="H253" s="145" t="s">
        <v>143</v>
      </c>
      <c r="I253" s="92" t="s">
        <v>143</v>
      </c>
      <c r="J253" s="145" t="s">
        <v>143</v>
      </c>
      <c r="K253" s="88">
        <f>SUM(K252:K252)</f>
        <v>0</v>
      </c>
      <c r="L253" s="88">
        <v>0</v>
      </c>
      <c r="M253" s="88">
        <v>0</v>
      </c>
      <c r="N253" s="145" t="s">
        <v>143</v>
      </c>
      <c r="O253" s="145" t="s">
        <v>143</v>
      </c>
      <c r="P253" s="145" t="s">
        <v>143</v>
      </c>
      <c r="Q253" s="145" t="s">
        <v>143</v>
      </c>
      <c r="R253" s="145" t="s">
        <v>143</v>
      </c>
      <c r="S253" s="145" t="s">
        <v>143</v>
      </c>
      <c r="T253" s="145" t="s">
        <v>143</v>
      </c>
    </row>
    <row r="254" spans="1:20" ht="14.25" customHeight="1" x14ac:dyDescent="0.2">
      <c r="A254" s="145" t="s">
        <v>48</v>
      </c>
      <c r="B254" s="265" t="s">
        <v>303</v>
      </c>
      <c r="C254" s="266"/>
      <c r="D254" s="266"/>
      <c r="E254" s="266"/>
      <c r="F254" s="266"/>
      <c r="G254" s="266"/>
      <c r="H254" s="266"/>
      <c r="I254" s="266"/>
      <c r="J254" s="266"/>
      <c r="K254" s="266"/>
      <c r="L254" s="266"/>
      <c r="M254" s="266"/>
      <c r="N254" s="266"/>
      <c r="O254" s="266"/>
      <c r="P254" s="266"/>
      <c r="Q254" s="266"/>
      <c r="R254" s="266"/>
      <c r="S254" s="266"/>
      <c r="T254" s="267"/>
    </row>
    <row r="255" spans="1:20" ht="14.25" hidden="1" customHeight="1" x14ac:dyDescent="0.2">
      <c r="A255" s="148"/>
      <c r="B255" s="148"/>
      <c r="C255" s="148"/>
      <c r="D255" s="88">
        <v>0</v>
      </c>
      <c r="E255" s="68" t="s">
        <v>25</v>
      </c>
      <c r="F255" s="68" t="s">
        <v>25</v>
      </c>
      <c r="G255" s="68" t="s">
        <v>25</v>
      </c>
      <c r="H255" s="68" t="s">
        <v>25</v>
      </c>
      <c r="I255" s="68" t="s">
        <v>25</v>
      </c>
      <c r="J255" s="68" t="s">
        <v>25</v>
      </c>
      <c r="K255" s="88">
        <v>0</v>
      </c>
      <c r="L255" s="88">
        <v>0</v>
      </c>
      <c r="M255" s="88">
        <v>0</v>
      </c>
      <c r="N255" s="148"/>
      <c r="O255" s="148"/>
      <c r="P255" s="148"/>
      <c r="Q255" s="148"/>
      <c r="R255" s="148"/>
      <c r="S255" s="148"/>
      <c r="T255" s="148"/>
    </row>
    <row r="256" spans="1:20" ht="14.25" customHeight="1" x14ac:dyDescent="0.2">
      <c r="A256" s="268" t="s">
        <v>89</v>
      </c>
      <c r="B256" s="269"/>
      <c r="C256" s="270"/>
      <c r="D256" s="88">
        <v>0</v>
      </c>
      <c r="E256" s="145" t="s">
        <v>25</v>
      </c>
      <c r="F256" s="145" t="s">
        <v>25</v>
      </c>
      <c r="G256" s="145" t="s">
        <v>143</v>
      </c>
      <c r="H256" s="145" t="s">
        <v>143</v>
      </c>
      <c r="I256" s="145" t="s">
        <v>143</v>
      </c>
      <c r="J256" s="145" t="s">
        <v>143</v>
      </c>
      <c r="K256" s="88">
        <v>0</v>
      </c>
      <c r="L256" s="88">
        <v>0</v>
      </c>
      <c r="M256" s="88">
        <v>0</v>
      </c>
      <c r="N256" s="145" t="s">
        <v>143</v>
      </c>
      <c r="O256" s="145" t="s">
        <v>143</v>
      </c>
      <c r="P256" s="145" t="s">
        <v>143</v>
      </c>
      <c r="Q256" s="145" t="s">
        <v>143</v>
      </c>
      <c r="R256" s="145" t="s">
        <v>143</v>
      </c>
      <c r="S256" s="145" t="s">
        <v>143</v>
      </c>
      <c r="T256" s="145" t="s">
        <v>143</v>
      </c>
    </row>
    <row r="257" spans="1:20" ht="14.25" customHeight="1" x14ac:dyDescent="0.2">
      <c r="A257" s="71" t="s">
        <v>49</v>
      </c>
      <c r="B257" s="268" t="s">
        <v>76</v>
      </c>
      <c r="C257" s="269"/>
      <c r="D257" s="269"/>
      <c r="E257" s="269"/>
      <c r="F257" s="269"/>
      <c r="G257" s="269"/>
      <c r="H257" s="269"/>
      <c r="I257" s="269"/>
      <c r="J257" s="269"/>
      <c r="K257" s="269"/>
      <c r="L257" s="269"/>
      <c r="M257" s="269"/>
      <c r="N257" s="269"/>
      <c r="O257" s="269"/>
      <c r="P257" s="269"/>
      <c r="Q257" s="269"/>
      <c r="R257" s="269"/>
      <c r="S257" s="269"/>
      <c r="T257" s="270"/>
    </row>
    <row r="258" spans="1:20" ht="14.25" hidden="1" customHeight="1" x14ac:dyDescent="0.2">
      <c r="A258" s="148"/>
      <c r="B258" s="148"/>
      <c r="C258" s="148"/>
      <c r="D258" s="88">
        <v>0</v>
      </c>
      <c r="E258" s="68" t="s">
        <v>25</v>
      </c>
      <c r="F258" s="68" t="s">
        <v>25</v>
      </c>
      <c r="G258" s="68" t="s">
        <v>25</v>
      </c>
      <c r="H258" s="68" t="s">
        <v>25</v>
      </c>
      <c r="I258" s="68" t="s">
        <v>25</v>
      </c>
      <c r="J258" s="68" t="s">
        <v>25</v>
      </c>
      <c r="K258" s="88">
        <v>0</v>
      </c>
      <c r="L258" s="88">
        <v>0</v>
      </c>
      <c r="M258" s="88">
        <v>0</v>
      </c>
      <c r="N258" s="148"/>
      <c r="O258" s="148"/>
      <c r="P258" s="148"/>
      <c r="Q258" s="148"/>
      <c r="R258" s="148"/>
      <c r="S258" s="148"/>
      <c r="T258" s="148"/>
    </row>
    <row r="259" spans="1:20" ht="24" x14ac:dyDescent="0.2">
      <c r="A259" s="69" t="s">
        <v>221</v>
      </c>
      <c r="B259" s="131" t="s">
        <v>260</v>
      </c>
      <c r="C259" s="170" t="s">
        <v>151</v>
      </c>
      <c r="D259" s="204">
        <v>49.27</v>
      </c>
      <c r="E259" s="92" t="s">
        <v>25</v>
      </c>
      <c r="F259" s="92" t="s">
        <v>25</v>
      </c>
      <c r="G259" s="92" t="s">
        <v>25</v>
      </c>
      <c r="H259" s="92" t="s">
        <v>25</v>
      </c>
      <c r="I259" s="92" t="s">
        <v>25</v>
      </c>
      <c r="J259" s="92" t="s">
        <v>25</v>
      </c>
      <c r="K259" s="88">
        <v>0</v>
      </c>
      <c r="L259" s="88">
        <f>D259</f>
        <v>49.27</v>
      </c>
      <c r="M259" s="88">
        <f>D259</f>
        <v>49.27</v>
      </c>
      <c r="N259" s="148" t="s">
        <v>143</v>
      </c>
      <c r="O259" s="148" t="s">
        <v>143</v>
      </c>
      <c r="P259" s="148" t="s">
        <v>143</v>
      </c>
      <c r="Q259" s="148" t="s">
        <v>143</v>
      </c>
      <c r="R259" s="148" t="s">
        <v>143</v>
      </c>
      <c r="S259" s="148" t="s">
        <v>143</v>
      </c>
      <c r="T259" s="148" t="s">
        <v>143</v>
      </c>
    </row>
    <row r="260" spans="1:20" ht="48" x14ac:dyDescent="0.2">
      <c r="A260" s="69" t="s">
        <v>158</v>
      </c>
      <c r="B260" s="131" t="s">
        <v>292</v>
      </c>
      <c r="C260" s="170" t="s">
        <v>151</v>
      </c>
      <c r="D260" s="204">
        <v>92.34</v>
      </c>
      <c r="E260" s="92" t="s">
        <v>25</v>
      </c>
      <c r="F260" s="92" t="s">
        <v>25</v>
      </c>
      <c r="G260" s="92" t="s">
        <v>25</v>
      </c>
      <c r="H260" s="92" t="s">
        <v>25</v>
      </c>
      <c r="I260" s="92" t="s">
        <v>25</v>
      </c>
      <c r="J260" s="92" t="s">
        <v>25</v>
      </c>
      <c r="K260" s="88">
        <v>0</v>
      </c>
      <c r="L260" s="88">
        <f>D260</f>
        <v>92.34</v>
      </c>
      <c r="M260" s="88">
        <f>D260</f>
        <v>92.34</v>
      </c>
      <c r="N260" s="203" t="s">
        <v>143</v>
      </c>
      <c r="O260" s="203" t="s">
        <v>143</v>
      </c>
      <c r="P260" s="203" t="s">
        <v>143</v>
      </c>
      <c r="Q260" s="203" t="s">
        <v>143</v>
      </c>
      <c r="R260" s="203" t="s">
        <v>143</v>
      </c>
      <c r="S260" s="203" t="s">
        <v>143</v>
      </c>
      <c r="T260" s="203" t="s">
        <v>143</v>
      </c>
    </row>
    <row r="261" spans="1:20" ht="24" x14ac:dyDescent="0.2">
      <c r="A261" s="69" t="s">
        <v>159</v>
      </c>
      <c r="B261" s="131" t="s">
        <v>261</v>
      </c>
      <c r="C261" s="170" t="s">
        <v>151</v>
      </c>
      <c r="D261" s="204">
        <v>25.02</v>
      </c>
      <c r="E261" s="92" t="s">
        <v>25</v>
      </c>
      <c r="F261" s="92" t="s">
        <v>25</v>
      </c>
      <c r="G261" s="92" t="s">
        <v>25</v>
      </c>
      <c r="H261" s="92" t="s">
        <v>25</v>
      </c>
      <c r="I261" s="92" t="s">
        <v>25</v>
      </c>
      <c r="J261" s="92" t="s">
        <v>25</v>
      </c>
      <c r="K261" s="88">
        <f>D261</f>
        <v>25.02</v>
      </c>
      <c r="L261" s="88">
        <f>D261</f>
        <v>25.02</v>
      </c>
      <c r="M261" s="88">
        <f>D261</f>
        <v>25.02</v>
      </c>
      <c r="N261" s="148" t="s">
        <v>143</v>
      </c>
      <c r="O261" s="148" t="s">
        <v>143</v>
      </c>
      <c r="P261" s="148" t="s">
        <v>143</v>
      </c>
      <c r="Q261" s="148" t="s">
        <v>143</v>
      </c>
      <c r="R261" s="148" t="s">
        <v>143</v>
      </c>
      <c r="S261" s="148" t="s">
        <v>143</v>
      </c>
      <c r="T261" s="148" t="s">
        <v>143</v>
      </c>
    </row>
    <row r="262" spans="1:20" ht="14.25" customHeight="1" x14ac:dyDescent="0.2">
      <c r="A262" s="268" t="s">
        <v>90</v>
      </c>
      <c r="B262" s="269"/>
      <c r="C262" s="270"/>
      <c r="D262" s="88">
        <f>SUM(D259:D261)</f>
        <v>166.63000000000002</v>
      </c>
      <c r="E262" s="145" t="s">
        <v>25</v>
      </c>
      <c r="F262" s="145" t="s">
        <v>25</v>
      </c>
      <c r="G262" s="145" t="s">
        <v>143</v>
      </c>
      <c r="H262" s="145" t="s">
        <v>143</v>
      </c>
      <c r="I262" s="145" t="s">
        <v>143</v>
      </c>
      <c r="J262" s="145" t="s">
        <v>143</v>
      </c>
      <c r="K262" s="88">
        <f t="shared" ref="K262:L262" si="18">SUM(K259:K261)</f>
        <v>25.02</v>
      </c>
      <c r="L262" s="88">
        <f t="shared" si="18"/>
        <v>166.63000000000002</v>
      </c>
      <c r="M262" s="88">
        <f>SUM(M259:M261)</f>
        <v>166.63000000000002</v>
      </c>
      <c r="N262" s="148" t="s">
        <v>143</v>
      </c>
      <c r="O262" s="148" t="s">
        <v>143</v>
      </c>
      <c r="P262" s="148" t="s">
        <v>143</v>
      </c>
      <c r="Q262" s="148" t="s">
        <v>143</v>
      </c>
      <c r="R262" s="148" t="s">
        <v>143</v>
      </c>
      <c r="S262" s="148" t="s">
        <v>143</v>
      </c>
      <c r="T262" s="148" t="s">
        <v>143</v>
      </c>
    </row>
    <row r="263" spans="1:20" ht="14.25" customHeight="1" x14ac:dyDescent="0.2">
      <c r="A263" s="268" t="s">
        <v>91</v>
      </c>
      <c r="B263" s="269"/>
      <c r="C263" s="270"/>
      <c r="D263" s="88">
        <f>D253+D256+D262</f>
        <v>166.63000000000002</v>
      </c>
      <c r="E263" s="88" t="str">
        <f>E253</f>
        <v>х </v>
      </c>
      <c r="F263" s="88" t="str">
        <f>F253</f>
        <v>х </v>
      </c>
      <c r="G263" s="145" t="s">
        <v>143</v>
      </c>
      <c r="H263" s="145" t="s">
        <v>143</v>
      </c>
      <c r="I263" s="92" t="str">
        <f>I253</f>
        <v>-</v>
      </c>
      <c r="J263" s="145" t="s">
        <v>143</v>
      </c>
      <c r="K263" s="88">
        <f t="shared" ref="K263:M263" si="19">K253+K256+K262</f>
        <v>25.02</v>
      </c>
      <c r="L263" s="88">
        <f t="shared" si="19"/>
        <v>166.63000000000002</v>
      </c>
      <c r="M263" s="88">
        <f t="shared" si="19"/>
        <v>166.63000000000002</v>
      </c>
      <c r="N263" s="145" t="s">
        <v>143</v>
      </c>
      <c r="O263" s="145" t="s">
        <v>143</v>
      </c>
      <c r="P263" s="145" t="s">
        <v>143</v>
      </c>
      <c r="Q263" s="145" t="s">
        <v>143</v>
      </c>
      <c r="R263" s="145" t="s">
        <v>143</v>
      </c>
      <c r="S263" s="145" t="s">
        <v>143</v>
      </c>
      <c r="T263" s="145" t="s">
        <v>143</v>
      </c>
    </row>
    <row r="264" spans="1:20" ht="14.25" hidden="1" customHeight="1" x14ac:dyDescent="0.2">
      <c r="A264" s="71" t="s">
        <v>41</v>
      </c>
      <c r="B264" s="279" t="s">
        <v>132</v>
      </c>
      <c r="C264" s="280"/>
      <c r="D264" s="280"/>
      <c r="E264" s="280"/>
      <c r="F264" s="280"/>
      <c r="G264" s="280"/>
      <c r="H264" s="280"/>
      <c r="I264" s="280"/>
      <c r="J264" s="280"/>
      <c r="K264" s="280"/>
      <c r="L264" s="280"/>
      <c r="M264" s="280"/>
      <c r="N264" s="280"/>
      <c r="O264" s="280"/>
      <c r="P264" s="280"/>
      <c r="Q264" s="280"/>
      <c r="R264" s="280"/>
      <c r="S264" s="280"/>
      <c r="T264" s="281"/>
    </row>
    <row r="265" spans="1:20" ht="14.25" hidden="1" customHeight="1" x14ac:dyDescent="0.2">
      <c r="A265" s="29" t="s">
        <v>15</v>
      </c>
      <c r="B265" s="265" t="s">
        <v>74</v>
      </c>
      <c r="C265" s="266"/>
      <c r="D265" s="266"/>
      <c r="E265" s="266"/>
      <c r="F265" s="266"/>
      <c r="G265" s="266"/>
      <c r="H265" s="266"/>
      <c r="I265" s="266"/>
      <c r="J265" s="266"/>
      <c r="K265" s="266"/>
      <c r="L265" s="266"/>
      <c r="M265" s="266"/>
      <c r="N265" s="266"/>
      <c r="O265" s="266"/>
      <c r="P265" s="266"/>
      <c r="Q265" s="266"/>
      <c r="R265" s="266"/>
      <c r="S265" s="266"/>
      <c r="T265" s="267"/>
    </row>
    <row r="266" spans="1:20" ht="14.25" hidden="1" customHeight="1" x14ac:dyDescent="0.2">
      <c r="A266" s="148"/>
      <c r="B266" s="148"/>
      <c r="C266" s="148"/>
      <c r="D266" s="148"/>
      <c r="E266" s="68" t="s">
        <v>25</v>
      </c>
      <c r="F266" s="68" t="s">
        <v>25</v>
      </c>
      <c r="G266" s="68" t="s">
        <v>25</v>
      </c>
      <c r="H266" s="68" t="s">
        <v>25</v>
      </c>
      <c r="I266" s="68" t="s">
        <v>25</v>
      </c>
      <c r="J266" s="68" t="s">
        <v>25</v>
      </c>
      <c r="K266" s="203"/>
      <c r="L266" s="148"/>
      <c r="M266" s="148"/>
      <c r="N266" s="148"/>
      <c r="O266" s="148"/>
      <c r="P266" s="148"/>
      <c r="Q266" s="148"/>
      <c r="R266" s="148"/>
      <c r="S266" s="148"/>
      <c r="T266" s="148"/>
    </row>
    <row r="267" spans="1:20" ht="14.25" hidden="1" customHeight="1" x14ac:dyDescent="0.2">
      <c r="A267" s="268" t="s">
        <v>92</v>
      </c>
      <c r="B267" s="269"/>
      <c r="C267" s="270"/>
      <c r="D267" s="145"/>
      <c r="E267" s="145" t="s">
        <v>25</v>
      </c>
      <c r="F267" s="145" t="s">
        <v>25</v>
      </c>
      <c r="G267" s="145"/>
      <c r="H267" s="145"/>
      <c r="I267" s="145"/>
      <c r="J267" s="145"/>
      <c r="K267" s="230"/>
      <c r="L267" s="145"/>
      <c r="M267" s="145"/>
      <c r="N267" s="145"/>
      <c r="O267" s="145"/>
      <c r="P267" s="145"/>
      <c r="Q267" s="145"/>
      <c r="R267" s="145"/>
      <c r="S267" s="145"/>
      <c r="T267" s="145"/>
    </row>
    <row r="268" spans="1:20" ht="14.25" hidden="1" customHeight="1" x14ac:dyDescent="0.2">
      <c r="A268" s="50" t="s">
        <v>16</v>
      </c>
      <c r="B268" s="265" t="s">
        <v>131</v>
      </c>
      <c r="C268" s="266"/>
      <c r="D268" s="266"/>
      <c r="E268" s="266"/>
      <c r="F268" s="266"/>
      <c r="G268" s="266"/>
      <c r="H268" s="266"/>
      <c r="I268" s="266"/>
      <c r="J268" s="266"/>
      <c r="K268" s="266"/>
      <c r="L268" s="266"/>
      <c r="M268" s="266"/>
      <c r="N268" s="266"/>
      <c r="O268" s="266"/>
      <c r="P268" s="266"/>
      <c r="Q268" s="266"/>
      <c r="R268" s="266"/>
      <c r="S268" s="266"/>
      <c r="T268" s="267"/>
    </row>
    <row r="269" spans="1:20" ht="14.25" hidden="1" customHeight="1" x14ac:dyDescent="0.2">
      <c r="A269" s="148"/>
      <c r="B269" s="148"/>
      <c r="C269" s="148"/>
      <c r="D269" s="148"/>
      <c r="E269" s="68" t="s">
        <v>25</v>
      </c>
      <c r="F269" s="68" t="s">
        <v>25</v>
      </c>
      <c r="G269" s="68" t="s">
        <v>25</v>
      </c>
      <c r="H269" s="68" t="s">
        <v>25</v>
      </c>
      <c r="I269" s="68" t="s">
        <v>25</v>
      </c>
      <c r="J269" s="68" t="s">
        <v>25</v>
      </c>
      <c r="K269" s="203"/>
      <c r="L269" s="148"/>
      <c r="M269" s="148"/>
      <c r="N269" s="148"/>
      <c r="O269" s="148"/>
      <c r="P269" s="148"/>
      <c r="Q269" s="148"/>
      <c r="R269" s="148"/>
      <c r="S269" s="148"/>
      <c r="T269" s="148"/>
    </row>
    <row r="270" spans="1:20" ht="14.25" hidden="1" customHeight="1" x14ac:dyDescent="0.2">
      <c r="A270" s="268" t="s">
        <v>93</v>
      </c>
      <c r="B270" s="269"/>
      <c r="C270" s="270"/>
      <c r="D270" s="145"/>
      <c r="E270" s="145" t="s">
        <v>25</v>
      </c>
      <c r="F270" s="145" t="s">
        <v>25</v>
      </c>
      <c r="G270" s="145"/>
      <c r="H270" s="145"/>
      <c r="I270" s="145"/>
      <c r="J270" s="145"/>
      <c r="K270" s="230"/>
      <c r="L270" s="145"/>
      <c r="M270" s="145"/>
      <c r="N270" s="145"/>
      <c r="O270" s="145"/>
      <c r="P270" s="145"/>
      <c r="Q270" s="145"/>
      <c r="R270" s="145"/>
      <c r="S270" s="145"/>
      <c r="T270" s="145"/>
    </row>
    <row r="271" spans="1:20" ht="14.25" hidden="1" customHeight="1" x14ac:dyDescent="0.2">
      <c r="A271" s="145" t="s">
        <v>42</v>
      </c>
      <c r="B271" s="265" t="s">
        <v>86</v>
      </c>
      <c r="C271" s="266"/>
      <c r="D271" s="266"/>
      <c r="E271" s="266"/>
      <c r="F271" s="266"/>
      <c r="G271" s="266"/>
      <c r="H271" s="266"/>
      <c r="I271" s="266"/>
      <c r="J271" s="266"/>
      <c r="K271" s="266"/>
      <c r="L271" s="266"/>
      <c r="M271" s="266"/>
      <c r="N271" s="266"/>
      <c r="O271" s="266"/>
      <c r="P271" s="266"/>
      <c r="Q271" s="266"/>
      <c r="R271" s="266"/>
      <c r="S271" s="266"/>
      <c r="T271" s="267"/>
    </row>
    <row r="272" spans="1:20" ht="14.25" hidden="1" customHeight="1" x14ac:dyDescent="0.2">
      <c r="A272" s="148"/>
      <c r="B272" s="148"/>
      <c r="C272" s="148"/>
      <c r="D272" s="148"/>
      <c r="E272" s="68" t="s">
        <v>25</v>
      </c>
      <c r="F272" s="68" t="s">
        <v>25</v>
      </c>
      <c r="G272" s="68" t="s">
        <v>25</v>
      </c>
      <c r="H272" s="68" t="s">
        <v>25</v>
      </c>
      <c r="I272" s="68" t="s">
        <v>25</v>
      </c>
      <c r="J272" s="68" t="s">
        <v>25</v>
      </c>
      <c r="K272" s="203"/>
      <c r="L272" s="148"/>
      <c r="M272" s="148"/>
      <c r="N272" s="148"/>
      <c r="O272" s="148"/>
      <c r="P272" s="148"/>
      <c r="Q272" s="148"/>
      <c r="R272" s="148"/>
      <c r="S272" s="148"/>
      <c r="T272" s="148"/>
    </row>
    <row r="273" spans="1:20" ht="14.25" hidden="1" customHeight="1" x14ac:dyDescent="0.2">
      <c r="A273" s="268" t="s">
        <v>94</v>
      </c>
      <c r="B273" s="269"/>
      <c r="C273" s="270"/>
      <c r="D273" s="145"/>
      <c r="E273" s="145" t="s">
        <v>25</v>
      </c>
      <c r="F273" s="145" t="s">
        <v>25</v>
      </c>
      <c r="G273" s="145"/>
      <c r="H273" s="145"/>
      <c r="I273" s="145"/>
      <c r="J273" s="145"/>
      <c r="K273" s="230"/>
      <c r="L273" s="145"/>
      <c r="M273" s="145"/>
      <c r="N273" s="145"/>
      <c r="O273" s="145"/>
      <c r="P273" s="145"/>
      <c r="Q273" s="145"/>
      <c r="R273" s="145"/>
      <c r="S273" s="145"/>
      <c r="T273" s="145"/>
    </row>
    <row r="274" spans="1:20" ht="14.25" hidden="1" customHeight="1" x14ac:dyDescent="0.2">
      <c r="A274" s="50"/>
      <c r="B274" s="50"/>
      <c r="C274" s="50"/>
      <c r="D274" s="145"/>
      <c r="E274" s="145"/>
      <c r="F274" s="145"/>
      <c r="G274" s="145"/>
      <c r="H274" s="145"/>
      <c r="I274" s="145"/>
      <c r="J274" s="145"/>
      <c r="K274" s="230"/>
      <c r="L274" s="145"/>
      <c r="M274" s="145"/>
      <c r="N274" s="145"/>
      <c r="O274" s="145"/>
      <c r="P274" s="145"/>
      <c r="Q274" s="145"/>
      <c r="R274" s="145"/>
      <c r="S274" s="145"/>
      <c r="T274" s="145"/>
    </row>
    <row r="275" spans="1:20" ht="14.25" hidden="1" customHeight="1" x14ac:dyDescent="0.2">
      <c r="A275" s="50" t="s">
        <v>17</v>
      </c>
      <c r="B275" s="265" t="s">
        <v>87</v>
      </c>
      <c r="C275" s="266"/>
      <c r="D275" s="266"/>
      <c r="E275" s="266"/>
      <c r="F275" s="266"/>
      <c r="G275" s="266"/>
      <c r="H275" s="266"/>
      <c r="I275" s="266"/>
      <c r="J275" s="266"/>
      <c r="K275" s="266"/>
      <c r="L275" s="266"/>
      <c r="M275" s="266"/>
      <c r="N275" s="266"/>
      <c r="O275" s="266"/>
      <c r="P275" s="266"/>
      <c r="Q275" s="266"/>
      <c r="R275" s="266"/>
      <c r="S275" s="266"/>
      <c r="T275" s="267"/>
    </row>
    <row r="276" spans="1:20" ht="14.25" hidden="1" customHeight="1" x14ac:dyDescent="0.2">
      <c r="A276" s="148"/>
      <c r="B276" s="148"/>
      <c r="C276" s="148"/>
      <c r="D276" s="148"/>
      <c r="E276" s="68" t="s">
        <v>25</v>
      </c>
      <c r="F276" s="68" t="s">
        <v>25</v>
      </c>
      <c r="G276" s="68" t="s">
        <v>25</v>
      </c>
      <c r="H276" s="68" t="s">
        <v>25</v>
      </c>
      <c r="I276" s="68" t="s">
        <v>25</v>
      </c>
      <c r="J276" s="68" t="s">
        <v>25</v>
      </c>
      <c r="K276" s="203"/>
      <c r="L276" s="148"/>
      <c r="M276" s="148"/>
      <c r="N276" s="148"/>
      <c r="O276" s="148"/>
      <c r="P276" s="148"/>
      <c r="Q276" s="148"/>
      <c r="R276" s="148"/>
      <c r="S276" s="148"/>
      <c r="T276" s="148"/>
    </row>
    <row r="277" spans="1:20" ht="14.25" hidden="1" customHeight="1" x14ac:dyDescent="0.2">
      <c r="A277" s="268" t="s">
        <v>95</v>
      </c>
      <c r="B277" s="269"/>
      <c r="C277" s="270"/>
      <c r="D277" s="145"/>
      <c r="E277" s="145" t="s">
        <v>25</v>
      </c>
      <c r="F277" s="145" t="s">
        <v>25</v>
      </c>
      <c r="G277" s="145"/>
      <c r="H277" s="145"/>
      <c r="I277" s="145"/>
      <c r="J277" s="145"/>
      <c r="K277" s="230"/>
      <c r="L277" s="145"/>
      <c r="M277" s="145"/>
      <c r="N277" s="145"/>
      <c r="O277" s="145"/>
      <c r="P277" s="145"/>
      <c r="Q277" s="145"/>
      <c r="R277" s="145"/>
      <c r="S277" s="145"/>
      <c r="T277" s="145"/>
    </row>
    <row r="278" spans="1:20" ht="14.25" hidden="1" customHeight="1" x14ac:dyDescent="0.2">
      <c r="A278" s="145" t="s">
        <v>60</v>
      </c>
      <c r="B278" s="268" t="s">
        <v>76</v>
      </c>
      <c r="C278" s="269"/>
      <c r="D278" s="269"/>
      <c r="E278" s="269"/>
      <c r="F278" s="269"/>
      <c r="G278" s="269"/>
      <c r="H278" s="269"/>
      <c r="I278" s="269"/>
      <c r="J278" s="269"/>
      <c r="K278" s="269"/>
      <c r="L278" s="269"/>
      <c r="M278" s="269"/>
      <c r="N278" s="269"/>
      <c r="O278" s="269"/>
      <c r="P278" s="269"/>
      <c r="Q278" s="269"/>
      <c r="R278" s="269"/>
      <c r="S278" s="269"/>
      <c r="T278" s="270"/>
    </row>
    <row r="279" spans="1:20" ht="14.25" hidden="1" customHeight="1" x14ac:dyDescent="0.2">
      <c r="A279" s="148"/>
      <c r="B279" s="148"/>
      <c r="C279" s="148"/>
      <c r="D279" s="148"/>
      <c r="E279" s="68" t="s">
        <v>25</v>
      </c>
      <c r="F279" s="68" t="s">
        <v>25</v>
      </c>
      <c r="G279" s="68" t="s">
        <v>25</v>
      </c>
      <c r="H279" s="68" t="s">
        <v>25</v>
      </c>
      <c r="I279" s="68" t="s">
        <v>25</v>
      </c>
      <c r="J279" s="68" t="s">
        <v>25</v>
      </c>
      <c r="K279" s="203"/>
      <c r="L279" s="148"/>
      <c r="M279" s="148"/>
      <c r="N279" s="148"/>
      <c r="O279" s="148"/>
      <c r="P279" s="148"/>
      <c r="Q279" s="148"/>
      <c r="R279" s="148"/>
      <c r="S279" s="148"/>
      <c r="T279" s="148"/>
    </row>
    <row r="280" spans="1:20" ht="14.25" hidden="1" customHeight="1" x14ac:dyDescent="0.2">
      <c r="A280" s="268" t="s">
        <v>96</v>
      </c>
      <c r="B280" s="269"/>
      <c r="C280" s="270"/>
      <c r="D280" s="145"/>
      <c r="E280" s="145" t="s">
        <v>25</v>
      </c>
      <c r="F280" s="145" t="s">
        <v>25</v>
      </c>
      <c r="G280" s="145"/>
      <c r="H280" s="145"/>
      <c r="I280" s="145"/>
      <c r="J280" s="145"/>
      <c r="K280" s="230"/>
      <c r="L280" s="145"/>
      <c r="M280" s="145"/>
      <c r="N280" s="145"/>
      <c r="O280" s="145"/>
      <c r="P280" s="145"/>
      <c r="Q280" s="145"/>
      <c r="R280" s="145"/>
      <c r="S280" s="145"/>
      <c r="T280" s="145"/>
    </row>
    <row r="281" spans="1:20" ht="14.25" hidden="1" customHeight="1" x14ac:dyDescent="0.2">
      <c r="A281" s="268" t="s">
        <v>97</v>
      </c>
      <c r="B281" s="269"/>
      <c r="C281" s="270"/>
      <c r="D281" s="145"/>
      <c r="E281" s="145" t="s">
        <v>25</v>
      </c>
      <c r="F281" s="145" t="s">
        <v>25</v>
      </c>
      <c r="G281" s="145"/>
      <c r="H281" s="145"/>
      <c r="I281" s="145"/>
      <c r="J281" s="145"/>
      <c r="K281" s="230"/>
      <c r="L281" s="145"/>
      <c r="M281" s="145"/>
      <c r="N281" s="145"/>
      <c r="O281" s="145"/>
      <c r="P281" s="145"/>
      <c r="Q281" s="145"/>
      <c r="R281" s="145"/>
      <c r="S281" s="145"/>
      <c r="T281" s="145"/>
    </row>
    <row r="282" spans="1:20" ht="14.25" customHeight="1" x14ac:dyDescent="0.2">
      <c r="A282" s="271" t="s">
        <v>171</v>
      </c>
      <c r="B282" s="272"/>
      <c r="C282" s="273"/>
      <c r="D282" s="89">
        <f>D263</f>
        <v>166.63000000000002</v>
      </c>
      <c r="E282" s="89">
        <v>157.46</v>
      </c>
      <c r="F282" s="89">
        <v>0</v>
      </c>
      <c r="G282" s="89">
        <v>0</v>
      </c>
      <c r="H282" s="89">
        <v>0</v>
      </c>
      <c r="I282" s="89">
        <f>D282-E282</f>
        <v>9.1700000000000159</v>
      </c>
      <c r="J282" s="89">
        <v>0</v>
      </c>
      <c r="K282" s="89">
        <f>K263</f>
        <v>25.02</v>
      </c>
      <c r="L282" s="89">
        <f>L263</f>
        <v>166.63000000000002</v>
      </c>
      <c r="M282" s="89">
        <f>M263</f>
        <v>166.63000000000002</v>
      </c>
      <c r="N282" s="145" t="s">
        <v>143</v>
      </c>
      <c r="O282" s="145" t="s">
        <v>143</v>
      </c>
      <c r="P282" s="145" t="s">
        <v>143</v>
      </c>
      <c r="Q282" s="145" t="s">
        <v>143</v>
      </c>
      <c r="R282" s="145" t="s">
        <v>143</v>
      </c>
      <c r="S282" s="145" t="s">
        <v>143</v>
      </c>
      <c r="T282" s="145" t="s">
        <v>143</v>
      </c>
    </row>
    <row r="283" spans="1:20" ht="12.75" customHeight="1" x14ac:dyDescent="0.2">
      <c r="A283" s="149" t="s">
        <v>108</v>
      </c>
      <c r="B283" s="251" t="s">
        <v>18</v>
      </c>
      <c r="C283" s="252"/>
      <c r="D283" s="252"/>
      <c r="E283" s="252"/>
      <c r="F283" s="252"/>
      <c r="G283" s="252"/>
      <c r="H283" s="252"/>
      <c r="I283" s="252"/>
      <c r="J283" s="252"/>
      <c r="K283" s="252"/>
      <c r="L283" s="252"/>
      <c r="M283" s="252"/>
      <c r="N283" s="252"/>
      <c r="O283" s="252"/>
      <c r="P283" s="252"/>
      <c r="Q283" s="252"/>
      <c r="R283" s="252"/>
      <c r="S283" s="252"/>
      <c r="T283" s="253"/>
    </row>
    <row r="284" spans="1:20" ht="12.75" customHeight="1" x14ac:dyDescent="0.2">
      <c r="A284" s="53" t="s">
        <v>19</v>
      </c>
      <c r="B284" s="262" t="s">
        <v>310</v>
      </c>
      <c r="C284" s="263"/>
      <c r="D284" s="263"/>
      <c r="E284" s="263"/>
      <c r="F284" s="263"/>
      <c r="G284" s="263"/>
      <c r="H284" s="263"/>
      <c r="I284" s="263"/>
      <c r="J284" s="263"/>
      <c r="K284" s="263"/>
      <c r="L284" s="263"/>
      <c r="M284" s="263"/>
      <c r="N284" s="263"/>
      <c r="O284" s="263"/>
      <c r="P284" s="263"/>
      <c r="Q284" s="263"/>
      <c r="R284" s="263"/>
      <c r="S284" s="263"/>
      <c r="T284" s="264"/>
    </row>
    <row r="285" spans="1:20" ht="13.5" customHeight="1" x14ac:dyDescent="0.2">
      <c r="A285" s="54" t="s">
        <v>20</v>
      </c>
      <c r="B285" s="265" t="s">
        <v>74</v>
      </c>
      <c r="C285" s="266"/>
      <c r="D285" s="266"/>
      <c r="E285" s="266"/>
      <c r="F285" s="266"/>
      <c r="G285" s="266"/>
      <c r="H285" s="266"/>
      <c r="I285" s="266"/>
      <c r="J285" s="266"/>
      <c r="K285" s="266"/>
      <c r="L285" s="266"/>
      <c r="M285" s="266"/>
      <c r="N285" s="266"/>
      <c r="O285" s="266"/>
      <c r="P285" s="266"/>
      <c r="Q285" s="266"/>
      <c r="R285" s="266"/>
      <c r="S285" s="266"/>
      <c r="T285" s="267"/>
    </row>
    <row r="286" spans="1:20" ht="12" hidden="1" customHeight="1" x14ac:dyDescent="0.2">
      <c r="A286" s="53" t="s">
        <v>143</v>
      </c>
      <c r="B286" s="145" t="s">
        <v>143</v>
      </c>
      <c r="C286" s="145" t="s">
        <v>143</v>
      </c>
      <c r="D286" s="145" t="s">
        <v>143</v>
      </c>
      <c r="E286" s="68" t="s">
        <v>25</v>
      </c>
      <c r="F286" s="68" t="s">
        <v>25</v>
      </c>
      <c r="G286" s="68" t="s">
        <v>25</v>
      </c>
      <c r="H286" s="68" t="s">
        <v>25</v>
      </c>
      <c r="I286" s="68" t="s">
        <v>25</v>
      </c>
      <c r="J286" s="68" t="s">
        <v>25</v>
      </c>
      <c r="K286" s="53" t="s">
        <v>143</v>
      </c>
      <c r="L286" s="53" t="s">
        <v>143</v>
      </c>
      <c r="M286" s="53" t="s">
        <v>143</v>
      </c>
      <c r="N286" s="53"/>
      <c r="O286" s="53"/>
      <c r="P286" s="53" t="s">
        <v>143</v>
      </c>
      <c r="Q286" s="53"/>
      <c r="R286" s="53" t="s">
        <v>143</v>
      </c>
      <c r="S286" s="53" t="s">
        <v>143</v>
      </c>
      <c r="T286" s="53" t="s">
        <v>143</v>
      </c>
    </row>
    <row r="287" spans="1:20" ht="14.25" customHeight="1" x14ac:dyDescent="0.2">
      <c r="A287" s="268" t="s">
        <v>98</v>
      </c>
      <c r="B287" s="269"/>
      <c r="C287" s="270"/>
      <c r="D287" s="88">
        <v>0</v>
      </c>
      <c r="E287" s="68" t="s">
        <v>25</v>
      </c>
      <c r="F287" s="68" t="s">
        <v>25</v>
      </c>
      <c r="G287" s="71" t="s">
        <v>143</v>
      </c>
      <c r="H287" s="71" t="s">
        <v>143</v>
      </c>
      <c r="I287" s="71" t="s">
        <v>143</v>
      </c>
      <c r="J287" s="71" t="s">
        <v>143</v>
      </c>
      <c r="K287" s="88">
        <v>0</v>
      </c>
      <c r="L287" s="88">
        <v>0</v>
      </c>
      <c r="M287" s="88">
        <v>0</v>
      </c>
      <c r="N287" s="71" t="s">
        <v>143</v>
      </c>
      <c r="O287" s="71" t="s">
        <v>143</v>
      </c>
      <c r="P287" s="71" t="s">
        <v>143</v>
      </c>
      <c r="Q287" s="71" t="s">
        <v>143</v>
      </c>
      <c r="R287" s="71" t="s">
        <v>143</v>
      </c>
      <c r="S287" s="71" t="s">
        <v>143</v>
      </c>
      <c r="T287" s="71" t="s">
        <v>143</v>
      </c>
    </row>
    <row r="288" spans="1:20" ht="12" x14ac:dyDescent="0.2">
      <c r="A288" s="215" t="s">
        <v>50</v>
      </c>
      <c r="B288" s="257" t="s">
        <v>303</v>
      </c>
      <c r="C288" s="257"/>
      <c r="D288" s="257"/>
      <c r="E288" s="257"/>
      <c r="F288" s="257"/>
      <c r="G288" s="257"/>
      <c r="H288" s="257"/>
      <c r="I288" s="257"/>
      <c r="J288" s="257"/>
      <c r="K288" s="257"/>
      <c r="L288" s="257"/>
      <c r="M288" s="257"/>
      <c r="N288" s="257"/>
      <c r="O288" s="257"/>
      <c r="P288" s="257"/>
      <c r="Q288" s="257"/>
      <c r="R288" s="257"/>
      <c r="S288" s="257"/>
      <c r="T288" s="257"/>
    </row>
    <row r="289" spans="1:20" ht="60" x14ac:dyDescent="0.2">
      <c r="A289" s="215" t="s">
        <v>331</v>
      </c>
      <c r="B289" s="222" t="s">
        <v>354</v>
      </c>
      <c r="C289" s="214" t="s">
        <v>151</v>
      </c>
      <c r="D289" s="214">
        <v>40.479999999999997</v>
      </c>
      <c r="E289" s="92" t="s">
        <v>25</v>
      </c>
      <c r="F289" s="92" t="s">
        <v>25</v>
      </c>
      <c r="G289" s="92" t="s">
        <v>25</v>
      </c>
      <c r="H289" s="92" t="s">
        <v>25</v>
      </c>
      <c r="I289" s="92" t="s">
        <v>25</v>
      </c>
      <c r="J289" s="92" t="s">
        <v>25</v>
      </c>
      <c r="K289" s="227">
        <f>D289</f>
        <v>40.479999999999997</v>
      </c>
      <c r="L289" s="88">
        <v>0</v>
      </c>
      <c r="M289" s="214">
        <f>D289</f>
        <v>40.479999999999997</v>
      </c>
      <c r="N289" s="203" t="s">
        <v>143</v>
      </c>
      <c r="O289" s="203" t="s">
        <v>143</v>
      </c>
      <c r="P289" s="203" t="s">
        <v>143</v>
      </c>
      <c r="Q289" s="203" t="s">
        <v>143</v>
      </c>
      <c r="R289" s="203" t="s">
        <v>143</v>
      </c>
      <c r="S289" s="203" t="s">
        <v>143</v>
      </c>
      <c r="T289" s="203" t="s">
        <v>143</v>
      </c>
    </row>
    <row r="290" spans="1:20" ht="60" x14ac:dyDescent="0.2">
      <c r="A290" s="215" t="s">
        <v>332</v>
      </c>
      <c r="B290" s="222" t="s">
        <v>355</v>
      </c>
      <c r="C290" s="214" t="s">
        <v>151</v>
      </c>
      <c r="D290" s="214">
        <v>40.49</v>
      </c>
      <c r="E290" s="92" t="s">
        <v>25</v>
      </c>
      <c r="F290" s="92" t="s">
        <v>25</v>
      </c>
      <c r="G290" s="92" t="s">
        <v>25</v>
      </c>
      <c r="H290" s="92" t="s">
        <v>25</v>
      </c>
      <c r="I290" s="92" t="s">
        <v>25</v>
      </c>
      <c r="J290" s="92" t="s">
        <v>25</v>
      </c>
      <c r="K290" s="227">
        <f t="shared" ref="K290:K308" si="20">D290</f>
        <v>40.49</v>
      </c>
      <c r="L290" s="88">
        <v>0</v>
      </c>
      <c r="M290" s="214">
        <f t="shared" ref="M290:M298" si="21">D290</f>
        <v>40.49</v>
      </c>
      <c r="N290" s="203" t="s">
        <v>143</v>
      </c>
      <c r="O290" s="203" t="s">
        <v>143</v>
      </c>
      <c r="P290" s="203" t="s">
        <v>143</v>
      </c>
      <c r="Q290" s="203" t="s">
        <v>143</v>
      </c>
      <c r="R290" s="203" t="s">
        <v>143</v>
      </c>
      <c r="S290" s="203" t="s">
        <v>143</v>
      </c>
      <c r="T290" s="203" t="s">
        <v>143</v>
      </c>
    </row>
    <row r="291" spans="1:20" ht="60" x14ac:dyDescent="0.2">
      <c r="A291" s="215" t="s">
        <v>333</v>
      </c>
      <c r="B291" s="222" t="s">
        <v>356</v>
      </c>
      <c r="C291" s="214" t="s">
        <v>151</v>
      </c>
      <c r="D291" s="214">
        <v>40.54</v>
      </c>
      <c r="E291" s="92" t="s">
        <v>25</v>
      </c>
      <c r="F291" s="92" t="s">
        <v>25</v>
      </c>
      <c r="G291" s="92" t="s">
        <v>25</v>
      </c>
      <c r="H291" s="92" t="s">
        <v>25</v>
      </c>
      <c r="I291" s="92" t="s">
        <v>25</v>
      </c>
      <c r="J291" s="92" t="s">
        <v>25</v>
      </c>
      <c r="K291" s="227">
        <f t="shared" si="20"/>
        <v>40.54</v>
      </c>
      <c r="L291" s="88">
        <v>0</v>
      </c>
      <c r="M291" s="214">
        <f t="shared" si="21"/>
        <v>40.54</v>
      </c>
      <c r="N291" s="203" t="s">
        <v>143</v>
      </c>
      <c r="O291" s="203" t="s">
        <v>143</v>
      </c>
      <c r="P291" s="203" t="s">
        <v>143</v>
      </c>
      <c r="Q291" s="203" t="s">
        <v>143</v>
      </c>
      <c r="R291" s="203" t="s">
        <v>143</v>
      </c>
      <c r="S291" s="203" t="s">
        <v>143</v>
      </c>
      <c r="T291" s="203" t="s">
        <v>143</v>
      </c>
    </row>
    <row r="292" spans="1:20" ht="60" x14ac:dyDescent="0.2">
      <c r="A292" s="215" t="s">
        <v>334</v>
      </c>
      <c r="B292" s="222" t="s">
        <v>357</v>
      </c>
      <c r="C292" s="214" t="s">
        <v>151</v>
      </c>
      <c r="D292" s="214">
        <v>40.56</v>
      </c>
      <c r="E292" s="92" t="s">
        <v>25</v>
      </c>
      <c r="F292" s="92" t="s">
        <v>25</v>
      </c>
      <c r="G292" s="92" t="s">
        <v>25</v>
      </c>
      <c r="H292" s="92" t="s">
        <v>25</v>
      </c>
      <c r="I292" s="92" t="s">
        <v>25</v>
      </c>
      <c r="J292" s="92" t="s">
        <v>25</v>
      </c>
      <c r="K292" s="227">
        <f t="shared" si="20"/>
        <v>40.56</v>
      </c>
      <c r="L292" s="88">
        <v>0</v>
      </c>
      <c r="M292" s="214">
        <f t="shared" si="21"/>
        <v>40.56</v>
      </c>
      <c r="N292" s="203" t="s">
        <v>143</v>
      </c>
      <c r="O292" s="203" t="s">
        <v>143</v>
      </c>
      <c r="P292" s="203" t="s">
        <v>143</v>
      </c>
      <c r="Q292" s="203" t="s">
        <v>143</v>
      </c>
      <c r="R292" s="203" t="s">
        <v>143</v>
      </c>
      <c r="S292" s="203" t="s">
        <v>143</v>
      </c>
      <c r="T292" s="203" t="s">
        <v>143</v>
      </c>
    </row>
    <row r="293" spans="1:20" ht="60" x14ac:dyDescent="0.2">
      <c r="A293" s="215" t="s">
        <v>335</v>
      </c>
      <c r="B293" s="222" t="s">
        <v>358</v>
      </c>
      <c r="C293" s="214" t="s">
        <v>151</v>
      </c>
      <c r="D293" s="214">
        <v>39.99</v>
      </c>
      <c r="E293" s="92" t="s">
        <v>25</v>
      </c>
      <c r="F293" s="92" t="s">
        <v>25</v>
      </c>
      <c r="G293" s="92" t="s">
        <v>25</v>
      </c>
      <c r="H293" s="92" t="s">
        <v>25</v>
      </c>
      <c r="I293" s="92" t="s">
        <v>25</v>
      </c>
      <c r="J293" s="92" t="s">
        <v>25</v>
      </c>
      <c r="K293" s="227">
        <f t="shared" si="20"/>
        <v>39.99</v>
      </c>
      <c r="L293" s="88">
        <v>0</v>
      </c>
      <c r="M293" s="214">
        <f t="shared" si="21"/>
        <v>39.99</v>
      </c>
      <c r="N293" s="203" t="s">
        <v>143</v>
      </c>
      <c r="O293" s="203" t="s">
        <v>143</v>
      </c>
      <c r="P293" s="203" t="s">
        <v>143</v>
      </c>
      <c r="Q293" s="203" t="s">
        <v>143</v>
      </c>
      <c r="R293" s="203" t="s">
        <v>143</v>
      </c>
      <c r="S293" s="203" t="s">
        <v>143</v>
      </c>
      <c r="T293" s="203" t="s">
        <v>143</v>
      </c>
    </row>
    <row r="294" spans="1:20" ht="60" x14ac:dyDescent="0.2">
      <c r="A294" s="215" t="s">
        <v>336</v>
      </c>
      <c r="B294" s="222" t="s">
        <v>359</v>
      </c>
      <c r="C294" s="214" t="s">
        <v>151</v>
      </c>
      <c r="D294" s="214">
        <v>40.51</v>
      </c>
      <c r="E294" s="92" t="s">
        <v>25</v>
      </c>
      <c r="F294" s="92" t="s">
        <v>25</v>
      </c>
      <c r="G294" s="92" t="s">
        <v>25</v>
      </c>
      <c r="H294" s="92" t="s">
        <v>25</v>
      </c>
      <c r="I294" s="92" t="s">
        <v>25</v>
      </c>
      <c r="J294" s="92" t="s">
        <v>25</v>
      </c>
      <c r="K294" s="227">
        <f t="shared" si="20"/>
        <v>40.51</v>
      </c>
      <c r="L294" s="88">
        <v>0</v>
      </c>
      <c r="M294" s="214">
        <f t="shared" si="21"/>
        <v>40.51</v>
      </c>
      <c r="N294" s="203" t="s">
        <v>143</v>
      </c>
      <c r="O294" s="203" t="s">
        <v>143</v>
      </c>
      <c r="P294" s="203" t="s">
        <v>143</v>
      </c>
      <c r="Q294" s="203" t="s">
        <v>143</v>
      </c>
      <c r="R294" s="203" t="s">
        <v>143</v>
      </c>
      <c r="S294" s="203" t="s">
        <v>143</v>
      </c>
      <c r="T294" s="203" t="s">
        <v>143</v>
      </c>
    </row>
    <row r="295" spans="1:20" ht="60" x14ac:dyDescent="0.2">
      <c r="A295" s="215" t="s">
        <v>337</v>
      </c>
      <c r="B295" s="222" t="s">
        <v>360</v>
      </c>
      <c r="C295" s="214" t="s">
        <v>151</v>
      </c>
      <c r="D295" s="223">
        <v>40.6</v>
      </c>
      <c r="E295" s="92" t="s">
        <v>25</v>
      </c>
      <c r="F295" s="92" t="s">
        <v>25</v>
      </c>
      <c r="G295" s="92" t="s">
        <v>25</v>
      </c>
      <c r="H295" s="92" t="s">
        <v>25</v>
      </c>
      <c r="I295" s="92" t="s">
        <v>25</v>
      </c>
      <c r="J295" s="92" t="s">
        <v>25</v>
      </c>
      <c r="K295" s="227">
        <f t="shared" si="20"/>
        <v>40.6</v>
      </c>
      <c r="L295" s="88">
        <v>0</v>
      </c>
      <c r="M295" s="214">
        <f t="shared" si="21"/>
        <v>40.6</v>
      </c>
      <c r="N295" s="203" t="s">
        <v>143</v>
      </c>
      <c r="O295" s="203" t="s">
        <v>143</v>
      </c>
      <c r="P295" s="203" t="s">
        <v>143</v>
      </c>
      <c r="Q295" s="203" t="s">
        <v>143</v>
      </c>
      <c r="R295" s="203" t="s">
        <v>143</v>
      </c>
      <c r="S295" s="203" t="s">
        <v>143</v>
      </c>
      <c r="T295" s="203" t="s">
        <v>143</v>
      </c>
    </row>
    <row r="296" spans="1:20" ht="60" x14ac:dyDescent="0.2">
      <c r="A296" s="215" t="s">
        <v>338</v>
      </c>
      <c r="B296" s="222" t="s">
        <v>361</v>
      </c>
      <c r="C296" s="214" t="s">
        <v>151</v>
      </c>
      <c r="D296" s="214">
        <v>40.58</v>
      </c>
      <c r="E296" s="92" t="s">
        <v>25</v>
      </c>
      <c r="F296" s="92" t="s">
        <v>25</v>
      </c>
      <c r="G296" s="92" t="s">
        <v>25</v>
      </c>
      <c r="H296" s="92" t="s">
        <v>25</v>
      </c>
      <c r="I296" s="92" t="s">
        <v>25</v>
      </c>
      <c r="J296" s="92" t="s">
        <v>25</v>
      </c>
      <c r="K296" s="227">
        <f t="shared" si="20"/>
        <v>40.58</v>
      </c>
      <c r="L296" s="88">
        <v>0</v>
      </c>
      <c r="M296" s="214">
        <f t="shared" si="21"/>
        <v>40.58</v>
      </c>
      <c r="N296" s="203" t="s">
        <v>143</v>
      </c>
      <c r="O296" s="203" t="s">
        <v>143</v>
      </c>
      <c r="P296" s="203" t="s">
        <v>143</v>
      </c>
      <c r="Q296" s="203" t="s">
        <v>143</v>
      </c>
      <c r="R296" s="203" t="s">
        <v>143</v>
      </c>
      <c r="S296" s="203" t="s">
        <v>143</v>
      </c>
      <c r="T296" s="203" t="s">
        <v>143</v>
      </c>
    </row>
    <row r="297" spans="1:20" ht="60" x14ac:dyDescent="0.2">
      <c r="A297" s="215" t="s">
        <v>339</v>
      </c>
      <c r="B297" s="222" t="s">
        <v>353</v>
      </c>
      <c r="C297" s="214" t="s">
        <v>151</v>
      </c>
      <c r="D297" s="214">
        <v>40.01</v>
      </c>
      <c r="E297" s="92" t="s">
        <v>25</v>
      </c>
      <c r="F297" s="92" t="s">
        <v>25</v>
      </c>
      <c r="G297" s="92" t="s">
        <v>25</v>
      </c>
      <c r="H297" s="92" t="s">
        <v>25</v>
      </c>
      <c r="I297" s="92" t="s">
        <v>25</v>
      </c>
      <c r="J297" s="92" t="s">
        <v>25</v>
      </c>
      <c r="K297" s="227">
        <f t="shared" si="20"/>
        <v>40.01</v>
      </c>
      <c r="L297" s="88">
        <v>0</v>
      </c>
      <c r="M297" s="214">
        <f t="shared" si="21"/>
        <v>40.01</v>
      </c>
      <c r="N297" s="203" t="s">
        <v>143</v>
      </c>
      <c r="O297" s="203" t="s">
        <v>143</v>
      </c>
      <c r="P297" s="203" t="s">
        <v>143</v>
      </c>
      <c r="Q297" s="203" t="s">
        <v>143</v>
      </c>
      <c r="R297" s="203" t="s">
        <v>143</v>
      </c>
      <c r="S297" s="203" t="s">
        <v>143</v>
      </c>
      <c r="T297" s="203" t="s">
        <v>143</v>
      </c>
    </row>
    <row r="298" spans="1:20" ht="72" x14ac:dyDescent="0.2">
      <c r="A298" s="215" t="s">
        <v>340</v>
      </c>
      <c r="B298" s="222" t="s">
        <v>352</v>
      </c>
      <c r="C298" s="214" t="s">
        <v>151</v>
      </c>
      <c r="D298" s="220">
        <v>39.92</v>
      </c>
      <c r="E298" s="92" t="s">
        <v>25</v>
      </c>
      <c r="F298" s="92" t="s">
        <v>25</v>
      </c>
      <c r="G298" s="92" t="s">
        <v>25</v>
      </c>
      <c r="H298" s="92" t="s">
        <v>25</v>
      </c>
      <c r="I298" s="92" t="s">
        <v>25</v>
      </c>
      <c r="J298" s="92" t="s">
        <v>25</v>
      </c>
      <c r="K298" s="227">
        <f t="shared" si="20"/>
        <v>39.92</v>
      </c>
      <c r="L298" s="88">
        <v>0</v>
      </c>
      <c r="M298" s="214">
        <f t="shared" si="21"/>
        <v>39.92</v>
      </c>
      <c r="N298" s="203" t="s">
        <v>143</v>
      </c>
      <c r="O298" s="203" t="s">
        <v>143</v>
      </c>
      <c r="P298" s="203" t="s">
        <v>143</v>
      </c>
      <c r="Q298" s="203" t="s">
        <v>143</v>
      </c>
      <c r="R298" s="203" t="s">
        <v>143</v>
      </c>
      <c r="S298" s="203" t="s">
        <v>143</v>
      </c>
      <c r="T298" s="203" t="s">
        <v>143</v>
      </c>
    </row>
    <row r="299" spans="1:20" ht="60" x14ac:dyDescent="0.2">
      <c r="A299" s="220" t="s">
        <v>348</v>
      </c>
      <c r="B299" s="222" t="s">
        <v>351</v>
      </c>
      <c r="C299" s="219" t="s">
        <v>151</v>
      </c>
      <c r="D299" s="220">
        <v>40.549999999999997</v>
      </c>
      <c r="E299" s="92" t="s">
        <v>25</v>
      </c>
      <c r="F299" s="92" t="s">
        <v>25</v>
      </c>
      <c r="G299" s="92" t="s">
        <v>25</v>
      </c>
      <c r="H299" s="92" t="s">
        <v>25</v>
      </c>
      <c r="I299" s="92" t="s">
        <v>25</v>
      </c>
      <c r="J299" s="92" t="s">
        <v>25</v>
      </c>
      <c r="K299" s="227">
        <f t="shared" ref="K299:K300" si="22">D299</f>
        <v>40.549999999999997</v>
      </c>
      <c r="L299" s="88">
        <v>0</v>
      </c>
      <c r="M299" s="219">
        <f t="shared" ref="M299:M308" si="23">D299</f>
        <v>40.549999999999997</v>
      </c>
      <c r="N299" s="203" t="s">
        <v>143</v>
      </c>
      <c r="O299" s="203" t="s">
        <v>143</v>
      </c>
      <c r="P299" s="203" t="s">
        <v>143</v>
      </c>
      <c r="Q299" s="203" t="s">
        <v>143</v>
      </c>
      <c r="R299" s="203" t="s">
        <v>143</v>
      </c>
      <c r="S299" s="203" t="s">
        <v>143</v>
      </c>
      <c r="T299" s="203" t="s">
        <v>143</v>
      </c>
    </row>
    <row r="300" spans="1:20" ht="60" x14ac:dyDescent="0.2">
      <c r="A300" s="220" t="s">
        <v>349</v>
      </c>
      <c r="B300" s="222" t="s">
        <v>362</v>
      </c>
      <c r="C300" s="219" t="s">
        <v>151</v>
      </c>
      <c r="D300" s="220">
        <v>40.58</v>
      </c>
      <c r="E300" s="92" t="s">
        <v>25</v>
      </c>
      <c r="F300" s="92" t="s">
        <v>25</v>
      </c>
      <c r="G300" s="92" t="s">
        <v>25</v>
      </c>
      <c r="H300" s="92" t="s">
        <v>25</v>
      </c>
      <c r="I300" s="92" t="s">
        <v>25</v>
      </c>
      <c r="J300" s="92" t="s">
        <v>25</v>
      </c>
      <c r="K300" s="227">
        <f t="shared" si="22"/>
        <v>40.58</v>
      </c>
      <c r="L300" s="88">
        <v>0</v>
      </c>
      <c r="M300" s="219">
        <f t="shared" si="23"/>
        <v>40.58</v>
      </c>
      <c r="N300" s="203" t="s">
        <v>143</v>
      </c>
      <c r="O300" s="203" t="s">
        <v>143</v>
      </c>
      <c r="P300" s="203" t="s">
        <v>143</v>
      </c>
      <c r="Q300" s="203" t="s">
        <v>143</v>
      </c>
      <c r="R300" s="203" t="s">
        <v>143</v>
      </c>
      <c r="S300" s="203" t="s">
        <v>143</v>
      </c>
      <c r="T300" s="203" t="s">
        <v>143</v>
      </c>
    </row>
    <row r="301" spans="1:20" ht="61.5" customHeight="1" x14ac:dyDescent="0.2">
      <c r="A301" s="220" t="s">
        <v>350</v>
      </c>
      <c r="B301" s="222" t="s">
        <v>363</v>
      </c>
      <c r="C301" s="219" t="s">
        <v>151</v>
      </c>
      <c r="D301" s="220">
        <v>40.76</v>
      </c>
      <c r="E301" s="92" t="s">
        <v>25</v>
      </c>
      <c r="F301" s="92" t="s">
        <v>25</v>
      </c>
      <c r="G301" s="92" t="s">
        <v>25</v>
      </c>
      <c r="H301" s="92" t="s">
        <v>25</v>
      </c>
      <c r="I301" s="92" t="s">
        <v>25</v>
      </c>
      <c r="J301" s="92" t="s">
        <v>25</v>
      </c>
      <c r="K301" s="227">
        <f t="shared" si="20"/>
        <v>40.76</v>
      </c>
      <c r="L301" s="88">
        <v>0</v>
      </c>
      <c r="M301" s="219">
        <f t="shared" si="23"/>
        <v>40.76</v>
      </c>
      <c r="N301" s="203" t="s">
        <v>143</v>
      </c>
      <c r="O301" s="203" t="s">
        <v>143</v>
      </c>
      <c r="P301" s="203" t="s">
        <v>143</v>
      </c>
      <c r="Q301" s="203" t="s">
        <v>143</v>
      </c>
      <c r="R301" s="203" t="s">
        <v>143</v>
      </c>
      <c r="S301" s="203" t="s">
        <v>143</v>
      </c>
      <c r="T301" s="203" t="s">
        <v>143</v>
      </c>
    </row>
    <row r="302" spans="1:20" ht="61.5" customHeight="1" x14ac:dyDescent="0.2">
      <c r="A302" s="220" t="s">
        <v>371</v>
      </c>
      <c r="B302" s="222" t="s">
        <v>364</v>
      </c>
      <c r="C302" s="219" t="s">
        <v>151</v>
      </c>
      <c r="D302" s="88">
        <v>40</v>
      </c>
      <c r="E302" s="92" t="s">
        <v>25</v>
      </c>
      <c r="F302" s="92" t="s">
        <v>25</v>
      </c>
      <c r="G302" s="92" t="s">
        <v>25</v>
      </c>
      <c r="H302" s="92" t="s">
        <v>25</v>
      </c>
      <c r="I302" s="92" t="s">
        <v>25</v>
      </c>
      <c r="J302" s="92" t="s">
        <v>25</v>
      </c>
      <c r="K302" s="223">
        <f t="shared" si="20"/>
        <v>40</v>
      </c>
      <c r="L302" s="88">
        <v>0</v>
      </c>
      <c r="M302" s="223">
        <f t="shared" si="23"/>
        <v>40</v>
      </c>
      <c r="N302" s="203" t="s">
        <v>143</v>
      </c>
      <c r="O302" s="203" t="s">
        <v>143</v>
      </c>
      <c r="P302" s="203" t="s">
        <v>143</v>
      </c>
      <c r="Q302" s="203" t="s">
        <v>143</v>
      </c>
      <c r="R302" s="203" t="s">
        <v>143</v>
      </c>
      <c r="S302" s="203" t="s">
        <v>143</v>
      </c>
      <c r="T302" s="203" t="s">
        <v>143</v>
      </c>
    </row>
    <row r="303" spans="1:20" ht="61.5" customHeight="1" x14ac:dyDescent="0.2">
      <c r="A303" s="220" t="s">
        <v>372</v>
      </c>
      <c r="B303" s="222" t="s">
        <v>367</v>
      </c>
      <c r="C303" s="219" t="s">
        <v>151</v>
      </c>
      <c r="D303" s="88">
        <v>39.92</v>
      </c>
      <c r="E303" s="92" t="s">
        <v>25</v>
      </c>
      <c r="F303" s="92" t="s">
        <v>25</v>
      </c>
      <c r="G303" s="92" t="s">
        <v>25</v>
      </c>
      <c r="H303" s="92" t="s">
        <v>25</v>
      </c>
      <c r="I303" s="92" t="s">
        <v>25</v>
      </c>
      <c r="J303" s="92" t="s">
        <v>25</v>
      </c>
      <c r="K303" s="223">
        <f t="shared" si="20"/>
        <v>39.92</v>
      </c>
      <c r="L303" s="88">
        <v>0</v>
      </c>
      <c r="M303" s="223">
        <f t="shared" si="23"/>
        <v>39.92</v>
      </c>
      <c r="N303" s="203" t="s">
        <v>143</v>
      </c>
      <c r="O303" s="203" t="s">
        <v>143</v>
      </c>
      <c r="P303" s="203" t="s">
        <v>143</v>
      </c>
      <c r="Q303" s="203" t="s">
        <v>143</v>
      </c>
      <c r="R303" s="203" t="s">
        <v>143</v>
      </c>
      <c r="S303" s="203" t="s">
        <v>143</v>
      </c>
      <c r="T303" s="203" t="s">
        <v>143</v>
      </c>
    </row>
    <row r="304" spans="1:20" ht="60" x14ac:dyDescent="0.2">
      <c r="A304" s="220" t="s">
        <v>373</v>
      </c>
      <c r="B304" s="222" t="s">
        <v>366</v>
      </c>
      <c r="C304" s="219" t="s">
        <v>151</v>
      </c>
      <c r="D304" s="88">
        <v>40.49</v>
      </c>
      <c r="E304" s="92" t="s">
        <v>25</v>
      </c>
      <c r="F304" s="92" t="s">
        <v>25</v>
      </c>
      <c r="G304" s="92" t="s">
        <v>25</v>
      </c>
      <c r="H304" s="92" t="s">
        <v>25</v>
      </c>
      <c r="I304" s="92" t="s">
        <v>25</v>
      </c>
      <c r="J304" s="92" t="s">
        <v>25</v>
      </c>
      <c r="K304" s="223">
        <f t="shared" si="20"/>
        <v>40.49</v>
      </c>
      <c r="L304" s="88">
        <v>0</v>
      </c>
      <c r="M304" s="223">
        <f t="shared" si="23"/>
        <v>40.49</v>
      </c>
      <c r="N304" s="203" t="s">
        <v>143</v>
      </c>
      <c r="O304" s="203" t="s">
        <v>143</v>
      </c>
      <c r="P304" s="203" t="s">
        <v>143</v>
      </c>
      <c r="Q304" s="203" t="s">
        <v>143</v>
      </c>
      <c r="R304" s="203" t="s">
        <v>143</v>
      </c>
      <c r="S304" s="203" t="s">
        <v>143</v>
      </c>
      <c r="T304" s="203" t="s">
        <v>143</v>
      </c>
    </row>
    <row r="305" spans="1:20" ht="60" x14ac:dyDescent="0.2">
      <c r="A305" s="220" t="s">
        <v>374</v>
      </c>
      <c r="B305" s="222" t="s">
        <v>369</v>
      </c>
      <c r="C305" s="219" t="s">
        <v>151</v>
      </c>
      <c r="D305" s="88">
        <v>40.67</v>
      </c>
      <c r="E305" s="92" t="s">
        <v>25</v>
      </c>
      <c r="F305" s="92" t="s">
        <v>25</v>
      </c>
      <c r="G305" s="92" t="s">
        <v>25</v>
      </c>
      <c r="H305" s="92" t="s">
        <v>25</v>
      </c>
      <c r="I305" s="92" t="s">
        <v>25</v>
      </c>
      <c r="J305" s="92" t="s">
        <v>25</v>
      </c>
      <c r="K305" s="223">
        <f t="shared" si="20"/>
        <v>40.67</v>
      </c>
      <c r="L305" s="88">
        <v>0</v>
      </c>
      <c r="M305" s="223">
        <f t="shared" si="23"/>
        <v>40.67</v>
      </c>
      <c r="N305" s="203" t="s">
        <v>143</v>
      </c>
      <c r="O305" s="203" t="s">
        <v>143</v>
      </c>
      <c r="P305" s="203" t="s">
        <v>143</v>
      </c>
      <c r="Q305" s="203" t="s">
        <v>143</v>
      </c>
      <c r="R305" s="203" t="s">
        <v>143</v>
      </c>
      <c r="S305" s="203" t="s">
        <v>143</v>
      </c>
      <c r="T305" s="203" t="s">
        <v>143</v>
      </c>
    </row>
    <row r="306" spans="1:20" ht="60" x14ac:dyDescent="0.2">
      <c r="A306" s="220" t="s">
        <v>375</v>
      </c>
      <c r="B306" s="222" t="s">
        <v>370</v>
      </c>
      <c r="C306" s="219" t="s">
        <v>151</v>
      </c>
      <c r="D306" s="88">
        <v>40.71</v>
      </c>
      <c r="E306" s="92" t="s">
        <v>25</v>
      </c>
      <c r="F306" s="92" t="s">
        <v>25</v>
      </c>
      <c r="G306" s="92" t="s">
        <v>25</v>
      </c>
      <c r="H306" s="92" t="s">
        <v>25</v>
      </c>
      <c r="I306" s="92" t="s">
        <v>25</v>
      </c>
      <c r="J306" s="92" t="s">
        <v>25</v>
      </c>
      <c r="K306" s="223">
        <f t="shared" si="20"/>
        <v>40.71</v>
      </c>
      <c r="L306" s="88">
        <v>0</v>
      </c>
      <c r="M306" s="223">
        <f t="shared" si="23"/>
        <v>40.71</v>
      </c>
      <c r="N306" s="203" t="s">
        <v>143</v>
      </c>
      <c r="O306" s="203" t="s">
        <v>143</v>
      </c>
      <c r="P306" s="203" t="s">
        <v>143</v>
      </c>
      <c r="Q306" s="203" t="s">
        <v>143</v>
      </c>
      <c r="R306" s="203" t="s">
        <v>143</v>
      </c>
      <c r="S306" s="203" t="s">
        <v>143</v>
      </c>
      <c r="T306" s="203" t="s">
        <v>143</v>
      </c>
    </row>
    <row r="307" spans="1:20" ht="60" x14ac:dyDescent="0.2">
      <c r="A307" s="220" t="s">
        <v>376</v>
      </c>
      <c r="B307" s="222" t="s">
        <v>368</v>
      </c>
      <c r="C307" s="219" t="s">
        <v>151</v>
      </c>
      <c r="D307" s="88">
        <v>40.68</v>
      </c>
      <c r="E307" s="92" t="s">
        <v>25</v>
      </c>
      <c r="F307" s="92" t="s">
        <v>25</v>
      </c>
      <c r="G307" s="92" t="s">
        <v>25</v>
      </c>
      <c r="H307" s="92" t="s">
        <v>25</v>
      </c>
      <c r="I307" s="92" t="s">
        <v>25</v>
      </c>
      <c r="J307" s="92" t="s">
        <v>25</v>
      </c>
      <c r="K307" s="223">
        <f t="shared" si="20"/>
        <v>40.68</v>
      </c>
      <c r="L307" s="88">
        <v>0</v>
      </c>
      <c r="M307" s="223">
        <f t="shared" si="23"/>
        <v>40.68</v>
      </c>
      <c r="N307" s="203" t="s">
        <v>143</v>
      </c>
      <c r="O307" s="203" t="s">
        <v>143</v>
      </c>
      <c r="P307" s="203" t="s">
        <v>143</v>
      </c>
      <c r="Q307" s="203" t="s">
        <v>143</v>
      </c>
      <c r="R307" s="203" t="s">
        <v>143</v>
      </c>
      <c r="S307" s="203" t="s">
        <v>143</v>
      </c>
      <c r="T307" s="203" t="s">
        <v>143</v>
      </c>
    </row>
    <row r="308" spans="1:20" ht="60" x14ac:dyDescent="0.2">
      <c r="A308" s="220" t="s">
        <v>377</v>
      </c>
      <c r="B308" s="222" t="s">
        <v>365</v>
      </c>
      <c r="C308" s="219" t="s">
        <v>151</v>
      </c>
      <c r="D308" s="220">
        <v>40.74</v>
      </c>
      <c r="E308" s="92" t="s">
        <v>25</v>
      </c>
      <c r="F308" s="92" t="s">
        <v>25</v>
      </c>
      <c r="G308" s="92" t="s">
        <v>25</v>
      </c>
      <c r="H308" s="92" t="s">
        <v>25</v>
      </c>
      <c r="I308" s="92" t="s">
        <v>25</v>
      </c>
      <c r="J308" s="92" t="s">
        <v>25</v>
      </c>
      <c r="K308" s="227">
        <f t="shared" si="20"/>
        <v>40.74</v>
      </c>
      <c r="L308" s="88">
        <v>0</v>
      </c>
      <c r="M308" s="219">
        <f t="shared" si="23"/>
        <v>40.74</v>
      </c>
      <c r="N308" s="203" t="s">
        <v>143</v>
      </c>
      <c r="O308" s="203" t="s">
        <v>143</v>
      </c>
      <c r="P308" s="203" t="s">
        <v>143</v>
      </c>
      <c r="Q308" s="203" t="s">
        <v>143</v>
      </c>
      <c r="R308" s="203" t="s">
        <v>143</v>
      </c>
      <c r="S308" s="203" t="s">
        <v>143</v>
      </c>
      <c r="T308" s="203" t="s">
        <v>143</v>
      </c>
    </row>
    <row r="309" spans="1:20" ht="12.75" customHeight="1" x14ac:dyDescent="0.2">
      <c r="A309" s="268" t="s">
        <v>99</v>
      </c>
      <c r="B309" s="269"/>
      <c r="C309" s="270"/>
      <c r="D309" s="88">
        <f>SUM(D289:D308)</f>
        <v>808.78</v>
      </c>
      <c r="E309" s="145" t="s">
        <v>25</v>
      </c>
      <c r="F309" s="145" t="s">
        <v>25</v>
      </c>
      <c r="G309" s="71" t="s">
        <v>143</v>
      </c>
      <c r="H309" s="71" t="s">
        <v>143</v>
      </c>
      <c r="I309" s="71" t="s">
        <v>143</v>
      </c>
      <c r="J309" s="71" t="s">
        <v>143</v>
      </c>
      <c r="K309" s="88">
        <f>SUM(K289:K308)</f>
        <v>808.78</v>
      </c>
      <c r="L309" s="88">
        <f t="shared" ref="L309:M309" si="24">SUM(L289:L308)</f>
        <v>0</v>
      </c>
      <c r="M309" s="88">
        <f t="shared" si="24"/>
        <v>808.78</v>
      </c>
      <c r="N309" s="71" t="s">
        <v>143</v>
      </c>
      <c r="O309" s="71" t="s">
        <v>143</v>
      </c>
      <c r="P309" s="71" t="s">
        <v>143</v>
      </c>
      <c r="Q309" s="71" t="s">
        <v>143</v>
      </c>
      <c r="R309" s="71" t="s">
        <v>143</v>
      </c>
      <c r="S309" s="71" t="s">
        <v>143</v>
      </c>
      <c r="T309" s="71" t="s">
        <v>143</v>
      </c>
    </row>
    <row r="310" spans="1:20" ht="12" customHeight="1" x14ac:dyDescent="0.2">
      <c r="A310" s="71" t="s">
        <v>51</v>
      </c>
      <c r="B310" s="268" t="s">
        <v>76</v>
      </c>
      <c r="C310" s="269"/>
      <c r="D310" s="269"/>
      <c r="E310" s="269"/>
      <c r="F310" s="269"/>
      <c r="G310" s="269"/>
      <c r="H310" s="269"/>
      <c r="I310" s="269"/>
      <c r="J310" s="269"/>
      <c r="K310" s="269"/>
      <c r="L310" s="269"/>
      <c r="M310" s="269"/>
      <c r="N310" s="269"/>
      <c r="O310" s="269"/>
      <c r="P310" s="269"/>
      <c r="Q310" s="269"/>
      <c r="R310" s="269"/>
      <c r="S310" s="269"/>
      <c r="T310" s="270"/>
    </row>
    <row r="311" spans="1:20" ht="15" hidden="1" customHeight="1" x14ac:dyDescent="0.2">
      <c r="A311" s="148"/>
      <c r="B311" s="148"/>
      <c r="C311" s="148"/>
      <c r="D311" s="148"/>
      <c r="E311" s="68" t="s">
        <v>25</v>
      </c>
      <c r="F311" s="68" t="s">
        <v>25</v>
      </c>
      <c r="G311" s="68" t="s">
        <v>25</v>
      </c>
      <c r="H311" s="68" t="s">
        <v>25</v>
      </c>
      <c r="I311" s="68" t="s">
        <v>25</v>
      </c>
      <c r="J311" s="68" t="s">
        <v>25</v>
      </c>
      <c r="K311" s="203"/>
      <c r="L311" s="148"/>
      <c r="M311" s="148"/>
      <c r="N311" s="148"/>
      <c r="O311" s="148"/>
      <c r="P311" s="148"/>
      <c r="Q311" s="148"/>
      <c r="R311" s="148"/>
      <c r="S311" s="148"/>
      <c r="T311" s="148"/>
    </row>
    <row r="312" spans="1:20" ht="12.75" customHeight="1" x14ac:dyDescent="0.2">
      <c r="A312" s="268" t="s">
        <v>100</v>
      </c>
      <c r="B312" s="269"/>
      <c r="C312" s="270"/>
      <c r="D312" s="88">
        <v>0</v>
      </c>
      <c r="E312" s="145" t="s">
        <v>53</v>
      </c>
      <c r="F312" s="145" t="s">
        <v>53</v>
      </c>
      <c r="G312" s="145" t="s">
        <v>143</v>
      </c>
      <c r="H312" s="145" t="s">
        <v>143</v>
      </c>
      <c r="I312" s="145" t="s">
        <v>143</v>
      </c>
      <c r="J312" s="145" t="s">
        <v>143</v>
      </c>
      <c r="K312" s="88">
        <v>0</v>
      </c>
      <c r="L312" s="88">
        <v>0</v>
      </c>
      <c r="M312" s="88">
        <v>0</v>
      </c>
      <c r="N312" s="145" t="s">
        <v>143</v>
      </c>
      <c r="O312" s="145" t="s">
        <v>143</v>
      </c>
      <c r="P312" s="145" t="s">
        <v>143</v>
      </c>
      <c r="Q312" s="145" t="s">
        <v>143</v>
      </c>
      <c r="R312" s="145" t="s">
        <v>143</v>
      </c>
      <c r="S312" s="145" t="s">
        <v>143</v>
      </c>
      <c r="T312" s="145" t="s">
        <v>143</v>
      </c>
    </row>
    <row r="313" spans="1:20" ht="12.75" customHeight="1" x14ac:dyDescent="0.2">
      <c r="A313" s="268" t="s">
        <v>101</v>
      </c>
      <c r="B313" s="269"/>
      <c r="C313" s="270"/>
      <c r="D313" s="88">
        <f>D312+D309+D287</f>
        <v>808.78</v>
      </c>
      <c r="E313" s="68" t="s">
        <v>25</v>
      </c>
      <c r="F313" s="68" t="s">
        <v>25</v>
      </c>
      <c r="G313" s="53" t="s">
        <v>143</v>
      </c>
      <c r="H313" s="53" t="s">
        <v>143</v>
      </c>
      <c r="I313" s="53" t="s">
        <v>143</v>
      </c>
      <c r="J313" s="53" t="s">
        <v>143</v>
      </c>
      <c r="K313" s="88">
        <f t="shared" ref="K313:M313" si="25">K312+K309+K287</f>
        <v>808.78</v>
      </c>
      <c r="L313" s="88">
        <f t="shared" si="25"/>
        <v>0</v>
      </c>
      <c r="M313" s="88">
        <f t="shared" si="25"/>
        <v>808.78</v>
      </c>
      <c r="N313" s="179" t="s">
        <v>143</v>
      </c>
      <c r="O313" s="179" t="s">
        <v>143</v>
      </c>
      <c r="P313" s="179" t="s">
        <v>143</v>
      </c>
      <c r="Q313" s="179" t="s">
        <v>143</v>
      </c>
      <c r="R313" s="179" t="s">
        <v>143</v>
      </c>
      <c r="S313" s="179" t="s">
        <v>143</v>
      </c>
      <c r="T313" s="179" t="s">
        <v>143</v>
      </c>
    </row>
    <row r="314" spans="1:20" ht="13.5" hidden="1" customHeight="1" x14ac:dyDescent="0.2">
      <c r="A314" s="71" t="s">
        <v>43</v>
      </c>
      <c r="B314" s="279" t="s">
        <v>132</v>
      </c>
      <c r="C314" s="280"/>
      <c r="D314" s="280"/>
      <c r="E314" s="280"/>
      <c r="F314" s="280"/>
      <c r="G314" s="280"/>
      <c r="H314" s="280"/>
      <c r="I314" s="280"/>
      <c r="J314" s="280"/>
      <c r="K314" s="280"/>
      <c r="L314" s="280"/>
      <c r="M314" s="280"/>
      <c r="N314" s="280"/>
      <c r="O314" s="280"/>
      <c r="P314" s="280"/>
      <c r="Q314" s="280"/>
      <c r="R314" s="280"/>
      <c r="S314" s="280"/>
      <c r="T314" s="281"/>
    </row>
    <row r="315" spans="1:20" ht="14.25" hidden="1" customHeight="1" x14ac:dyDescent="0.2">
      <c r="A315" s="29" t="s">
        <v>22</v>
      </c>
      <c r="B315" s="265" t="s">
        <v>74</v>
      </c>
      <c r="C315" s="266"/>
      <c r="D315" s="266"/>
      <c r="E315" s="266"/>
      <c r="F315" s="266"/>
      <c r="G315" s="266"/>
      <c r="H315" s="266"/>
      <c r="I315" s="266"/>
      <c r="J315" s="266"/>
      <c r="K315" s="266"/>
      <c r="L315" s="266"/>
      <c r="M315" s="266"/>
      <c r="N315" s="266"/>
      <c r="O315" s="266"/>
      <c r="P315" s="266"/>
      <c r="Q315" s="266"/>
      <c r="R315" s="266"/>
      <c r="S315" s="266"/>
      <c r="T315" s="267"/>
    </row>
    <row r="316" spans="1:20" ht="12.75" hidden="1" customHeight="1" x14ac:dyDescent="0.2">
      <c r="A316" s="148"/>
      <c r="B316" s="148"/>
      <c r="C316" s="148"/>
      <c r="D316" s="148"/>
      <c r="E316" s="68" t="s">
        <v>25</v>
      </c>
      <c r="F316" s="68" t="s">
        <v>25</v>
      </c>
      <c r="G316" s="68" t="s">
        <v>25</v>
      </c>
      <c r="H316" s="68" t="s">
        <v>25</v>
      </c>
      <c r="I316" s="68" t="s">
        <v>25</v>
      </c>
      <c r="J316" s="68" t="s">
        <v>25</v>
      </c>
      <c r="K316" s="203"/>
      <c r="L316" s="148"/>
      <c r="M316" s="148"/>
      <c r="N316" s="148"/>
      <c r="O316" s="148"/>
      <c r="P316" s="148"/>
      <c r="Q316" s="148"/>
      <c r="R316" s="148"/>
      <c r="S316" s="148"/>
      <c r="T316" s="148"/>
    </row>
    <row r="317" spans="1:20" ht="14.25" hidden="1" customHeight="1" x14ac:dyDescent="0.2">
      <c r="A317" s="268" t="s">
        <v>102</v>
      </c>
      <c r="B317" s="269"/>
      <c r="C317" s="270"/>
      <c r="D317" s="145"/>
      <c r="E317" s="145" t="s">
        <v>53</v>
      </c>
      <c r="F317" s="145" t="s">
        <v>53</v>
      </c>
      <c r="G317" s="145"/>
      <c r="H317" s="145"/>
      <c r="I317" s="145"/>
      <c r="J317" s="145"/>
      <c r="K317" s="230"/>
      <c r="L317" s="145"/>
      <c r="M317" s="145"/>
      <c r="N317" s="145"/>
      <c r="O317" s="145"/>
      <c r="P317" s="145"/>
      <c r="Q317" s="145"/>
      <c r="R317" s="145"/>
      <c r="S317" s="145"/>
      <c r="T317" s="145"/>
    </row>
    <row r="318" spans="1:20" ht="18" hidden="1" customHeight="1" x14ac:dyDescent="0.2">
      <c r="A318" s="50" t="s">
        <v>23</v>
      </c>
      <c r="B318" s="265" t="s">
        <v>131</v>
      </c>
      <c r="C318" s="266"/>
      <c r="D318" s="266"/>
      <c r="E318" s="266"/>
      <c r="F318" s="266"/>
      <c r="G318" s="266"/>
      <c r="H318" s="266"/>
      <c r="I318" s="266"/>
      <c r="J318" s="266"/>
      <c r="K318" s="266"/>
      <c r="L318" s="266"/>
      <c r="M318" s="266"/>
      <c r="N318" s="266"/>
      <c r="O318" s="266"/>
      <c r="P318" s="266"/>
      <c r="Q318" s="266"/>
      <c r="R318" s="266"/>
      <c r="S318" s="266"/>
      <c r="T318" s="267"/>
    </row>
    <row r="319" spans="1:20" ht="14.25" hidden="1" customHeight="1" x14ac:dyDescent="0.2">
      <c r="A319" s="148"/>
      <c r="B319" s="148"/>
      <c r="C319" s="148"/>
      <c r="D319" s="148"/>
      <c r="E319" s="68" t="s">
        <v>25</v>
      </c>
      <c r="F319" s="68" t="s">
        <v>25</v>
      </c>
      <c r="G319" s="68" t="s">
        <v>25</v>
      </c>
      <c r="H319" s="68" t="s">
        <v>25</v>
      </c>
      <c r="I319" s="68" t="s">
        <v>25</v>
      </c>
      <c r="J319" s="68" t="s">
        <v>25</v>
      </c>
      <c r="K319" s="203"/>
      <c r="L319" s="148"/>
      <c r="M319" s="148"/>
      <c r="N319" s="148"/>
      <c r="O319" s="148"/>
      <c r="P319" s="148"/>
      <c r="Q319" s="148"/>
      <c r="R319" s="148"/>
      <c r="S319" s="148"/>
      <c r="T319" s="148"/>
    </row>
    <row r="320" spans="1:20" ht="15.75" hidden="1" customHeight="1" x14ac:dyDescent="0.2">
      <c r="A320" s="268" t="s">
        <v>103</v>
      </c>
      <c r="B320" s="269"/>
      <c r="C320" s="270"/>
      <c r="D320" s="145"/>
      <c r="E320" s="145" t="s">
        <v>53</v>
      </c>
      <c r="F320" s="145" t="s">
        <v>53</v>
      </c>
      <c r="G320" s="145"/>
      <c r="H320" s="145"/>
      <c r="I320" s="145"/>
      <c r="J320" s="145"/>
      <c r="K320" s="230"/>
      <c r="L320" s="145"/>
      <c r="M320" s="145"/>
      <c r="N320" s="145"/>
      <c r="O320" s="145"/>
      <c r="P320" s="145"/>
      <c r="Q320" s="145"/>
      <c r="R320" s="145"/>
      <c r="S320" s="145"/>
      <c r="T320" s="145"/>
    </row>
    <row r="321" spans="1:20" ht="17.25" hidden="1" customHeight="1" x14ac:dyDescent="0.2">
      <c r="A321" s="145" t="s">
        <v>44</v>
      </c>
      <c r="B321" s="265" t="s">
        <v>86</v>
      </c>
      <c r="C321" s="266"/>
      <c r="D321" s="266"/>
      <c r="E321" s="266"/>
      <c r="F321" s="266"/>
      <c r="G321" s="266"/>
      <c r="H321" s="266"/>
      <c r="I321" s="266"/>
      <c r="J321" s="266"/>
      <c r="K321" s="266"/>
      <c r="L321" s="266"/>
      <c r="M321" s="266"/>
      <c r="N321" s="266"/>
      <c r="O321" s="266"/>
      <c r="P321" s="266"/>
      <c r="Q321" s="266"/>
      <c r="R321" s="266"/>
      <c r="S321" s="266"/>
      <c r="T321" s="267"/>
    </row>
    <row r="322" spans="1:20" ht="13.5" hidden="1" customHeight="1" x14ac:dyDescent="0.2">
      <c r="A322" s="148"/>
      <c r="B322" s="148"/>
      <c r="C322" s="148"/>
      <c r="D322" s="148"/>
      <c r="E322" s="68" t="s">
        <v>25</v>
      </c>
      <c r="F322" s="68" t="s">
        <v>25</v>
      </c>
      <c r="G322" s="68" t="s">
        <v>25</v>
      </c>
      <c r="H322" s="68" t="s">
        <v>25</v>
      </c>
      <c r="I322" s="68" t="s">
        <v>25</v>
      </c>
      <c r="J322" s="68" t="s">
        <v>25</v>
      </c>
      <c r="K322" s="203"/>
      <c r="L322" s="148"/>
      <c r="M322" s="148"/>
      <c r="N322" s="148"/>
      <c r="O322" s="148"/>
      <c r="P322" s="148"/>
      <c r="Q322" s="148"/>
      <c r="R322" s="148"/>
      <c r="S322" s="148"/>
      <c r="T322" s="148"/>
    </row>
    <row r="323" spans="1:20" ht="15" hidden="1" customHeight="1" x14ac:dyDescent="0.2">
      <c r="A323" s="268" t="s">
        <v>104</v>
      </c>
      <c r="B323" s="269"/>
      <c r="C323" s="270"/>
      <c r="D323" s="145"/>
      <c r="E323" s="145" t="s">
        <v>53</v>
      </c>
      <c r="F323" s="145" t="s">
        <v>53</v>
      </c>
      <c r="G323" s="145"/>
      <c r="H323" s="145"/>
      <c r="I323" s="145"/>
      <c r="J323" s="145"/>
      <c r="K323" s="230"/>
      <c r="L323" s="145"/>
      <c r="M323" s="145"/>
      <c r="N323" s="145"/>
      <c r="O323" s="145"/>
      <c r="P323" s="145"/>
      <c r="Q323" s="145"/>
      <c r="R323" s="145"/>
      <c r="S323" s="145"/>
      <c r="T323" s="145"/>
    </row>
    <row r="324" spans="1:20" ht="18" hidden="1" customHeight="1" x14ac:dyDescent="0.2">
      <c r="A324" s="50" t="s">
        <v>24</v>
      </c>
      <c r="B324" s="265" t="s">
        <v>87</v>
      </c>
      <c r="C324" s="266"/>
      <c r="D324" s="266"/>
      <c r="E324" s="266"/>
      <c r="F324" s="266"/>
      <c r="G324" s="266"/>
      <c r="H324" s="266"/>
      <c r="I324" s="266"/>
      <c r="J324" s="266"/>
      <c r="K324" s="266"/>
      <c r="L324" s="266"/>
      <c r="M324" s="266"/>
      <c r="N324" s="266"/>
      <c r="O324" s="266"/>
      <c r="P324" s="266"/>
      <c r="Q324" s="266"/>
      <c r="R324" s="266"/>
      <c r="S324" s="266"/>
      <c r="T324" s="267"/>
    </row>
    <row r="325" spans="1:20" ht="15" hidden="1" customHeight="1" x14ac:dyDescent="0.2">
      <c r="A325" s="148"/>
      <c r="B325" s="148"/>
      <c r="C325" s="148"/>
      <c r="D325" s="148"/>
      <c r="E325" s="68" t="s">
        <v>25</v>
      </c>
      <c r="F325" s="68" t="s">
        <v>25</v>
      </c>
      <c r="G325" s="68" t="s">
        <v>25</v>
      </c>
      <c r="H325" s="68" t="s">
        <v>25</v>
      </c>
      <c r="I325" s="68" t="s">
        <v>25</v>
      </c>
      <c r="J325" s="68" t="s">
        <v>25</v>
      </c>
      <c r="K325" s="203"/>
      <c r="L325" s="148"/>
      <c r="M325" s="148"/>
      <c r="N325" s="148"/>
      <c r="O325" s="148"/>
      <c r="P325" s="148"/>
      <c r="Q325" s="148"/>
      <c r="R325" s="148"/>
      <c r="S325" s="148"/>
      <c r="T325" s="148"/>
    </row>
    <row r="326" spans="1:20" ht="14.25" hidden="1" customHeight="1" x14ac:dyDescent="0.2">
      <c r="A326" s="268" t="s">
        <v>105</v>
      </c>
      <c r="B326" s="269"/>
      <c r="C326" s="270"/>
      <c r="D326" s="145"/>
      <c r="E326" s="145" t="s">
        <v>25</v>
      </c>
      <c r="F326" s="145" t="s">
        <v>25</v>
      </c>
      <c r="G326" s="145"/>
      <c r="H326" s="145"/>
      <c r="I326" s="145"/>
      <c r="J326" s="145"/>
      <c r="K326" s="230"/>
      <c r="L326" s="145"/>
      <c r="M326" s="145"/>
      <c r="N326" s="145"/>
      <c r="O326" s="145"/>
      <c r="P326" s="145"/>
      <c r="Q326" s="145"/>
      <c r="R326" s="145"/>
      <c r="S326" s="145"/>
      <c r="T326" s="145"/>
    </row>
    <row r="327" spans="1:20" ht="16.5" hidden="1" customHeight="1" x14ac:dyDescent="0.2">
      <c r="A327" s="69" t="s">
        <v>59</v>
      </c>
      <c r="B327" s="268" t="s">
        <v>76</v>
      </c>
      <c r="C327" s="269"/>
      <c r="D327" s="269"/>
      <c r="E327" s="269"/>
      <c r="F327" s="269"/>
      <c r="G327" s="269"/>
      <c r="H327" s="269"/>
      <c r="I327" s="269"/>
      <c r="J327" s="269"/>
      <c r="K327" s="269"/>
      <c r="L327" s="269"/>
      <c r="M327" s="269"/>
      <c r="N327" s="269"/>
      <c r="O327" s="269"/>
      <c r="P327" s="269"/>
      <c r="Q327" s="269"/>
      <c r="R327" s="269"/>
      <c r="S327" s="269"/>
      <c r="T327" s="270"/>
    </row>
    <row r="328" spans="1:20" ht="14.25" hidden="1" customHeight="1" x14ac:dyDescent="0.2">
      <c r="A328" s="148"/>
      <c r="B328" s="148"/>
      <c r="C328" s="148"/>
      <c r="D328" s="148"/>
      <c r="E328" s="68" t="s">
        <v>25</v>
      </c>
      <c r="F328" s="68" t="s">
        <v>25</v>
      </c>
      <c r="G328" s="68" t="s">
        <v>25</v>
      </c>
      <c r="H328" s="68" t="s">
        <v>25</v>
      </c>
      <c r="I328" s="68" t="s">
        <v>25</v>
      </c>
      <c r="J328" s="68" t="s">
        <v>25</v>
      </c>
      <c r="K328" s="203"/>
      <c r="L328" s="148"/>
      <c r="M328" s="148"/>
      <c r="N328" s="148"/>
      <c r="O328" s="148"/>
      <c r="P328" s="148"/>
      <c r="Q328" s="148"/>
      <c r="R328" s="148"/>
      <c r="S328" s="148"/>
      <c r="T328" s="148"/>
    </row>
    <row r="329" spans="1:20" ht="15.75" hidden="1" customHeight="1" x14ac:dyDescent="0.2">
      <c r="A329" s="268" t="s">
        <v>106</v>
      </c>
      <c r="B329" s="269"/>
      <c r="C329" s="270"/>
      <c r="D329" s="145"/>
      <c r="E329" s="145" t="s">
        <v>25</v>
      </c>
      <c r="F329" s="145" t="s">
        <v>25</v>
      </c>
      <c r="G329" s="145"/>
      <c r="H329" s="145"/>
      <c r="I329" s="145"/>
      <c r="J329" s="145"/>
      <c r="K329" s="230"/>
      <c r="L329" s="145"/>
      <c r="M329" s="145"/>
      <c r="N329" s="145"/>
      <c r="O329" s="145"/>
      <c r="P329" s="145"/>
      <c r="Q329" s="145"/>
      <c r="R329" s="145"/>
      <c r="S329" s="145"/>
      <c r="T329" s="145"/>
    </row>
    <row r="330" spans="1:20" ht="15.75" hidden="1" customHeight="1" x14ac:dyDescent="0.2">
      <c r="A330" s="268" t="s">
        <v>107</v>
      </c>
      <c r="B330" s="269"/>
      <c r="C330" s="270"/>
      <c r="D330" s="145"/>
      <c r="E330" s="145" t="s">
        <v>25</v>
      </c>
      <c r="F330" s="145" t="s">
        <v>25</v>
      </c>
      <c r="G330" s="145"/>
      <c r="H330" s="145"/>
      <c r="I330" s="145"/>
      <c r="J330" s="145"/>
      <c r="K330" s="230"/>
      <c r="L330" s="145"/>
      <c r="M330" s="145"/>
      <c r="N330" s="145"/>
      <c r="O330" s="145"/>
      <c r="P330" s="145"/>
      <c r="Q330" s="145"/>
      <c r="R330" s="145"/>
      <c r="S330" s="145"/>
      <c r="T330" s="145"/>
    </row>
    <row r="331" spans="1:20" ht="12.75" customHeight="1" x14ac:dyDescent="0.2">
      <c r="A331" s="271" t="s">
        <v>126</v>
      </c>
      <c r="B331" s="272"/>
      <c r="C331" s="273"/>
      <c r="D331" s="89">
        <f>D313</f>
        <v>808.78</v>
      </c>
      <c r="E331" s="89">
        <v>0</v>
      </c>
      <c r="F331" s="89">
        <v>0</v>
      </c>
      <c r="G331" s="89">
        <v>0</v>
      </c>
      <c r="H331" s="89">
        <v>0</v>
      </c>
      <c r="I331" s="89">
        <f>D331</f>
        <v>808.78</v>
      </c>
      <c r="J331" s="89">
        <v>0</v>
      </c>
      <c r="K331" s="89">
        <f t="shared" ref="K331:M331" si="26">K313</f>
        <v>808.78</v>
      </c>
      <c r="L331" s="89">
        <f t="shared" si="26"/>
        <v>0</v>
      </c>
      <c r="M331" s="89">
        <f t="shared" si="26"/>
        <v>808.78</v>
      </c>
      <c r="N331" s="71" t="s">
        <v>143</v>
      </c>
      <c r="O331" s="179" t="s">
        <v>143</v>
      </c>
      <c r="P331" s="179" t="s">
        <v>143</v>
      </c>
      <c r="Q331" s="179" t="s">
        <v>143</v>
      </c>
      <c r="R331" s="179" t="s">
        <v>143</v>
      </c>
      <c r="S331" s="179" t="s">
        <v>143</v>
      </c>
      <c r="T331" s="179" t="s">
        <v>143</v>
      </c>
    </row>
    <row r="332" spans="1:20" ht="12.75" customHeight="1" x14ac:dyDescent="0.2">
      <c r="A332" s="206" t="s">
        <v>298</v>
      </c>
      <c r="B332" s="251" t="s">
        <v>297</v>
      </c>
      <c r="C332" s="252"/>
      <c r="D332" s="252"/>
      <c r="E332" s="252"/>
      <c r="F332" s="252"/>
      <c r="G332" s="252"/>
      <c r="H332" s="252"/>
      <c r="I332" s="252"/>
      <c r="J332" s="252"/>
      <c r="K332" s="252"/>
      <c r="L332" s="252"/>
      <c r="M332" s="252"/>
      <c r="N332" s="252"/>
      <c r="O332" s="252"/>
      <c r="P332" s="252"/>
      <c r="Q332" s="252"/>
      <c r="R332" s="252"/>
      <c r="S332" s="252"/>
      <c r="T332" s="253"/>
    </row>
    <row r="333" spans="1:20" ht="12.75" customHeight="1" x14ac:dyDescent="0.2">
      <c r="A333" s="53" t="s">
        <v>302</v>
      </c>
      <c r="B333" s="262" t="s">
        <v>310</v>
      </c>
      <c r="C333" s="263"/>
      <c r="D333" s="263"/>
      <c r="E333" s="263"/>
      <c r="F333" s="263"/>
      <c r="G333" s="263"/>
      <c r="H333" s="263"/>
      <c r="I333" s="263"/>
      <c r="J333" s="263"/>
      <c r="K333" s="263"/>
      <c r="L333" s="263"/>
      <c r="M333" s="263"/>
      <c r="N333" s="263"/>
      <c r="O333" s="263"/>
      <c r="P333" s="263"/>
      <c r="Q333" s="263"/>
      <c r="R333" s="263"/>
      <c r="S333" s="263"/>
      <c r="T333" s="264"/>
    </row>
    <row r="334" spans="1:20" ht="12.75" customHeight="1" x14ac:dyDescent="0.2">
      <c r="A334" s="54" t="s">
        <v>299</v>
      </c>
      <c r="B334" s="265" t="s">
        <v>74</v>
      </c>
      <c r="C334" s="266"/>
      <c r="D334" s="266"/>
      <c r="E334" s="266"/>
      <c r="F334" s="266"/>
      <c r="G334" s="266"/>
      <c r="H334" s="266"/>
      <c r="I334" s="266"/>
      <c r="J334" s="266"/>
      <c r="K334" s="266"/>
      <c r="L334" s="266"/>
      <c r="M334" s="266"/>
      <c r="N334" s="266"/>
      <c r="O334" s="266"/>
      <c r="P334" s="266"/>
      <c r="Q334" s="266"/>
      <c r="R334" s="266"/>
      <c r="S334" s="266"/>
      <c r="T334" s="267"/>
    </row>
    <row r="335" spans="1:20" ht="12.75" hidden="1" customHeight="1" x14ac:dyDescent="0.2">
      <c r="A335" s="53" t="s">
        <v>143</v>
      </c>
      <c r="B335" s="207" t="s">
        <v>143</v>
      </c>
      <c r="C335" s="207" t="s">
        <v>143</v>
      </c>
      <c r="D335" s="207" t="s">
        <v>143</v>
      </c>
      <c r="E335" s="68" t="s">
        <v>25</v>
      </c>
      <c r="F335" s="68" t="s">
        <v>25</v>
      </c>
      <c r="G335" s="68" t="s">
        <v>25</v>
      </c>
      <c r="H335" s="68" t="s">
        <v>25</v>
      </c>
      <c r="I335" s="68" t="s">
        <v>25</v>
      </c>
      <c r="J335" s="68" t="s">
        <v>25</v>
      </c>
      <c r="K335" s="53" t="s">
        <v>143</v>
      </c>
      <c r="L335" s="53" t="s">
        <v>143</v>
      </c>
      <c r="M335" s="53" t="s">
        <v>143</v>
      </c>
      <c r="N335" s="53"/>
      <c r="O335" s="53"/>
      <c r="P335" s="53" t="s">
        <v>143</v>
      </c>
      <c r="Q335" s="53"/>
      <c r="R335" s="53" t="s">
        <v>143</v>
      </c>
      <c r="S335" s="53" t="s">
        <v>143</v>
      </c>
      <c r="T335" s="53" t="s">
        <v>143</v>
      </c>
    </row>
    <row r="336" spans="1:20" ht="12.75" customHeight="1" x14ac:dyDescent="0.2">
      <c r="A336" s="268" t="s">
        <v>304</v>
      </c>
      <c r="B336" s="269"/>
      <c r="C336" s="270"/>
      <c r="D336" s="88">
        <v>0</v>
      </c>
      <c r="E336" s="68" t="s">
        <v>25</v>
      </c>
      <c r="F336" s="68" t="s">
        <v>25</v>
      </c>
      <c r="G336" s="71" t="s">
        <v>143</v>
      </c>
      <c r="H336" s="71" t="s">
        <v>143</v>
      </c>
      <c r="I336" s="71" t="s">
        <v>143</v>
      </c>
      <c r="J336" s="71" t="s">
        <v>143</v>
      </c>
      <c r="K336" s="71" t="s">
        <v>143</v>
      </c>
      <c r="L336" s="71" t="s">
        <v>143</v>
      </c>
      <c r="M336" s="71" t="s">
        <v>143</v>
      </c>
      <c r="N336" s="71" t="s">
        <v>143</v>
      </c>
      <c r="O336" s="71" t="s">
        <v>143</v>
      </c>
      <c r="P336" s="71" t="s">
        <v>143</v>
      </c>
      <c r="Q336" s="71" t="s">
        <v>143</v>
      </c>
      <c r="R336" s="71" t="s">
        <v>143</v>
      </c>
      <c r="S336" s="71" t="s">
        <v>143</v>
      </c>
      <c r="T336" s="71" t="s">
        <v>143</v>
      </c>
    </row>
    <row r="337" spans="1:22" ht="12.75" customHeight="1" x14ac:dyDescent="0.2">
      <c r="A337" s="207" t="s">
        <v>300</v>
      </c>
      <c r="B337" s="265" t="s">
        <v>303</v>
      </c>
      <c r="C337" s="266"/>
      <c r="D337" s="266"/>
      <c r="E337" s="266"/>
      <c r="F337" s="266"/>
      <c r="G337" s="266"/>
      <c r="H337" s="266"/>
      <c r="I337" s="266"/>
      <c r="J337" s="266"/>
      <c r="K337" s="266"/>
      <c r="L337" s="266"/>
      <c r="M337" s="266"/>
      <c r="N337" s="266"/>
      <c r="O337" s="266"/>
      <c r="P337" s="266"/>
      <c r="Q337" s="266"/>
      <c r="R337" s="266"/>
      <c r="S337" s="266"/>
      <c r="T337" s="267"/>
    </row>
    <row r="338" spans="1:22" ht="12.75" hidden="1" customHeight="1" x14ac:dyDescent="0.2">
      <c r="A338" s="203"/>
      <c r="B338" s="203"/>
      <c r="C338" s="203"/>
      <c r="D338" s="203"/>
      <c r="E338" s="68" t="s">
        <v>25</v>
      </c>
      <c r="F338" s="68" t="s">
        <v>25</v>
      </c>
      <c r="G338" s="68" t="s">
        <v>25</v>
      </c>
      <c r="H338" s="68" t="s">
        <v>25</v>
      </c>
      <c r="I338" s="68" t="s">
        <v>25</v>
      </c>
      <c r="J338" s="68" t="s">
        <v>25</v>
      </c>
      <c r="K338" s="203"/>
      <c r="L338" s="203"/>
      <c r="M338" s="203"/>
      <c r="N338" s="203"/>
      <c r="O338" s="203"/>
      <c r="P338" s="203"/>
      <c r="Q338" s="203"/>
      <c r="R338" s="203"/>
      <c r="S338" s="203"/>
      <c r="T338" s="203"/>
    </row>
    <row r="339" spans="1:22" ht="12.75" customHeight="1" x14ac:dyDescent="0.2">
      <c r="A339" s="268" t="s">
        <v>305</v>
      </c>
      <c r="B339" s="269"/>
      <c r="C339" s="270"/>
      <c r="D339" s="88">
        <v>0</v>
      </c>
      <c r="E339" s="207" t="s">
        <v>25</v>
      </c>
      <c r="F339" s="207" t="s">
        <v>25</v>
      </c>
      <c r="G339" s="71" t="s">
        <v>143</v>
      </c>
      <c r="H339" s="71" t="s">
        <v>143</v>
      </c>
      <c r="I339" s="71" t="s">
        <v>143</v>
      </c>
      <c r="J339" s="71" t="s">
        <v>143</v>
      </c>
      <c r="K339" s="71" t="s">
        <v>143</v>
      </c>
      <c r="L339" s="71" t="s">
        <v>143</v>
      </c>
      <c r="M339" s="71" t="s">
        <v>143</v>
      </c>
      <c r="N339" s="71" t="s">
        <v>143</v>
      </c>
      <c r="O339" s="71" t="s">
        <v>143</v>
      </c>
      <c r="P339" s="71" t="s">
        <v>143</v>
      </c>
      <c r="Q339" s="71" t="s">
        <v>143</v>
      </c>
      <c r="R339" s="71" t="s">
        <v>143</v>
      </c>
      <c r="S339" s="71" t="s">
        <v>143</v>
      </c>
      <c r="T339" s="71" t="s">
        <v>143</v>
      </c>
    </row>
    <row r="340" spans="1:22" ht="12.75" customHeight="1" x14ac:dyDescent="0.2">
      <c r="A340" s="71" t="s">
        <v>301</v>
      </c>
      <c r="B340" s="268" t="s">
        <v>76</v>
      </c>
      <c r="C340" s="269"/>
      <c r="D340" s="269"/>
      <c r="E340" s="269"/>
      <c r="F340" s="269"/>
      <c r="G340" s="269"/>
      <c r="H340" s="269"/>
      <c r="I340" s="269"/>
      <c r="J340" s="269"/>
      <c r="K340" s="269"/>
      <c r="L340" s="269"/>
      <c r="M340" s="269"/>
      <c r="N340" s="269"/>
      <c r="O340" s="269"/>
      <c r="P340" s="269"/>
      <c r="Q340" s="269"/>
      <c r="R340" s="269"/>
      <c r="S340" s="269"/>
      <c r="T340" s="270"/>
    </row>
    <row r="341" spans="1:22" ht="12.75" hidden="1" customHeight="1" x14ac:dyDescent="0.2">
      <c r="A341" s="203"/>
      <c r="B341" s="203"/>
      <c r="C341" s="203"/>
      <c r="D341" s="203"/>
      <c r="E341" s="68" t="s">
        <v>25</v>
      </c>
      <c r="F341" s="68" t="s">
        <v>25</v>
      </c>
      <c r="G341" s="68" t="s">
        <v>25</v>
      </c>
      <c r="H341" s="68" t="s">
        <v>25</v>
      </c>
      <c r="I341" s="68" t="s">
        <v>25</v>
      </c>
      <c r="J341" s="68" t="s">
        <v>25</v>
      </c>
      <c r="K341" s="203"/>
      <c r="L341" s="203"/>
      <c r="M341" s="203"/>
      <c r="N341" s="203"/>
      <c r="O341" s="203"/>
      <c r="P341" s="203"/>
      <c r="Q341" s="203"/>
      <c r="R341" s="203"/>
      <c r="S341" s="203"/>
      <c r="T341" s="203"/>
    </row>
    <row r="342" spans="1:22" ht="12.75" customHeight="1" x14ac:dyDescent="0.2">
      <c r="A342" s="268" t="s">
        <v>306</v>
      </c>
      <c r="B342" s="269"/>
      <c r="C342" s="270"/>
      <c r="D342" s="88">
        <v>0</v>
      </c>
      <c r="E342" s="207" t="s">
        <v>53</v>
      </c>
      <c r="F342" s="207" t="s">
        <v>53</v>
      </c>
      <c r="G342" s="207" t="s">
        <v>143</v>
      </c>
      <c r="H342" s="207" t="s">
        <v>143</v>
      </c>
      <c r="I342" s="207" t="s">
        <v>143</v>
      </c>
      <c r="J342" s="207" t="s">
        <v>143</v>
      </c>
      <c r="K342" s="230" t="s">
        <v>143</v>
      </c>
      <c r="L342" s="207" t="s">
        <v>143</v>
      </c>
      <c r="M342" s="207" t="s">
        <v>143</v>
      </c>
      <c r="N342" s="207" t="s">
        <v>143</v>
      </c>
      <c r="O342" s="207" t="s">
        <v>143</v>
      </c>
      <c r="P342" s="207" t="s">
        <v>143</v>
      </c>
      <c r="Q342" s="207" t="s">
        <v>143</v>
      </c>
      <c r="R342" s="207" t="s">
        <v>143</v>
      </c>
      <c r="S342" s="207" t="s">
        <v>143</v>
      </c>
      <c r="T342" s="207" t="s">
        <v>143</v>
      </c>
    </row>
    <row r="343" spans="1:22" ht="12.75" customHeight="1" x14ac:dyDescent="0.2">
      <c r="A343" s="268" t="s">
        <v>307</v>
      </c>
      <c r="B343" s="269"/>
      <c r="C343" s="270"/>
      <c r="D343" s="88">
        <v>0</v>
      </c>
      <c r="E343" s="68" t="s">
        <v>25</v>
      </c>
      <c r="F343" s="68" t="s">
        <v>25</v>
      </c>
      <c r="G343" s="53" t="s">
        <v>143</v>
      </c>
      <c r="H343" s="53" t="s">
        <v>143</v>
      </c>
      <c r="I343" s="53" t="s">
        <v>143</v>
      </c>
      <c r="J343" s="53" t="s">
        <v>143</v>
      </c>
      <c r="K343" s="53" t="s">
        <v>143</v>
      </c>
      <c r="L343" s="53" t="s">
        <v>143</v>
      </c>
      <c r="M343" s="53" t="s">
        <v>143</v>
      </c>
      <c r="N343" s="207" t="s">
        <v>143</v>
      </c>
      <c r="O343" s="207" t="s">
        <v>143</v>
      </c>
      <c r="P343" s="207" t="s">
        <v>143</v>
      </c>
      <c r="Q343" s="207" t="s">
        <v>143</v>
      </c>
      <c r="R343" s="207" t="s">
        <v>143</v>
      </c>
      <c r="S343" s="207" t="s">
        <v>143</v>
      </c>
      <c r="T343" s="207" t="s">
        <v>143</v>
      </c>
    </row>
    <row r="344" spans="1:22" ht="12.75" customHeight="1" x14ac:dyDescent="0.2">
      <c r="A344" s="271" t="s">
        <v>308</v>
      </c>
      <c r="B344" s="272"/>
      <c r="C344" s="273"/>
      <c r="D344" s="89">
        <v>0</v>
      </c>
      <c r="E344" s="89">
        <v>0</v>
      </c>
      <c r="F344" s="89">
        <v>0</v>
      </c>
      <c r="G344" s="89">
        <v>0</v>
      </c>
      <c r="H344" s="89">
        <v>0</v>
      </c>
      <c r="I344" s="89">
        <v>0</v>
      </c>
      <c r="J344" s="89">
        <v>0</v>
      </c>
      <c r="K344" s="89">
        <v>0</v>
      </c>
      <c r="L344" s="89">
        <v>0</v>
      </c>
      <c r="M344" s="89">
        <v>0</v>
      </c>
      <c r="N344" s="71" t="s">
        <v>143</v>
      </c>
      <c r="O344" s="207" t="s">
        <v>143</v>
      </c>
      <c r="P344" s="207" t="s">
        <v>143</v>
      </c>
      <c r="Q344" s="207" t="s">
        <v>143</v>
      </c>
      <c r="R344" s="207" t="s">
        <v>143</v>
      </c>
      <c r="S344" s="207" t="s">
        <v>143</v>
      </c>
      <c r="T344" s="207" t="s">
        <v>143</v>
      </c>
    </row>
    <row r="345" spans="1:22" ht="15.75" customHeight="1" x14ac:dyDescent="0.2">
      <c r="A345" s="259" t="s">
        <v>35</v>
      </c>
      <c r="B345" s="260"/>
      <c r="C345" s="261"/>
      <c r="D345" s="90">
        <f t="shared" ref="D345:M345" si="27">D66+D79+D93+D106+D119+D132+D145+D158+D171+D184+D197+D249+D282+D331+D344</f>
        <v>14911.8</v>
      </c>
      <c r="E345" s="90">
        <f t="shared" si="27"/>
        <v>13034.759999999998</v>
      </c>
      <c r="F345" s="90">
        <f t="shared" si="27"/>
        <v>0</v>
      </c>
      <c r="G345" s="90">
        <f t="shared" si="27"/>
        <v>0</v>
      </c>
      <c r="H345" s="90">
        <f t="shared" si="27"/>
        <v>0</v>
      </c>
      <c r="I345" s="90">
        <f t="shared" si="27"/>
        <v>1877.0400000000006</v>
      </c>
      <c r="J345" s="90">
        <f t="shared" si="27"/>
        <v>0</v>
      </c>
      <c r="K345" s="90">
        <f t="shared" si="27"/>
        <v>9402.4300000000021</v>
      </c>
      <c r="L345" s="90">
        <f t="shared" si="27"/>
        <v>5534.39</v>
      </c>
      <c r="M345" s="90">
        <f t="shared" si="27"/>
        <v>14911.8</v>
      </c>
      <c r="N345" s="75" t="s">
        <v>143</v>
      </c>
      <c r="O345" s="75" t="s">
        <v>143</v>
      </c>
      <c r="P345" s="75" t="s">
        <v>143</v>
      </c>
      <c r="Q345" s="75" t="s">
        <v>143</v>
      </c>
      <c r="R345" s="75" t="s">
        <v>143</v>
      </c>
      <c r="S345" s="75" t="s">
        <v>143</v>
      </c>
      <c r="T345" s="75" t="s">
        <v>143</v>
      </c>
    </row>
    <row r="346" spans="1:22" ht="12.95" customHeight="1" x14ac:dyDescent="0.2">
      <c r="A346" s="316"/>
      <c r="B346" s="316"/>
      <c r="C346" s="316"/>
      <c r="D346" s="316"/>
      <c r="E346" s="316"/>
      <c r="F346" s="316"/>
      <c r="G346" s="316"/>
      <c r="H346" s="209"/>
      <c r="I346" s="209"/>
      <c r="J346" s="209"/>
      <c r="K346" s="229"/>
      <c r="L346" s="209"/>
      <c r="M346" s="30"/>
      <c r="N346" s="30"/>
      <c r="O346" s="209"/>
      <c r="P346" s="209"/>
      <c r="Q346" s="209"/>
      <c r="R346" s="209"/>
      <c r="S346" s="209"/>
      <c r="T346" s="209"/>
    </row>
    <row r="347" spans="1:22" ht="10.5" customHeight="1" x14ac:dyDescent="0.2">
      <c r="A347" s="208"/>
      <c r="B347" s="31"/>
      <c r="C347" s="208"/>
      <c r="D347" s="208"/>
      <c r="E347" s="208"/>
      <c r="F347" s="208"/>
      <c r="G347" s="208"/>
      <c r="H347" s="209"/>
      <c r="I347" s="209"/>
      <c r="J347" s="209"/>
      <c r="K347" s="229"/>
      <c r="L347" s="209"/>
      <c r="M347" s="30"/>
      <c r="N347" s="30"/>
      <c r="O347" s="209"/>
      <c r="P347" s="209"/>
      <c r="Q347" s="209"/>
      <c r="R347" s="209"/>
      <c r="S347" s="128"/>
      <c r="T347" s="209"/>
    </row>
    <row r="348" spans="1:22" ht="12.95" customHeight="1" x14ac:dyDescent="0.2">
      <c r="A348" s="208"/>
      <c r="B348" s="31"/>
      <c r="C348" s="208"/>
      <c r="D348" s="208"/>
      <c r="E348" s="208"/>
      <c r="F348" s="208"/>
      <c r="G348" s="208"/>
      <c r="H348" s="209"/>
      <c r="I348" s="209"/>
      <c r="J348" s="209"/>
      <c r="K348" s="229"/>
      <c r="L348" s="209"/>
      <c r="M348" s="30"/>
      <c r="N348" s="30"/>
      <c r="O348" s="209"/>
      <c r="P348" s="209"/>
      <c r="Q348" s="209"/>
      <c r="R348" s="209"/>
      <c r="S348" s="209"/>
      <c r="T348" s="209"/>
    </row>
    <row r="349" spans="1:22" ht="11.25" customHeight="1" x14ac:dyDescent="0.2">
      <c r="A349" s="208"/>
      <c r="B349" s="31"/>
      <c r="C349" s="208"/>
      <c r="D349" s="208"/>
      <c r="E349" s="208"/>
      <c r="F349" s="208"/>
      <c r="G349" s="208"/>
      <c r="H349" s="209"/>
      <c r="I349" s="209"/>
      <c r="J349" s="209"/>
      <c r="K349" s="229"/>
      <c r="L349" s="209"/>
      <c r="M349" s="30"/>
      <c r="N349" s="30"/>
      <c r="O349" s="209"/>
      <c r="P349" s="209"/>
      <c r="Q349" s="209"/>
      <c r="R349" s="209"/>
      <c r="S349" s="209"/>
      <c r="T349" s="209"/>
    </row>
    <row r="350" spans="1:22" ht="11.25" customHeight="1" x14ac:dyDescent="0.2">
      <c r="A350" s="313" t="s">
        <v>214</v>
      </c>
      <c r="B350" s="313"/>
      <c r="C350" s="313"/>
      <c r="D350" s="315" t="s">
        <v>137</v>
      </c>
      <c r="E350" s="315"/>
      <c r="F350" s="315"/>
      <c r="G350" s="313" t="s">
        <v>215</v>
      </c>
      <c r="H350" s="313"/>
      <c r="I350" s="313"/>
      <c r="J350" s="313"/>
      <c r="K350" s="313"/>
      <c r="L350" s="209"/>
      <c r="M350" s="209"/>
      <c r="N350" s="209"/>
      <c r="O350" s="209"/>
      <c r="P350" s="209"/>
      <c r="Q350" s="209"/>
      <c r="R350" s="209"/>
      <c r="S350" s="209"/>
      <c r="T350" s="209"/>
    </row>
    <row r="351" spans="1:22" ht="9.75" customHeight="1" x14ac:dyDescent="0.2">
      <c r="A351" s="312" t="s">
        <v>109</v>
      </c>
      <c r="B351" s="312"/>
      <c r="C351" s="312"/>
      <c r="D351" s="293" t="s">
        <v>110</v>
      </c>
      <c r="E351" s="293"/>
      <c r="F351" s="293"/>
      <c r="G351" s="314" t="s">
        <v>122</v>
      </c>
      <c r="H351" s="314"/>
      <c r="I351" s="314"/>
      <c r="J351" s="314"/>
      <c r="K351" s="314"/>
      <c r="L351" s="49"/>
      <c r="M351" s="49"/>
      <c r="N351" s="49"/>
      <c r="O351" s="49"/>
      <c r="P351" s="49"/>
      <c r="Q351" s="49"/>
      <c r="R351" s="49"/>
      <c r="S351" s="49"/>
      <c r="T351" s="49"/>
      <c r="U351" s="36"/>
      <c r="V351" s="36"/>
    </row>
    <row r="352" spans="1:22" ht="23.25" customHeight="1" x14ac:dyDescent="0.2">
      <c r="A352" s="48"/>
      <c r="B352" s="48"/>
      <c r="C352" s="48"/>
      <c r="D352" s="48"/>
      <c r="E352" s="48"/>
      <c r="F352" s="48"/>
      <c r="G352" s="48"/>
      <c r="H352" s="48"/>
      <c r="I352" s="48"/>
      <c r="M352" s="160"/>
    </row>
    <row r="353" spans="14:14" ht="69.75" customHeight="1" x14ac:dyDescent="0.2">
      <c r="N353" s="161" t="s">
        <v>220</v>
      </c>
    </row>
  </sheetData>
  <mergeCells count="247">
    <mergeCell ref="A273:C273"/>
    <mergeCell ref="B275:T275"/>
    <mergeCell ref="A277:C277"/>
    <mergeCell ref="B278:T278"/>
    <mergeCell ref="A280:C280"/>
    <mergeCell ref="B251:T251"/>
    <mergeCell ref="B252:T252"/>
    <mergeCell ref="A263:C263"/>
    <mergeCell ref="B265:T265"/>
    <mergeCell ref="B257:T257"/>
    <mergeCell ref="A262:C262"/>
    <mergeCell ref="B264:T264"/>
    <mergeCell ref="A267:C267"/>
    <mergeCell ref="B268:T268"/>
    <mergeCell ref="A270:C270"/>
    <mergeCell ref="B271:T271"/>
    <mergeCell ref="A256:C256"/>
    <mergeCell ref="B254:T254"/>
    <mergeCell ref="B231:T231"/>
    <mergeCell ref="B238:T238"/>
    <mergeCell ref="R24:R25"/>
    <mergeCell ref="S24:S25"/>
    <mergeCell ref="B232:T232"/>
    <mergeCell ref="B198:T198"/>
    <mergeCell ref="B199:T199"/>
    <mergeCell ref="B224:T224"/>
    <mergeCell ref="A229:C229"/>
    <mergeCell ref="B50:T50"/>
    <mergeCell ref="A26:C26"/>
    <mergeCell ref="A47:C47"/>
    <mergeCell ref="A48:C48"/>
    <mergeCell ref="B49:T49"/>
    <mergeCell ref="A55:C55"/>
    <mergeCell ref="A222:T222"/>
    <mergeCell ref="B67:T67"/>
    <mergeCell ref="B68:T68"/>
    <mergeCell ref="B69:T69"/>
    <mergeCell ref="A71:C71"/>
    <mergeCell ref="B72:T72"/>
    <mergeCell ref="A65:C65"/>
    <mergeCell ref="A27:T27"/>
    <mergeCell ref="A64:C64"/>
    <mergeCell ref="A351:C351"/>
    <mergeCell ref="D351:F351"/>
    <mergeCell ref="G350:K350"/>
    <mergeCell ref="G351:K351"/>
    <mergeCell ref="A350:C350"/>
    <mergeCell ref="D350:F350"/>
    <mergeCell ref="A346:G346"/>
    <mergeCell ref="A218:C218"/>
    <mergeCell ref="A240:C240"/>
    <mergeCell ref="A221:C221"/>
    <mergeCell ref="A329:C329"/>
    <mergeCell ref="B310:T310"/>
    <mergeCell ref="A309:C309"/>
    <mergeCell ref="B315:T315"/>
    <mergeCell ref="B324:T324"/>
    <mergeCell ref="A234:C234"/>
    <mergeCell ref="B285:T285"/>
    <mergeCell ref="B283:T283"/>
    <mergeCell ref="A287:C287"/>
    <mergeCell ref="B288:T288"/>
    <mergeCell ref="A249:C249"/>
    <mergeCell ref="A281:C281"/>
    <mergeCell ref="A282:C282"/>
    <mergeCell ref="A253:C253"/>
    <mergeCell ref="B21:T21"/>
    <mergeCell ref="B62:T62"/>
    <mergeCell ref="M6:Q6"/>
    <mergeCell ref="B22:T22"/>
    <mergeCell ref="P7:Q7"/>
    <mergeCell ref="A33:C33"/>
    <mergeCell ref="A52:C52"/>
    <mergeCell ref="R15:R18"/>
    <mergeCell ref="H17:I17"/>
    <mergeCell ref="A12:T12"/>
    <mergeCell ref="J17:J18"/>
    <mergeCell ref="E17:E18"/>
    <mergeCell ref="B20:T20"/>
    <mergeCell ref="S15:S18"/>
    <mergeCell ref="T24:T25"/>
    <mergeCell ref="P24:P25"/>
    <mergeCell ref="Q24:Q25"/>
    <mergeCell ref="B29:T29"/>
    <mergeCell ref="B34:T34"/>
    <mergeCell ref="G17:G18"/>
    <mergeCell ref="A61:C61"/>
    <mergeCell ref="B53:T53"/>
    <mergeCell ref="B56:T56"/>
    <mergeCell ref="N16:O17"/>
    <mergeCell ref="M3:Q3"/>
    <mergeCell ref="F17:F18"/>
    <mergeCell ref="M2:O2"/>
    <mergeCell ref="B3:E3"/>
    <mergeCell ref="E16:J16"/>
    <mergeCell ref="D15:J15"/>
    <mergeCell ref="M4:O4"/>
    <mergeCell ref="P15:P18"/>
    <mergeCell ref="K15:L15"/>
    <mergeCell ref="M15:O15"/>
    <mergeCell ref="K16:K18"/>
    <mergeCell ref="M16:M18"/>
    <mergeCell ref="A13:T13"/>
    <mergeCell ref="A15:A18"/>
    <mergeCell ref="B15:B18"/>
    <mergeCell ref="C15:C18"/>
    <mergeCell ref="D5:E5"/>
    <mergeCell ref="B6:E6"/>
    <mergeCell ref="L16:L18"/>
    <mergeCell ref="D16:D18"/>
    <mergeCell ref="Q15:Q18"/>
    <mergeCell ref="B7:E8"/>
    <mergeCell ref="M7:N7"/>
    <mergeCell ref="A331:C331"/>
    <mergeCell ref="A312:C312"/>
    <mergeCell ref="A313:C313"/>
    <mergeCell ref="A317:C317"/>
    <mergeCell ref="A320:C320"/>
    <mergeCell ref="A323:C323"/>
    <mergeCell ref="A326:C326"/>
    <mergeCell ref="B327:T327"/>
    <mergeCell ref="A330:C330"/>
    <mergeCell ref="B321:T321"/>
    <mergeCell ref="B314:T314"/>
    <mergeCell ref="B318:T318"/>
    <mergeCell ref="A248:C248"/>
    <mergeCell ref="B284:T284"/>
    <mergeCell ref="B200:T200"/>
    <mergeCell ref="A230:C230"/>
    <mergeCell ref="T15:T18"/>
    <mergeCell ref="B59:T59"/>
    <mergeCell ref="A74:C74"/>
    <mergeCell ref="B75:T75"/>
    <mergeCell ref="A77:C77"/>
    <mergeCell ref="B245:T245"/>
    <mergeCell ref="A247:C247"/>
    <mergeCell ref="B235:T235"/>
    <mergeCell ref="A93:C93"/>
    <mergeCell ref="A78:C78"/>
    <mergeCell ref="B219:T219"/>
    <mergeCell ref="B125:T125"/>
    <mergeCell ref="A127:C127"/>
    <mergeCell ref="B128:T128"/>
    <mergeCell ref="A130:C130"/>
    <mergeCell ref="A131:C131"/>
    <mergeCell ref="B133:T133"/>
    <mergeCell ref="B138:T138"/>
    <mergeCell ref="A144:C144"/>
    <mergeCell ref="A145:C145"/>
    <mergeCell ref="A158:C158"/>
    <mergeCell ref="B159:T159"/>
    <mergeCell ref="A104:C104"/>
    <mergeCell ref="A105:C105"/>
    <mergeCell ref="A106:C106"/>
    <mergeCell ref="B107:T107"/>
    <mergeCell ref="B108:T108"/>
    <mergeCell ref="B109:T109"/>
    <mergeCell ref="A111:C111"/>
    <mergeCell ref="B112:T112"/>
    <mergeCell ref="A114:C114"/>
    <mergeCell ref="B147:T147"/>
    <mergeCell ref="B134:T134"/>
    <mergeCell ref="A118:C118"/>
    <mergeCell ref="A119:C119"/>
    <mergeCell ref="B120:T120"/>
    <mergeCell ref="B121:T121"/>
    <mergeCell ref="A124:C124"/>
    <mergeCell ref="A132:C132"/>
    <mergeCell ref="B94:T94"/>
    <mergeCell ref="B115:T115"/>
    <mergeCell ref="B95:T95"/>
    <mergeCell ref="A163:C163"/>
    <mergeCell ref="B164:T164"/>
    <mergeCell ref="A166:C166"/>
    <mergeCell ref="B167:T167"/>
    <mergeCell ref="A66:C66"/>
    <mergeCell ref="A92:C92"/>
    <mergeCell ref="A79:C79"/>
    <mergeCell ref="B80:T80"/>
    <mergeCell ref="B81:T81"/>
    <mergeCell ref="B82:T82"/>
    <mergeCell ref="A84:C84"/>
    <mergeCell ref="B85:T85"/>
    <mergeCell ref="A87:C87"/>
    <mergeCell ref="B88:T88"/>
    <mergeCell ref="A91:C91"/>
    <mergeCell ref="B146:T146"/>
    <mergeCell ref="B135:T135"/>
    <mergeCell ref="A137:C137"/>
    <mergeCell ref="A140:C140"/>
    <mergeCell ref="B141:T141"/>
    <mergeCell ref="A143:C143"/>
    <mergeCell ref="A183:C183"/>
    <mergeCell ref="B160:T160"/>
    <mergeCell ref="B161:T161"/>
    <mergeCell ref="A169:C169"/>
    <mergeCell ref="A170:C170"/>
    <mergeCell ref="A11:T11"/>
    <mergeCell ref="A14:T14"/>
    <mergeCell ref="B250:T250"/>
    <mergeCell ref="A58:C58"/>
    <mergeCell ref="B96:T96"/>
    <mergeCell ref="A98:C98"/>
    <mergeCell ref="B99:T99"/>
    <mergeCell ref="A101:C101"/>
    <mergeCell ref="B102:T102"/>
    <mergeCell ref="A237:C237"/>
    <mergeCell ref="A117:C117"/>
    <mergeCell ref="B148:T148"/>
    <mergeCell ref="A150:C150"/>
    <mergeCell ref="B151:T151"/>
    <mergeCell ref="A153:C153"/>
    <mergeCell ref="B154:T154"/>
    <mergeCell ref="A156:C156"/>
    <mergeCell ref="A157:C157"/>
    <mergeCell ref="B122:T122"/>
    <mergeCell ref="A171:C171"/>
    <mergeCell ref="B172:T172"/>
    <mergeCell ref="B173:T173"/>
    <mergeCell ref="B174:T174"/>
    <mergeCell ref="A176:C176"/>
    <mergeCell ref="B177:T177"/>
    <mergeCell ref="A179:C179"/>
    <mergeCell ref="B180:T180"/>
    <mergeCell ref="A182:C182"/>
    <mergeCell ref="A345:C345"/>
    <mergeCell ref="B332:T332"/>
    <mergeCell ref="B333:T333"/>
    <mergeCell ref="B334:T334"/>
    <mergeCell ref="A336:C336"/>
    <mergeCell ref="B337:T337"/>
    <mergeCell ref="A339:C339"/>
    <mergeCell ref="B340:T340"/>
    <mergeCell ref="A342:C342"/>
    <mergeCell ref="A343:C343"/>
    <mergeCell ref="A344:C344"/>
    <mergeCell ref="A196:C196"/>
    <mergeCell ref="A197:C197"/>
    <mergeCell ref="A184:C184"/>
    <mergeCell ref="B185:T185"/>
    <mergeCell ref="B186:T186"/>
    <mergeCell ref="B187:T187"/>
    <mergeCell ref="A189:C189"/>
    <mergeCell ref="B190:T190"/>
    <mergeCell ref="A192:C192"/>
    <mergeCell ref="B193:T193"/>
    <mergeCell ref="A195:C195"/>
  </mergeCells>
  <phoneticPr fontId="2" type="noConversion"/>
  <printOptions horizontalCentered="1"/>
  <pageMargins left="0.19685039370078741" right="0.19685039370078741" top="0.78740157480314965" bottom="0.19685039370078741" header="0" footer="0.19685039370078741"/>
  <pageSetup paperSize="9" scale="65" fitToHeight="6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7"/>
  <sheetViews>
    <sheetView tabSelected="1" zoomScale="80" zoomScaleNormal="80" zoomScaleSheetLayoutView="82" workbookViewId="0">
      <selection activeCell="E10" sqref="E10"/>
    </sheetView>
  </sheetViews>
  <sheetFormatPr defaultRowHeight="12.75" x14ac:dyDescent="0.2"/>
  <cols>
    <col min="1" max="1" width="7.42578125" style="20" customWidth="1"/>
    <col min="2" max="2" width="36" style="20" customWidth="1"/>
    <col min="3" max="3" width="7.85546875" style="16" customWidth="1"/>
    <col min="4" max="4" width="9.85546875" style="16" customWidth="1"/>
    <col min="5" max="5" width="9.42578125" style="16" customWidth="1"/>
    <col min="6" max="6" width="10.42578125" style="16" customWidth="1"/>
    <col min="7" max="7" width="11.42578125" style="16" customWidth="1"/>
    <col min="8" max="9" width="11.7109375" style="16" customWidth="1"/>
    <col min="10" max="10" width="11.5703125" style="16" customWidth="1"/>
    <col min="11" max="11" width="13.42578125" style="16" customWidth="1"/>
    <col min="12" max="12" width="11.42578125" style="16" customWidth="1"/>
    <col min="13" max="13" width="9.85546875" style="16" customWidth="1"/>
    <col min="14" max="14" width="9" style="16" customWidth="1"/>
    <col min="15" max="15" width="9.85546875" style="16" customWidth="1"/>
    <col min="16" max="16" width="8.140625" style="16" customWidth="1"/>
    <col min="17" max="17" width="9.140625" style="16" customWidth="1"/>
    <col min="18" max="18" width="8.85546875" style="16" customWidth="1"/>
    <col min="19" max="19" width="9" style="16" customWidth="1"/>
    <col min="20" max="20" width="5.85546875" style="16" customWidth="1"/>
    <col min="21" max="21" width="4.5703125" style="16" customWidth="1"/>
    <col min="22" max="22" width="9.85546875" style="16" customWidth="1"/>
    <col min="23" max="23" width="6.5703125" style="16" customWidth="1"/>
    <col min="24" max="24" width="9.85546875" style="16" customWidth="1"/>
    <col min="25" max="25" width="9.140625" style="15"/>
    <col min="26" max="26" width="10.140625" style="15" bestFit="1" customWidth="1"/>
    <col min="27" max="27" width="9.42578125" style="15" customWidth="1"/>
    <col min="28" max="29" width="9.140625" style="15"/>
    <col min="30" max="16384" width="9.140625" style="16"/>
  </cols>
  <sheetData>
    <row r="1" spans="1:24" ht="10.5" customHeight="1" x14ac:dyDescent="0.3">
      <c r="C1" s="33"/>
      <c r="D1" s="33"/>
      <c r="E1" s="58"/>
      <c r="F1" s="58"/>
      <c r="O1" s="38"/>
      <c r="P1" s="40"/>
      <c r="Q1" s="40"/>
      <c r="R1" s="40"/>
      <c r="S1" s="40"/>
      <c r="T1" s="40"/>
      <c r="U1" s="40"/>
      <c r="V1" s="40"/>
      <c r="W1" s="40"/>
      <c r="X1" s="40"/>
    </row>
    <row r="2" spans="1:24" ht="14.25" customHeight="1" x14ac:dyDescent="0.3">
      <c r="B2" s="350" t="s">
        <v>66</v>
      </c>
      <c r="C2" s="350"/>
      <c r="D2" s="123"/>
      <c r="E2" s="123"/>
      <c r="F2" s="58"/>
      <c r="N2" s="242"/>
      <c r="O2" s="121"/>
      <c r="P2" s="242"/>
      <c r="Q2" s="242"/>
      <c r="R2" s="237"/>
      <c r="S2" s="345" t="s">
        <v>69</v>
      </c>
      <c r="T2" s="345"/>
      <c r="U2" s="345"/>
      <c r="V2" s="345"/>
      <c r="W2" s="40"/>
      <c r="X2" s="40"/>
    </row>
    <row r="3" spans="1:24" ht="14.25" customHeight="1" x14ac:dyDescent="0.3">
      <c r="B3" s="344" t="s">
        <v>139</v>
      </c>
      <c r="C3" s="344"/>
      <c r="D3" s="344"/>
      <c r="E3" s="344"/>
      <c r="F3" s="58"/>
      <c r="N3" s="120"/>
      <c r="O3" s="120"/>
      <c r="P3" s="120"/>
      <c r="Q3" s="120"/>
      <c r="R3" s="120"/>
      <c r="S3" s="347" t="s">
        <v>140</v>
      </c>
      <c r="T3" s="347"/>
      <c r="U3" s="347"/>
      <c r="V3" s="347"/>
      <c r="W3" s="347"/>
      <c r="X3" s="40"/>
    </row>
    <row r="4" spans="1:24" ht="14.25" customHeight="1" x14ac:dyDescent="0.3">
      <c r="B4" s="348" t="s">
        <v>111</v>
      </c>
      <c r="C4" s="348"/>
      <c r="D4" s="348"/>
      <c r="E4" s="348"/>
      <c r="F4" s="58"/>
      <c r="N4" s="108"/>
      <c r="O4" s="122"/>
      <c r="P4" s="108"/>
      <c r="Q4" s="108"/>
      <c r="R4" s="237"/>
      <c r="S4" s="346" t="s">
        <v>70</v>
      </c>
      <c r="T4" s="346"/>
      <c r="U4" s="346"/>
      <c r="V4" s="346"/>
      <c r="W4" s="40"/>
      <c r="X4" s="40"/>
    </row>
    <row r="5" spans="1:24" ht="14.25" customHeight="1" x14ac:dyDescent="0.3">
      <c r="B5" s="42"/>
      <c r="C5" s="42"/>
      <c r="D5" s="350"/>
      <c r="E5" s="350"/>
      <c r="F5" s="58"/>
      <c r="N5" s="36"/>
      <c r="O5" s="36"/>
      <c r="P5" s="36"/>
      <c r="Q5" s="36"/>
      <c r="R5" s="237"/>
      <c r="S5" s="36"/>
      <c r="T5" s="36"/>
      <c r="U5" s="36"/>
      <c r="V5" s="36"/>
      <c r="W5" s="40"/>
      <c r="X5" s="40"/>
    </row>
    <row r="6" spans="1:24" ht="14.25" customHeight="1" x14ac:dyDescent="0.3">
      <c r="B6" s="349" t="s">
        <v>112</v>
      </c>
      <c r="C6" s="349"/>
      <c r="D6" s="349"/>
      <c r="E6" s="349"/>
      <c r="F6" s="58"/>
      <c r="N6" s="120"/>
      <c r="O6" s="120"/>
      <c r="P6" s="120"/>
      <c r="Q6" s="120"/>
      <c r="R6" s="120"/>
      <c r="S6" s="120" t="s">
        <v>150</v>
      </c>
      <c r="T6" s="120"/>
      <c r="U6" s="120"/>
      <c r="V6" s="120"/>
      <c r="W6" s="40"/>
      <c r="X6" s="40"/>
    </row>
    <row r="7" spans="1:24" ht="33" customHeight="1" x14ac:dyDescent="0.3">
      <c r="B7" s="389" t="s">
        <v>392</v>
      </c>
      <c r="C7" s="389"/>
      <c r="D7" s="389"/>
      <c r="E7" s="389"/>
      <c r="F7" s="58"/>
      <c r="N7" s="243"/>
      <c r="O7" s="105"/>
      <c r="P7" s="247"/>
      <c r="Q7" s="247"/>
      <c r="S7" s="243" t="s">
        <v>2</v>
      </c>
      <c r="T7" s="105"/>
      <c r="U7" s="105" t="s">
        <v>71</v>
      </c>
      <c r="V7" s="105"/>
      <c r="W7" s="40"/>
      <c r="X7" s="40"/>
    </row>
    <row r="8" spans="1:24" ht="14.25" customHeight="1" x14ac:dyDescent="0.3">
      <c r="B8" s="106" t="s">
        <v>393</v>
      </c>
      <c r="C8" s="33"/>
      <c r="D8" s="33"/>
      <c r="E8" s="58"/>
      <c r="F8" s="58"/>
      <c r="N8" s="244"/>
      <c r="O8" s="123"/>
      <c r="P8" s="244"/>
      <c r="Q8" s="244"/>
      <c r="R8" s="244"/>
      <c r="S8" s="349" t="s">
        <v>72</v>
      </c>
      <c r="T8" s="349"/>
      <c r="U8" s="349"/>
      <c r="V8" s="349"/>
      <c r="W8" s="349"/>
      <c r="X8" s="40"/>
    </row>
    <row r="9" spans="1:24" ht="22.5" customHeight="1" x14ac:dyDescent="0.3">
      <c r="B9" s="43" t="s">
        <v>68</v>
      </c>
      <c r="C9" s="33"/>
      <c r="D9" s="33"/>
      <c r="E9" s="58"/>
      <c r="F9" s="58"/>
      <c r="N9" s="110"/>
      <c r="O9" s="44"/>
      <c r="P9" s="44"/>
      <c r="Q9" s="44"/>
      <c r="R9" s="237"/>
      <c r="S9" s="110" t="s">
        <v>68</v>
      </c>
      <c r="T9" s="44"/>
      <c r="U9" s="44"/>
      <c r="V9" s="44"/>
      <c r="W9" s="40"/>
      <c r="X9" s="40"/>
    </row>
    <row r="10" spans="1:24" ht="51.75" customHeight="1" x14ac:dyDescent="0.3">
      <c r="C10" s="33"/>
      <c r="D10" s="33"/>
      <c r="E10" s="58"/>
      <c r="F10" s="58"/>
      <c r="O10" s="38"/>
      <c r="P10" s="40"/>
      <c r="Q10" s="40"/>
      <c r="R10" s="40"/>
      <c r="S10" s="40"/>
      <c r="T10" s="40"/>
      <c r="U10" s="40"/>
      <c r="V10" s="40"/>
      <c r="W10" s="40"/>
      <c r="X10" s="40"/>
    </row>
    <row r="11" spans="1:24" ht="18" customHeight="1" x14ac:dyDescent="0.2">
      <c r="A11" s="351"/>
      <c r="B11" s="351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351"/>
      <c r="X11" s="351"/>
    </row>
    <row r="12" spans="1:24" ht="18" customHeight="1" x14ac:dyDescent="0.3">
      <c r="A12" s="274" t="s">
        <v>317</v>
      </c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</row>
    <row r="13" spans="1:24" ht="23.25" customHeight="1" x14ac:dyDescent="0.3">
      <c r="A13" s="352" t="s">
        <v>134</v>
      </c>
      <c r="B13" s="352"/>
      <c r="C13" s="352"/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</row>
    <row r="14" spans="1:24" ht="22.5" customHeight="1" x14ac:dyDescent="0.2">
      <c r="A14" s="353" t="s">
        <v>286</v>
      </c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</row>
    <row r="15" spans="1:24" ht="42.75" customHeight="1" x14ac:dyDescent="0.2">
      <c r="A15" s="340" t="s">
        <v>0</v>
      </c>
      <c r="B15" s="340" t="s">
        <v>1</v>
      </c>
      <c r="C15" s="358" t="s">
        <v>46</v>
      </c>
      <c r="D15" s="361" t="s">
        <v>116</v>
      </c>
      <c r="E15" s="363"/>
      <c r="F15" s="363"/>
      <c r="G15" s="363"/>
      <c r="H15" s="363"/>
      <c r="I15" s="363"/>
      <c r="J15" s="362"/>
      <c r="K15" s="355" t="s">
        <v>320</v>
      </c>
      <c r="L15" s="355" t="s">
        <v>321</v>
      </c>
      <c r="M15" s="358" t="s">
        <v>322</v>
      </c>
      <c r="N15" s="365" t="s">
        <v>117</v>
      </c>
      <c r="O15" s="365"/>
      <c r="P15" s="365" t="s">
        <v>118</v>
      </c>
      <c r="Q15" s="365"/>
      <c r="R15" s="365"/>
      <c r="S15" s="365"/>
      <c r="T15" s="358" t="s">
        <v>54</v>
      </c>
      <c r="U15" s="358" t="s">
        <v>39</v>
      </c>
      <c r="V15" s="358" t="s">
        <v>130</v>
      </c>
      <c r="W15" s="358" t="s">
        <v>123</v>
      </c>
      <c r="X15" s="358" t="s">
        <v>119</v>
      </c>
    </row>
    <row r="16" spans="1:24" ht="15.75" customHeight="1" x14ac:dyDescent="0.2">
      <c r="A16" s="341"/>
      <c r="B16" s="341"/>
      <c r="C16" s="359"/>
      <c r="D16" s="358" t="s">
        <v>33</v>
      </c>
      <c r="E16" s="338" t="s">
        <v>115</v>
      </c>
      <c r="F16" s="338"/>
      <c r="G16" s="338"/>
      <c r="H16" s="338"/>
      <c r="I16" s="338"/>
      <c r="J16" s="338"/>
      <c r="K16" s="356"/>
      <c r="L16" s="356"/>
      <c r="M16" s="359"/>
      <c r="N16" s="358" t="s">
        <v>326</v>
      </c>
      <c r="O16" s="358" t="s">
        <v>230</v>
      </c>
      <c r="P16" s="340" t="s">
        <v>3</v>
      </c>
      <c r="Q16" s="340" t="s">
        <v>4</v>
      </c>
      <c r="R16" s="340" t="s">
        <v>5</v>
      </c>
      <c r="S16" s="340" t="s">
        <v>6</v>
      </c>
      <c r="T16" s="359"/>
      <c r="U16" s="359"/>
      <c r="V16" s="359"/>
      <c r="W16" s="359"/>
      <c r="X16" s="359"/>
    </row>
    <row r="17" spans="1:31" ht="51" customHeight="1" x14ac:dyDescent="0.2">
      <c r="A17" s="341"/>
      <c r="B17" s="341"/>
      <c r="C17" s="359"/>
      <c r="D17" s="359"/>
      <c r="E17" s="343" t="s">
        <v>31</v>
      </c>
      <c r="F17" s="343" t="s">
        <v>28</v>
      </c>
      <c r="G17" s="343" t="s">
        <v>318</v>
      </c>
      <c r="H17" s="343" t="s">
        <v>319</v>
      </c>
      <c r="I17" s="361" t="s">
        <v>113</v>
      </c>
      <c r="J17" s="362"/>
      <c r="K17" s="356"/>
      <c r="L17" s="356"/>
      <c r="M17" s="359"/>
      <c r="N17" s="359"/>
      <c r="O17" s="359"/>
      <c r="P17" s="341"/>
      <c r="Q17" s="341"/>
      <c r="R17" s="341"/>
      <c r="S17" s="341"/>
      <c r="T17" s="359"/>
      <c r="U17" s="359"/>
      <c r="V17" s="359"/>
      <c r="W17" s="359"/>
      <c r="X17" s="359"/>
      <c r="Y17" s="17"/>
      <c r="AD17" s="15"/>
      <c r="AE17" s="15"/>
    </row>
    <row r="18" spans="1:31" ht="107.25" customHeight="1" x14ac:dyDescent="0.2">
      <c r="A18" s="342"/>
      <c r="B18" s="342"/>
      <c r="C18" s="360"/>
      <c r="D18" s="360"/>
      <c r="E18" s="343"/>
      <c r="F18" s="343"/>
      <c r="G18" s="343"/>
      <c r="H18" s="343"/>
      <c r="I18" s="218" t="s">
        <v>29</v>
      </c>
      <c r="J18" s="218" t="s">
        <v>30</v>
      </c>
      <c r="K18" s="357"/>
      <c r="L18" s="357"/>
      <c r="M18" s="360"/>
      <c r="N18" s="360"/>
      <c r="O18" s="360"/>
      <c r="P18" s="342"/>
      <c r="Q18" s="342"/>
      <c r="R18" s="342"/>
      <c r="S18" s="342"/>
      <c r="T18" s="360"/>
      <c r="U18" s="360"/>
      <c r="V18" s="360"/>
      <c r="W18" s="360"/>
      <c r="X18" s="360"/>
      <c r="Y18" s="17"/>
      <c r="Z18" s="364"/>
      <c r="AA18" s="364"/>
      <c r="AB18" s="364"/>
      <c r="AC18" s="364"/>
      <c r="AD18" s="364"/>
      <c r="AE18" s="15"/>
    </row>
    <row r="19" spans="1:31" s="20" customFormat="1" ht="13.5" customHeight="1" x14ac:dyDescent="0.2">
      <c r="A19" s="152">
        <v>1</v>
      </c>
      <c r="B19" s="152">
        <v>2</v>
      </c>
      <c r="C19" s="152">
        <v>3</v>
      </c>
      <c r="D19" s="152">
        <v>4</v>
      </c>
      <c r="E19" s="152">
        <v>5</v>
      </c>
      <c r="F19" s="152">
        <v>6</v>
      </c>
      <c r="G19" s="59">
        <v>7</v>
      </c>
      <c r="H19" s="152">
        <v>8</v>
      </c>
      <c r="I19" s="152">
        <v>9</v>
      </c>
      <c r="J19" s="152">
        <v>10</v>
      </c>
      <c r="K19" s="1">
        <v>11</v>
      </c>
      <c r="L19" s="1">
        <v>12</v>
      </c>
      <c r="M19" s="1">
        <v>13</v>
      </c>
      <c r="N19" s="233">
        <v>14</v>
      </c>
      <c r="O19" s="151">
        <v>15</v>
      </c>
      <c r="P19" s="240">
        <v>16</v>
      </c>
      <c r="Q19" s="240">
        <v>17</v>
      </c>
      <c r="R19" s="240">
        <v>18</v>
      </c>
      <c r="S19" s="240">
        <v>19</v>
      </c>
      <c r="T19" s="151">
        <v>20</v>
      </c>
      <c r="U19" s="151">
        <v>21</v>
      </c>
      <c r="V19" s="151">
        <v>22</v>
      </c>
      <c r="W19" s="151">
        <v>23</v>
      </c>
      <c r="X19" s="151">
        <v>24</v>
      </c>
      <c r="Y19" s="18"/>
      <c r="Z19" s="364"/>
      <c r="AA19" s="364"/>
      <c r="AB19" s="364"/>
      <c r="AC19" s="364"/>
      <c r="AD19" s="364"/>
      <c r="AE19" s="19"/>
    </row>
    <row r="20" spans="1:31" ht="16.5" customHeight="1" x14ac:dyDescent="0.2">
      <c r="A20" s="152" t="s">
        <v>172</v>
      </c>
      <c r="B20" s="322" t="s">
        <v>167</v>
      </c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4"/>
      <c r="Y20" s="21"/>
      <c r="Z20" s="364"/>
      <c r="AA20" s="364"/>
      <c r="AB20" s="364"/>
      <c r="AC20" s="364"/>
      <c r="AD20" s="364"/>
      <c r="AE20" s="15"/>
    </row>
    <row r="21" spans="1:31" ht="18" customHeight="1" x14ac:dyDescent="0.2">
      <c r="A21" s="60" t="s">
        <v>7</v>
      </c>
      <c r="B21" s="319" t="s">
        <v>323</v>
      </c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1"/>
      <c r="Y21" s="22"/>
      <c r="Z21" s="364"/>
      <c r="AA21" s="364"/>
      <c r="AB21" s="364"/>
      <c r="AC21" s="364"/>
      <c r="AD21" s="364"/>
      <c r="AE21" s="15"/>
    </row>
    <row r="22" spans="1:31" ht="16.5" customHeight="1" x14ac:dyDescent="0.2">
      <c r="A22" s="61" t="s">
        <v>8</v>
      </c>
      <c r="B22" s="325" t="s">
        <v>74</v>
      </c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7"/>
      <c r="Y22" s="22"/>
      <c r="Z22" s="25"/>
      <c r="AA22" s="25"/>
      <c r="AD22" s="15"/>
      <c r="AE22" s="15"/>
    </row>
    <row r="23" spans="1:31" ht="15" customHeight="1" x14ac:dyDescent="0.2">
      <c r="A23" s="328" t="s">
        <v>73</v>
      </c>
      <c r="B23" s="329"/>
      <c r="C23" s="330"/>
      <c r="D23" s="91">
        <v>0</v>
      </c>
      <c r="E23" s="91" t="s">
        <v>53</v>
      </c>
      <c r="F23" s="95" t="s">
        <v>53</v>
      </c>
      <c r="G23" s="81" t="s">
        <v>143</v>
      </c>
      <c r="H23" s="81" t="s">
        <v>143</v>
      </c>
      <c r="I23" s="81" t="s">
        <v>143</v>
      </c>
      <c r="J23" s="118" t="s">
        <v>143</v>
      </c>
      <c r="K23" s="81" t="s">
        <v>143</v>
      </c>
      <c r="L23" s="81" t="s">
        <v>143</v>
      </c>
      <c r="M23" s="91" t="s">
        <v>143</v>
      </c>
      <c r="N23" s="91">
        <v>0</v>
      </c>
      <c r="O23" s="91">
        <v>0</v>
      </c>
      <c r="P23" s="91">
        <v>0</v>
      </c>
      <c r="Q23" s="91">
        <v>0</v>
      </c>
      <c r="R23" s="91">
        <v>0</v>
      </c>
      <c r="S23" s="91">
        <f>SUM(S25:S25)</f>
        <v>0</v>
      </c>
      <c r="T23" s="102" t="s">
        <v>143</v>
      </c>
      <c r="U23" s="150" t="s">
        <v>143</v>
      </c>
      <c r="V23" s="91" t="s">
        <v>143</v>
      </c>
      <c r="W23" s="91" t="s">
        <v>143</v>
      </c>
      <c r="X23" s="147" t="s">
        <v>143</v>
      </c>
      <c r="Y23" s="19"/>
      <c r="Z23" s="19"/>
      <c r="AA23" s="19"/>
    </row>
    <row r="24" spans="1:31" ht="15.75" customHeight="1" x14ac:dyDescent="0.2">
      <c r="A24" s="150" t="s">
        <v>52</v>
      </c>
      <c r="B24" s="325" t="s">
        <v>329</v>
      </c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7"/>
      <c r="Y24" s="24"/>
      <c r="Z24" s="24"/>
      <c r="AA24" s="24"/>
    </row>
    <row r="25" spans="1:31" ht="63.75" x14ac:dyDescent="0.2">
      <c r="A25" s="156" t="str">
        <f>'4'!A30</f>
        <v>1.1.2.1</v>
      </c>
      <c r="B25" s="175" t="str">
        <f>'4'!B30</f>
        <v>Влаштування приладів технологічного обліку відпуску теплової енергії від джерел теплопостачання ДКП "Луцьктепло" в м. Луцьку (Котельня на вул. Даньшина, 10б) (Зміна №2-20 від 09.12.2020 р.)</v>
      </c>
      <c r="C25" s="156" t="str">
        <f>'4'!C30</f>
        <v>1 шт.</v>
      </c>
      <c r="D25" s="95">
        <f>'4'!D30</f>
        <v>150.91999999999999</v>
      </c>
      <c r="E25" s="95" t="str">
        <f>'4'!E30</f>
        <v>х </v>
      </c>
      <c r="F25" s="95" t="str">
        <f>'4'!F30</f>
        <v>х </v>
      </c>
      <c r="G25" s="95" t="str">
        <f>'4'!G30</f>
        <v>х </v>
      </c>
      <c r="H25" s="95" t="str">
        <f>'4'!H30</f>
        <v>х </v>
      </c>
      <c r="I25" s="95" t="str">
        <f>'4'!I30</f>
        <v>х </v>
      </c>
      <c r="J25" s="95" t="str">
        <f>'4'!J30</f>
        <v>х </v>
      </c>
      <c r="K25" s="80" t="s">
        <v>53</v>
      </c>
      <c r="L25" s="80" t="s">
        <v>53</v>
      </c>
      <c r="M25" s="80" t="s">
        <v>53</v>
      </c>
      <c r="N25" s="115">
        <f>'4'!K30</f>
        <v>150.91999999999999</v>
      </c>
      <c r="O25" s="115">
        <f>'4'!L30</f>
        <v>0</v>
      </c>
      <c r="P25" s="118">
        <v>0</v>
      </c>
      <c r="Q25" s="118">
        <f>D25</f>
        <v>150.91999999999999</v>
      </c>
      <c r="R25" s="115">
        <v>0</v>
      </c>
      <c r="S25" s="115">
        <v>0</v>
      </c>
      <c r="T25" s="117" t="s">
        <v>143</v>
      </c>
      <c r="U25" s="116" t="s">
        <v>143</v>
      </c>
      <c r="V25" s="94" t="s">
        <v>143</v>
      </c>
      <c r="W25" s="116" t="s">
        <v>143</v>
      </c>
      <c r="X25" s="94" t="s">
        <v>143</v>
      </c>
      <c r="Y25" s="25"/>
      <c r="Z25" s="125"/>
      <c r="AA25" s="25"/>
    </row>
    <row r="26" spans="1:31" ht="63.75" x14ac:dyDescent="0.2">
      <c r="A26" s="156" t="str">
        <f>'4'!A31</f>
        <v>1.1.2.2</v>
      </c>
      <c r="B26" s="175" t="str">
        <f>'4'!B31</f>
        <v>Влаштування приладів технологічного обліку відпуску теплової енергії від джерел теплопостачання ДКП "Луцьктепло" в м. Луцьку (Котельня на вул. Конякіна, 24к) (Зміна №2-20 від 09.12.2020 р.)</v>
      </c>
      <c r="C26" s="156" t="str">
        <f>'4'!C31</f>
        <v>1 шт.</v>
      </c>
      <c r="D26" s="95">
        <f>'4'!D31</f>
        <v>150.13</v>
      </c>
      <c r="E26" s="95" t="str">
        <f>'4'!E31</f>
        <v>х </v>
      </c>
      <c r="F26" s="95" t="str">
        <f>'4'!F31</f>
        <v>х </v>
      </c>
      <c r="G26" s="95" t="str">
        <f>'4'!G31</f>
        <v>х </v>
      </c>
      <c r="H26" s="95" t="str">
        <f>'4'!H31</f>
        <v>х </v>
      </c>
      <c r="I26" s="95" t="str">
        <f>'4'!I31</f>
        <v>х </v>
      </c>
      <c r="J26" s="95" t="str">
        <f>'4'!J31</f>
        <v>х </v>
      </c>
      <c r="K26" s="80" t="s">
        <v>53</v>
      </c>
      <c r="L26" s="80" t="s">
        <v>53</v>
      </c>
      <c r="M26" s="80" t="s">
        <v>53</v>
      </c>
      <c r="N26" s="115">
        <f>'4'!K31</f>
        <v>150.13</v>
      </c>
      <c r="O26" s="115">
        <f>'4'!L31</f>
        <v>0</v>
      </c>
      <c r="P26" s="118">
        <v>0</v>
      </c>
      <c r="Q26" s="118">
        <f t="shared" ref="Q26:Q27" si="0">D26</f>
        <v>150.13</v>
      </c>
      <c r="R26" s="115">
        <v>0</v>
      </c>
      <c r="S26" s="115">
        <v>0</v>
      </c>
      <c r="T26" s="117" t="s">
        <v>143</v>
      </c>
      <c r="U26" s="116" t="s">
        <v>143</v>
      </c>
      <c r="V26" s="94" t="s">
        <v>143</v>
      </c>
      <c r="W26" s="116" t="s">
        <v>143</v>
      </c>
      <c r="X26" s="94" t="s">
        <v>143</v>
      </c>
      <c r="Y26" s="25"/>
      <c r="Z26" s="125"/>
      <c r="AA26" s="25"/>
    </row>
    <row r="27" spans="1:31" ht="63.75" x14ac:dyDescent="0.2">
      <c r="A27" s="156" t="str">
        <f>'4'!A32</f>
        <v>1.1.2.3</v>
      </c>
      <c r="B27" s="175" t="str">
        <f>'4'!B32</f>
        <v>Влаштування приладів технологічного обліку відпуску теплової енергії від джерел теплопостачання ДКП "Луцьктепло" в м. Луцьку (Котельня на вул. Володимирська, 100б) (Зміна №2-20 від 09.12.2020 р.)</v>
      </c>
      <c r="C27" s="156" t="str">
        <f>'4'!C32</f>
        <v>1 шт.</v>
      </c>
      <c r="D27" s="95">
        <f>'4'!D32</f>
        <v>136.66</v>
      </c>
      <c r="E27" s="95" t="str">
        <f>'4'!E32</f>
        <v>х </v>
      </c>
      <c r="F27" s="95" t="str">
        <f>'4'!F32</f>
        <v>х </v>
      </c>
      <c r="G27" s="95" t="str">
        <f>'4'!G32</f>
        <v>х </v>
      </c>
      <c r="H27" s="95" t="str">
        <f>'4'!H32</f>
        <v>х </v>
      </c>
      <c r="I27" s="95" t="str">
        <f>'4'!I32</f>
        <v>х </v>
      </c>
      <c r="J27" s="95" t="str">
        <f>'4'!J32</f>
        <v>х </v>
      </c>
      <c r="K27" s="80" t="s">
        <v>53</v>
      </c>
      <c r="L27" s="80" t="s">
        <v>53</v>
      </c>
      <c r="M27" s="80" t="s">
        <v>53</v>
      </c>
      <c r="N27" s="115">
        <f>'4'!K32</f>
        <v>136.66</v>
      </c>
      <c r="O27" s="115">
        <f>'4'!L32</f>
        <v>0</v>
      </c>
      <c r="P27" s="118">
        <v>0</v>
      </c>
      <c r="Q27" s="118">
        <f t="shared" si="0"/>
        <v>136.66</v>
      </c>
      <c r="R27" s="115">
        <v>0</v>
      </c>
      <c r="S27" s="115">
        <v>0</v>
      </c>
      <c r="T27" s="117" t="s">
        <v>143</v>
      </c>
      <c r="U27" s="116" t="s">
        <v>143</v>
      </c>
      <c r="V27" s="94" t="s">
        <v>143</v>
      </c>
      <c r="W27" s="116" t="s">
        <v>143</v>
      </c>
      <c r="X27" s="94" t="s">
        <v>143</v>
      </c>
      <c r="Y27" s="25"/>
      <c r="Z27" s="125"/>
      <c r="AA27" s="25"/>
    </row>
    <row r="28" spans="1:31" ht="17.25" customHeight="1" x14ac:dyDescent="0.2">
      <c r="A28" s="328" t="s">
        <v>77</v>
      </c>
      <c r="B28" s="329"/>
      <c r="C28" s="330"/>
      <c r="D28" s="95">
        <f>SUM(D25:D27)</f>
        <v>437.70999999999992</v>
      </c>
      <c r="E28" s="95" t="str">
        <f>'4'!E33</f>
        <v>х </v>
      </c>
      <c r="F28" s="95" t="str">
        <f>'4'!F33</f>
        <v>х </v>
      </c>
      <c r="G28" s="95" t="str">
        <f>'4'!G33</f>
        <v>-</v>
      </c>
      <c r="H28" s="95" t="str">
        <f>'4'!H33</f>
        <v>-</v>
      </c>
      <c r="I28" s="95" t="str">
        <f>'4'!I33</f>
        <v>-</v>
      </c>
      <c r="J28" s="95" t="str">
        <f>'4'!J33</f>
        <v>-</v>
      </c>
      <c r="K28" s="150" t="s">
        <v>143</v>
      </c>
      <c r="L28" s="150" t="s">
        <v>143</v>
      </c>
      <c r="M28" s="95" t="s">
        <v>143</v>
      </c>
      <c r="N28" s="95">
        <f t="shared" ref="N28:S28" si="1">SUM(N25:N27)</f>
        <v>437.70999999999992</v>
      </c>
      <c r="O28" s="95">
        <f t="shared" si="1"/>
        <v>0</v>
      </c>
      <c r="P28" s="95">
        <f t="shared" si="1"/>
        <v>0</v>
      </c>
      <c r="Q28" s="95">
        <f t="shared" si="1"/>
        <v>437.70999999999992</v>
      </c>
      <c r="R28" s="95">
        <f t="shared" si="1"/>
        <v>0</v>
      </c>
      <c r="S28" s="95">
        <f t="shared" si="1"/>
        <v>0</v>
      </c>
      <c r="T28" s="150" t="s">
        <v>143</v>
      </c>
      <c r="U28" s="150" t="s">
        <v>143</v>
      </c>
      <c r="V28" s="150" t="s">
        <v>143</v>
      </c>
      <c r="W28" s="150" t="s">
        <v>143</v>
      </c>
      <c r="X28" s="95" t="s">
        <v>143</v>
      </c>
      <c r="Y28" s="19"/>
      <c r="Z28" s="19"/>
      <c r="AA28" s="19"/>
    </row>
    <row r="29" spans="1:31" ht="17.25" customHeight="1" x14ac:dyDescent="0.2">
      <c r="A29" s="82" t="s">
        <v>47</v>
      </c>
      <c r="B29" s="328" t="s">
        <v>76</v>
      </c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30"/>
      <c r="Y29" s="24"/>
      <c r="Z29" s="24"/>
      <c r="AA29" s="24"/>
    </row>
    <row r="30" spans="1:31" ht="25.5" x14ac:dyDescent="0.2">
      <c r="A30" s="156" t="str">
        <f>'4'!A35</f>
        <v>1.1.3.1</v>
      </c>
      <c r="B30" s="175" t="str">
        <f>'4'!B35</f>
        <v>Капітальний ремонт будівлі котельної на вул. Боженка, 32</v>
      </c>
      <c r="C30" s="156" t="str">
        <f>'4'!C35</f>
        <v>1 шт.</v>
      </c>
      <c r="D30" s="95">
        <f>'4'!D35</f>
        <v>49.17</v>
      </c>
      <c r="E30" s="156" t="str">
        <f>'4'!E35</f>
        <v>х </v>
      </c>
      <c r="F30" s="156" t="str">
        <f>'4'!F35</f>
        <v>х </v>
      </c>
      <c r="G30" s="156" t="str">
        <f>'4'!G35</f>
        <v>х </v>
      </c>
      <c r="H30" s="156" t="str">
        <f>'4'!H35</f>
        <v>х </v>
      </c>
      <c r="I30" s="156" t="str">
        <f>'4'!I35</f>
        <v>х </v>
      </c>
      <c r="J30" s="156" t="str">
        <f>'4'!J35</f>
        <v>х </v>
      </c>
      <c r="K30" s="156" t="s">
        <v>53</v>
      </c>
      <c r="L30" s="156" t="s">
        <v>53</v>
      </c>
      <c r="M30" s="156" t="s">
        <v>53</v>
      </c>
      <c r="N30" s="115">
        <f>'4'!K35</f>
        <v>49.17</v>
      </c>
      <c r="O30" s="115">
        <f>'4'!L35</f>
        <v>0</v>
      </c>
      <c r="P30" s="115">
        <v>0</v>
      </c>
      <c r="Q30" s="118">
        <f>D30</f>
        <v>49.17</v>
      </c>
      <c r="R30" s="115">
        <v>0</v>
      </c>
      <c r="S30" s="118">
        <v>0</v>
      </c>
      <c r="T30" s="117" t="s">
        <v>143</v>
      </c>
      <c r="U30" s="117" t="s">
        <v>143</v>
      </c>
      <c r="V30" s="117" t="s">
        <v>143</v>
      </c>
      <c r="W30" s="117" t="s">
        <v>143</v>
      </c>
      <c r="X30" s="117" t="s">
        <v>143</v>
      </c>
      <c r="Y30" s="25"/>
      <c r="Z30" s="125"/>
      <c r="AA30" s="25"/>
    </row>
    <row r="31" spans="1:31" ht="25.5" x14ac:dyDescent="0.2">
      <c r="A31" s="156" t="str">
        <f>'4'!A36</f>
        <v>1.1.3.2</v>
      </c>
      <c r="B31" s="175" t="str">
        <f>'4'!B36</f>
        <v>Капітальний ремонт будівлі котельної на вул. Володимирській. 1-в</v>
      </c>
      <c r="C31" s="156" t="str">
        <f>'4'!C36</f>
        <v>1 шт.</v>
      </c>
      <c r="D31" s="95">
        <f>'4'!D36</f>
        <v>6.31</v>
      </c>
      <c r="E31" s="156" t="str">
        <f>'4'!E36</f>
        <v>х </v>
      </c>
      <c r="F31" s="156" t="str">
        <f>'4'!F36</f>
        <v>х </v>
      </c>
      <c r="G31" s="156" t="str">
        <f>'4'!G36</f>
        <v>х </v>
      </c>
      <c r="H31" s="156" t="str">
        <f>'4'!H36</f>
        <v>х </v>
      </c>
      <c r="I31" s="156" t="str">
        <f>'4'!I36</f>
        <v>х </v>
      </c>
      <c r="J31" s="156" t="str">
        <f>'4'!J36</f>
        <v>х </v>
      </c>
      <c r="K31" s="156" t="s">
        <v>53</v>
      </c>
      <c r="L31" s="156" t="s">
        <v>53</v>
      </c>
      <c r="M31" s="156" t="s">
        <v>53</v>
      </c>
      <c r="N31" s="115">
        <f>'4'!K36</f>
        <v>6.31</v>
      </c>
      <c r="O31" s="115">
        <f>'4'!L36</f>
        <v>0</v>
      </c>
      <c r="P31" s="118">
        <v>0</v>
      </c>
      <c r="Q31" s="118">
        <v>0</v>
      </c>
      <c r="R31" s="115">
        <f>D31</f>
        <v>6.31</v>
      </c>
      <c r="S31" s="118">
        <v>0</v>
      </c>
      <c r="T31" s="117" t="s">
        <v>143</v>
      </c>
      <c r="U31" s="117" t="s">
        <v>143</v>
      </c>
      <c r="V31" s="117" t="s">
        <v>143</v>
      </c>
      <c r="W31" s="117" t="s">
        <v>143</v>
      </c>
      <c r="X31" s="117" t="s">
        <v>143</v>
      </c>
      <c r="Y31" s="25"/>
      <c r="Z31" s="125"/>
      <c r="AA31" s="25"/>
    </row>
    <row r="32" spans="1:31" ht="25.5" x14ac:dyDescent="0.2">
      <c r="A32" s="156" t="str">
        <f>'4'!A37</f>
        <v>1.1.3.3</v>
      </c>
      <c r="B32" s="175" t="str">
        <f>'4'!B37</f>
        <v>Капітальний ремонт будівлі котельної на вул. Даньшина, 10</v>
      </c>
      <c r="C32" s="156" t="str">
        <f>'4'!C37</f>
        <v>1 шт.</v>
      </c>
      <c r="D32" s="95">
        <f>'4'!D37</f>
        <v>19.8</v>
      </c>
      <c r="E32" s="156" t="str">
        <f>'4'!E37</f>
        <v>х </v>
      </c>
      <c r="F32" s="156" t="str">
        <f>'4'!F37</f>
        <v>х </v>
      </c>
      <c r="G32" s="156" t="str">
        <f>'4'!G37</f>
        <v>х </v>
      </c>
      <c r="H32" s="156" t="str">
        <f>'4'!H37</f>
        <v>х </v>
      </c>
      <c r="I32" s="156" t="str">
        <f>'4'!I37</f>
        <v>х </v>
      </c>
      <c r="J32" s="156" t="str">
        <f>'4'!J37</f>
        <v>х </v>
      </c>
      <c r="K32" s="156" t="s">
        <v>53</v>
      </c>
      <c r="L32" s="156" t="s">
        <v>53</v>
      </c>
      <c r="M32" s="156" t="s">
        <v>53</v>
      </c>
      <c r="N32" s="115">
        <f>'4'!K37</f>
        <v>19.8</v>
      </c>
      <c r="O32" s="115">
        <f>'4'!L37</f>
        <v>0</v>
      </c>
      <c r="P32" s="118">
        <v>0</v>
      </c>
      <c r="Q32" s="118">
        <f>D32</f>
        <v>19.8</v>
      </c>
      <c r="R32" s="115">
        <v>0</v>
      </c>
      <c r="S32" s="118">
        <v>0</v>
      </c>
      <c r="T32" s="117" t="s">
        <v>143</v>
      </c>
      <c r="U32" s="117" t="s">
        <v>143</v>
      </c>
      <c r="V32" s="117" t="s">
        <v>143</v>
      </c>
      <c r="W32" s="117" t="s">
        <v>143</v>
      </c>
      <c r="X32" s="117" t="s">
        <v>143</v>
      </c>
      <c r="Y32" s="25"/>
      <c r="Z32" s="125"/>
      <c r="AA32" s="25"/>
    </row>
    <row r="33" spans="1:27" ht="38.25" x14ac:dyDescent="0.2">
      <c r="A33" s="156" t="str">
        <f>'4'!A38</f>
        <v>1.1.3.4</v>
      </c>
      <c r="B33" s="175" t="str">
        <f>'4'!B38</f>
        <v>Технічне переоснащення котельні із заміною обладнання ГРУ на пр. Відродження, 15-б в м. Луцьку</v>
      </c>
      <c r="C33" s="156" t="str">
        <f>'4'!C38</f>
        <v>1 шт.</v>
      </c>
      <c r="D33" s="95">
        <f>'4'!D38</f>
        <v>119.43</v>
      </c>
      <c r="E33" s="156" t="str">
        <f>'4'!E38</f>
        <v>х </v>
      </c>
      <c r="F33" s="156" t="str">
        <f>'4'!F38</f>
        <v>х </v>
      </c>
      <c r="G33" s="156" t="str">
        <f>'4'!G38</f>
        <v>х </v>
      </c>
      <c r="H33" s="156" t="str">
        <f>'4'!H38</f>
        <v>х </v>
      </c>
      <c r="I33" s="156" t="str">
        <f>'4'!I38</f>
        <v>х </v>
      </c>
      <c r="J33" s="156" t="str">
        <f>'4'!J38</f>
        <v>х </v>
      </c>
      <c r="K33" s="156" t="s">
        <v>53</v>
      </c>
      <c r="L33" s="156" t="s">
        <v>53</v>
      </c>
      <c r="M33" s="156" t="s">
        <v>53</v>
      </c>
      <c r="N33" s="115">
        <f>'4'!K38</f>
        <v>119.43</v>
      </c>
      <c r="O33" s="115">
        <f>'4'!L38</f>
        <v>0</v>
      </c>
      <c r="P33" s="118">
        <v>0</v>
      </c>
      <c r="Q33" s="118">
        <f>D33</f>
        <v>119.43</v>
      </c>
      <c r="R33" s="115">
        <v>0</v>
      </c>
      <c r="S33" s="118">
        <v>0</v>
      </c>
      <c r="T33" s="117" t="s">
        <v>143</v>
      </c>
      <c r="U33" s="117" t="s">
        <v>143</v>
      </c>
      <c r="V33" s="117" t="s">
        <v>143</v>
      </c>
      <c r="W33" s="117" t="s">
        <v>143</v>
      </c>
      <c r="X33" s="117" t="s">
        <v>143</v>
      </c>
      <c r="Y33" s="25"/>
      <c r="Z33" s="125"/>
      <c r="AA33" s="25"/>
    </row>
    <row r="34" spans="1:27" ht="42" customHeight="1" x14ac:dyDescent="0.2">
      <c r="A34" s="156" t="str">
        <f>'4'!A39</f>
        <v>1.1.3.5</v>
      </c>
      <c r="B34" s="175" t="str">
        <f>'4'!B39</f>
        <v>Технічне переоснащення котельні із заміною обладнання ГРУ на вул. Б. Хмельницького, 58-б в м. Луцьку</v>
      </c>
      <c r="C34" s="156" t="str">
        <f>'4'!C39</f>
        <v>1 шт.</v>
      </c>
      <c r="D34" s="95">
        <f>'4'!D39</f>
        <v>23.98</v>
      </c>
      <c r="E34" s="156" t="str">
        <f>'4'!E39</f>
        <v>х </v>
      </c>
      <c r="F34" s="156" t="str">
        <f>'4'!F39</f>
        <v>х </v>
      </c>
      <c r="G34" s="156" t="str">
        <f>'4'!G39</f>
        <v>х </v>
      </c>
      <c r="H34" s="156" t="str">
        <f>'4'!H39</f>
        <v>х </v>
      </c>
      <c r="I34" s="156" t="str">
        <f>'4'!I39</f>
        <v>х </v>
      </c>
      <c r="J34" s="156" t="str">
        <f>'4'!J39</f>
        <v>х </v>
      </c>
      <c r="K34" s="156" t="s">
        <v>53</v>
      </c>
      <c r="L34" s="156" t="s">
        <v>53</v>
      </c>
      <c r="M34" s="156" t="s">
        <v>53</v>
      </c>
      <c r="N34" s="115">
        <f>'4'!K39</f>
        <v>23.98</v>
      </c>
      <c r="O34" s="115">
        <f>'4'!L39</f>
        <v>0</v>
      </c>
      <c r="P34" s="118">
        <v>0</v>
      </c>
      <c r="Q34" s="118">
        <v>0</v>
      </c>
      <c r="R34" s="115">
        <f>D34</f>
        <v>23.98</v>
      </c>
      <c r="S34" s="118">
        <v>0</v>
      </c>
      <c r="T34" s="117" t="s">
        <v>143</v>
      </c>
      <c r="U34" s="117" t="s">
        <v>143</v>
      </c>
      <c r="V34" s="117" t="s">
        <v>143</v>
      </c>
      <c r="W34" s="117" t="s">
        <v>143</v>
      </c>
      <c r="X34" s="117" t="s">
        <v>143</v>
      </c>
      <c r="Y34" s="25"/>
      <c r="Z34" s="125"/>
      <c r="AA34" s="25"/>
    </row>
    <row r="35" spans="1:27" ht="39.75" customHeight="1" x14ac:dyDescent="0.2">
      <c r="A35" s="156" t="str">
        <f>'4'!A40</f>
        <v>1.1.3.6</v>
      </c>
      <c r="B35" s="175" t="str">
        <f>'4'!B40</f>
        <v>Технічне переоснащення котельні із заміною обладнання ГРУ на вул. Потапова, 10-г в м. Луцьку</v>
      </c>
      <c r="C35" s="156" t="str">
        <f>'4'!C40</f>
        <v>1 шт.</v>
      </c>
      <c r="D35" s="95">
        <f>'4'!D40</f>
        <v>119.43</v>
      </c>
      <c r="E35" s="156" t="str">
        <f>'4'!E40</f>
        <v>х </v>
      </c>
      <c r="F35" s="156" t="str">
        <f>'4'!F40</f>
        <v>х </v>
      </c>
      <c r="G35" s="156" t="str">
        <f>'4'!G40</f>
        <v>х </v>
      </c>
      <c r="H35" s="156" t="str">
        <f>'4'!H40</f>
        <v>х </v>
      </c>
      <c r="I35" s="156" t="str">
        <f>'4'!I40</f>
        <v>х </v>
      </c>
      <c r="J35" s="156" t="str">
        <f>'4'!J40</f>
        <v>х </v>
      </c>
      <c r="K35" s="156" t="s">
        <v>53</v>
      </c>
      <c r="L35" s="156" t="s">
        <v>53</v>
      </c>
      <c r="M35" s="156" t="s">
        <v>53</v>
      </c>
      <c r="N35" s="115">
        <f>'4'!K40</f>
        <v>119.43</v>
      </c>
      <c r="O35" s="115">
        <f>'4'!L40</f>
        <v>0</v>
      </c>
      <c r="P35" s="118">
        <v>0</v>
      </c>
      <c r="Q35" s="118">
        <v>0</v>
      </c>
      <c r="R35" s="115">
        <f t="shared" ref="R35:R38" si="2">D35</f>
        <v>119.43</v>
      </c>
      <c r="S35" s="118">
        <v>0</v>
      </c>
      <c r="T35" s="117" t="s">
        <v>143</v>
      </c>
      <c r="U35" s="117" t="s">
        <v>143</v>
      </c>
      <c r="V35" s="117" t="s">
        <v>143</v>
      </c>
      <c r="W35" s="117" t="s">
        <v>143</v>
      </c>
      <c r="X35" s="117" t="s">
        <v>143</v>
      </c>
      <c r="Y35" s="25"/>
      <c r="Z35" s="125"/>
      <c r="AA35" s="25"/>
    </row>
    <row r="36" spans="1:27" ht="38.25" x14ac:dyDescent="0.2">
      <c r="A36" s="156" t="str">
        <f>'4'!A41</f>
        <v>1.1.3.7</v>
      </c>
      <c r="B36" s="175" t="str">
        <f>'4'!B41</f>
        <v>Технічне переоснащення котельні із заміною обладнання ГРУ на вул. Заводська, 3-а в м. Луцьку</v>
      </c>
      <c r="C36" s="156" t="str">
        <f>'4'!C41</f>
        <v>1 шт.</v>
      </c>
      <c r="D36" s="95">
        <f>'4'!D41</f>
        <v>23.98</v>
      </c>
      <c r="E36" s="156" t="str">
        <f>'4'!E41</f>
        <v>х </v>
      </c>
      <c r="F36" s="156" t="str">
        <f>'4'!F41</f>
        <v>х </v>
      </c>
      <c r="G36" s="156" t="str">
        <f>'4'!G41</f>
        <v>х </v>
      </c>
      <c r="H36" s="156" t="str">
        <f>'4'!H41</f>
        <v>х </v>
      </c>
      <c r="I36" s="156" t="str">
        <f>'4'!I41</f>
        <v>х </v>
      </c>
      <c r="J36" s="156" t="str">
        <f>'4'!J41</f>
        <v>х </v>
      </c>
      <c r="K36" s="156" t="s">
        <v>53</v>
      </c>
      <c r="L36" s="156" t="s">
        <v>53</v>
      </c>
      <c r="M36" s="156" t="s">
        <v>53</v>
      </c>
      <c r="N36" s="115">
        <f>'4'!K41</f>
        <v>23.98</v>
      </c>
      <c r="O36" s="115">
        <f>'4'!L41</f>
        <v>0</v>
      </c>
      <c r="P36" s="118">
        <v>0</v>
      </c>
      <c r="Q36" s="118">
        <v>0</v>
      </c>
      <c r="R36" s="115">
        <f t="shared" si="2"/>
        <v>23.98</v>
      </c>
      <c r="S36" s="118">
        <v>0</v>
      </c>
      <c r="T36" s="117" t="s">
        <v>143</v>
      </c>
      <c r="U36" s="117" t="s">
        <v>143</v>
      </c>
      <c r="V36" s="117" t="s">
        <v>143</v>
      </c>
      <c r="W36" s="117" t="s">
        <v>143</v>
      </c>
      <c r="X36" s="117" t="s">
        <v>143</v>
      </c>
      <c r="Y36" s="25"/>
      <c r="Z36" s="125"/>
      <c r="AA36" s="25"/>
    </row>
    <row r="37" spans="1:27" ht="51" x14ac:dyDescent="0.2">
      <c r="A37" s="156" t="str">
        <f>'4'!A42</f>
        <v>1.1.3.8</v>
      </c>
      <c r="B37" s="175" t="str">
        <f>'4'!B42</f>
        <v>Нове будівництво навісу в зоні складування твердого палива для потреб котельні ДКП "Луцьктепло" на вул. Боженка, 32 у м. Луцьку</v>
      </c>
      <c r="C37" s="156" t="str">
        <f>'4'!C42</f>
        <v>1 шт.</v>
      </c>
      <c r="D37" s="95">
        <f>'4'!D42</f>
        <v>1249.47</v>
      </c>
      <c r="E37" s="156" t="str">
        <f>'4'!E42</f>
        <v>х </v>
      </c>
      <c r="F37" s="156" t="str">
        <f>'4'!F42</f>
        <v>х </v>
      </c>
      <c r="G37" s="156" t="str">
        <f>'4'!G42</f>
        <v>х </v>
      </c>
      <c r="H37" s="156" t="str">
        <f>'4'!H42</f>
        <v>х </v>
      </c>
      <c r="I37" s="156" t="str">
        <f>'4'!I42</f>
        <v>х </v>
      </c>
      <c r="J37" s="156" t="str">
        <f>'4'!J42</f>
        <v>х </v>
      </c>
      <c r="K37" s="156" t="s">
        <v>53</v>
      </c>
      <c r="L37" s="156" t="s">
        <v>53</v>
      </c>
      <c r="M37" s="156" t="s">
        <v>53</v>
      </c>
      <c r="N37" s="115">
        <f>'4'!K42</f>
        <v>0</v>
      </c>
      <c r="O37" s="115">
        <f>'4'!L42</f>
        <v>1249.47</v>
      </c>
      <c r="P37" s="118">
        <v>0</v>
      </c>
      <c r="Q37" s="118">
        <v>0</v>
      </c>
      <c r="R37" s="115">
        <v>0</v>
      </c>
      <c r="S37" s="118">
        <f>D37</f>
        <v>1249.47</v>
      </c>
      <c r="T37" s="117"/>
      <c r="U37" s="117"/>
      <c r="V37" s="117"/>
      <c r="W37" s="117"/>
      <c r="X37" s="117"/>
      <c r="Y37" s="25"/>
      <c r="Z37" s="125"/>
      <c r="AA37" s="25"/>
    </row>
    <row r="38" spans="1:27" ht="25.5" x14ac:dyDescent="0.2">
      <c r="A38" s="156" t="str">
        <f>'4'!A43</f>
        <v>1.1.3.9</v>
      </c>
      <c r="B38" s="175" t="str">
        <f>'4'!B43</f>
        <v>Придбання лічильника газу "КУРС-01" G160 ("Зонд 1" G160)</v>
      </c>
      <c r="C38" s="156" t="str">
        <f>'4'!C43</f>
        <v>1 шт.</v>
      </c>
      <c r="D38" s="95">
        <f>'4'!D43</f>
        <v>47.35</v>
      </c>
      <c r="E38" s="156" t="str">
        <f>'4'!E43</f>
        <v>х </v>
      </c>
      <c r="F38" s="156" t="str">
        <f>'4'!F43</f>
        <v>х </v>
      </c>
      <c r="G38" s="156" t="str">
        <f>'4'!G43</f>
        <v>х </v>
      </c>
      <c r="H38" s="156" t="str">
        <f>'4'!H43</f>
        <v>х </v>
      </c>
      <c r="I38" s="156" t="str">
        <f>'4'!I43</f>
        <v>х </v>
      </c>
      <c r="J38" s="156" t="str">
        <f>'4'!J43</f>
        <v>х </v>
      </c>
      <c r="K38" s="156" t="s">
        <v>53</v>
      </c>
      <c r="L38" s="156" t="s">
        <v>53</v>
      </c>
      <c r="M38" s="156" t="s">
        <v>53</v>
      </c>
      <c r="N38" s="115">
        <f>'4'!K43</f>
        <v>47.35</v>
      </c>
      <c r="O38" s="115">
        <f>'4'!L43</f>
        <v>0</v>
      </c>
      <c r="P38" s="118">
        <v>0</v>
      </c>
      <c r="Q38" s="118">
        <v>0</v>
      </c>
      <c r="R38" s="115">
        <f t="shared" si="2"/>
        <v>47.35</v>
      </c>
      <c r="S38" s="118">
        <v>0</v>
      </c>
      <c r="T38" s="117" t="s">
        <v>143</v>
      </c>
      <c r="U38" s="117" t="s">
        <v>143</v>
      </c>
      <c r="V38" s="117" t="s">
        <v>143</v>
      </c>
      <c r="W38" s="117" t="s">
        <v>143</v>
      </c>
      <c r="X38" s="117" t="s">
        <v>143</v>
      </c>
      <c r="Y38" s="25"/>
      <c r="Z38" s="125"/>
      <c r="AA38" s="25"/>
    </row>
    <row r="39" spans="1:27" ht="38.25" x14ac:dyDescent="0.2">
      <c r="A39" s="156" t="str">
        <f>'4'!A44</f>
        <v>1.1.3.10</v>
      </c>
      <c r="B39" s="175" t="str">
        <f>'4'!B44</f>
        <v>Підсилення несучих конструкцій котельні по вул. Потапова, 10 ДКП "Луцьктепло" в м. Луцьк Волинської області</v>
      </c>
      <c r="C39" s="156" t="str">
        <f>'4'!C44</f>
        <v>1 шт.</v>
      </c>
      <c r="D39" s="95">
        <f>'4'!D44</f>
        <v>160.11000000000001</v>
      </c>
      <c r="E39" s="156" t="str">
        <f>'4'!E44</f>
        <v>х </v>
      </c>
      <c r="F39" s="156" t="str">
        <f>'4'!F44</f>
        <v>х </v>
      </c>
      <c r="G39" s="156" t="str">
        <f>'4'!G44</f>
        <v>х </v>
      </c>
      <c r="H39" s="156" t="str">
        <f>'4'!H44</f>
        <v>х </v>
      </c>
      <c r="I39" s="156" t="str">
        <f>'4'!I44</f>
        <v>х </v>
      </c>
      <c r="J39" s="156" t="str">
        <f>'4'!J44</f>
        <v>х </v>
      </c>
      <c r="K39" s="156" t="s">
        <v>53</v>
      </c>
      <c r="L39" s="156" t="s">
        <v>53</v>
      </c>
      <c r="M39" s="156" t="s">
        <v>53</v>
      </c>
      <c r="N39" s="115">
        <f>'4'!K44</f>
        <v>0</v>
      </c>
      <c r="O39" s="115">
        <f>'4'!L44</f>
        <v>160.11000000000001</v>
      </c>
      <c r="P39" s="118">
        <v>0</v>
      </c>
      <c r="Q39" s="118">
        <f>D39</f>
        <v>160.11000000000001</v>
      </c>
      <c r="R39" s="115">
        <v>0</v>
      </c>
      <c r="S39" s="118">
        <v>0</v>
      </c>
      <c r="T39" s="117" t="s">
        <v>143</v>
      </c>
      <c r="U39" s="117" t="s">
        <v>143</v>
      </c>
      <c r="V39" s="117" t="s">
        <v>143</v>
      </c>
      <c r="W39" s="117" t="s">
        <v>143</v>
      </c>
      <c r="X39" s="117" t="s">
        <v>143</v>
      </c>
      <c r="Y39" s="25"/>
      <c r="Z39" s="125"/>
      <c r="AA39" s="25"/>
    </row>
    <row r="40" spans="1:27" ht="38.25" x14ac:dyDescent="0.2">
      <c r="A40" s="156" t="str">
        <f>'4'!A45</f>
        <v>1.1.3.11</v>
      </c>
      <c r="B40" s="175" t="str">
        <f>'4'!B45</f>
        <v>Капітальний ремонт - обмуровка та теплоізоляція котла ТВГ-8М на котельні по вул. Декабристів, 29</v>
      </c>
      <c r="C40" s="156" t="str">
        <f>'4'!C45</f>
        <v>1 шт</v>
      </c>
      <c r="D40" s="95">
        <f>'4'!D45</f>
        <v>471.06</v>
      </c>
      <c r="E40" s="156" t="str">
        <f>'4'!E45</f>
        <v>х </v>
      </c>
      <c r="F40" s="156" t="str">
        <f>'4'!F45</f>
        <v>х </v>
      </c>
      <c r="G40" s="156" t="str">
        <f>'4'!G45</f>
        <v>х </v>
      </c>
      <c r="H40" s="156" t="str">
        <f>'4'!H45</f>
        <v>х </v>
      </c>
      <c r="I40" s="156" t="str">
        <f>'4'!I45</f>
        <v>х </v>
      </c>
      <c r="J40" s="156" t="str">
        <f>'4'!J45</f>
        <v>х </v>
      </c>
      <c r="K40" s="156" t="s">
        <v>53</v>
      </c>
      <c r="L40" s="156" t="s">
        <v>53</v>
      </c>
      <c r="M40" s="156" t="s">
        <v>53</v>
      </c>
      <c r="N40" s="115">
        <f>'4'!K45</f>
        <v>0</v>
      </c>
      <c r="O40" s="115">
        <f>'4'!L45</f>
        <v>471.06</v>
      </c>
      <c r="P40" s="118">
        <v>0</v>
      </c>
      <c r="Q40" s="118">
        <v>0</v>
      </c>
      <c r="R40" s="115">
        <f>D40</f>
        <v>471.06</v>
      </c>
      <c r="S40" s="118">
        <v>0</v>
      </c>
      <c r="T40" s="117" t="s">
        <v>143</v>
      </c>
      <c r="U40" s="117" t="s">
        <v>143</v>
      </c>
      <c r="V40" s="117" t="s">
        <v>143</v>
      </c>
      <c r="W40" s="117" t="s">
        <v>143</v>
      </c>
      <c r="X40" s="117" t="s">
        <v>143</v>
      </c>
      <c r="Y40" s="25"/>
      <c r="Z40" s="125"/>
      <c r="AA40" s="25"/>
    </row>
    <row r="41" spans="1:27" ht="22.5" customHeight="1" x14ac:dyDescent="0.2">
      <c r="A41" s="156" t="str">
        <f>'4'!A46</f>
        <v>1.1.3.12</v>
      </c>
      <c r="B41" s="175" t="str">
        <f>'4'!B46</f>
        <v>Придбання запірної арматури</v>
      </c>
      <c r="C41" s="156" t="str">
        <f>'4'!C46</f>
        <v>34 шт.</v>
      </c>
      <c r="D41" s="95">
        <f>'4'!D46</f>
        <v>212.4</v>
      </c>
      <c r="E41" s="156" t="str">
        <f>'4'!E46</f>
        <v>х </v>
      </c>
      <c r="F41" s="156" t="str">
        <f>'4'!F46</f>
        <v>х </v>
      </c>
      <c r="G41" s="156" t="str">
        <f>'4'!G46</f>
        <v>х </v>
      </c>
      <c r="H41" s="156" t="str">
        <f>'4'!H46</f>
        <v>х </v>
      </c>
      <c r="I41" s="156" t="str">
        <f>'4'!I46</f>
        <v>х </v>
      </c>
      <c r="J41" s="156" t="str">
        <f>'4'!J46</f>
        <v>х </v>
      </c>
      <c r="K41" s="156" t="s">
        <v>53</v>
      </c>
      <c r="L41" s="156" t="s">
        <v>53</v>
      </c>
      <c r="M41" s="156" t="s">
        <v>53</v>
      </c>
      <c r="N41" s="115">
        <f>'4'!K46</f>
        <v>212.4</v>
      </c>
      <c r="O41" s="115">
        <f>'4'!L46</f>
        <v>0</v>
      </c>
      <c r="P41" s="118">
        <f>D41</f>
        <v>212.4</v>
      </c>
      <c r="Q41" s="118">
        <v>0</v>
      </c>
      <c r="R41" s="115">
        <v>0</v>
      </c>
      <c r="S41" s="118">
        <v>0</v>
      </c>
      <c r="T41" s="117" t="s">
        <v>143</v>
      </c>
      <c r="U41" s="117" t="s">
        <v>143</v>
      </c>
      <c r="V41" s="117" t="s">
        <v>143</v>
      </c>
      <c r="W41" s="117" t="s">
        <v>143</v>
      </c>
      <c r="X41" s="117" t="s">
        <v>143</v>
      </c>
      <c r="Y41" s="25"/>
      <c r="Z41" s="125"/>
      <c r="AA41" s="25"/>
    </row>
    <row r="42" spans="1:27" ht="16.5" customHeight="1" x14ac:dyDescent="0.2">
      <c r="A42" s="328" t="s">
        <v>78</v>
      </c>
      <c r="B42" s="329"/>
      <c r="C42" s="330"/>
      <c r="D42" s="95">
        <f>SUM(D30:D41)</f>
        <v>2502.4900000000002</v>
      </c>
      <c r="E42" s="153" t="s">
        <v>25</v>
      </c>
      <c r="F42" s="153" t="s">
        <v>25</v>
      </c>
      <c r="G42" s="153" t="s">
        <v>143</v>
      </c>
      <c r="H42" s="153" t="s">
        <v>143</v>
      </c>
      <c r="I42" s="153" t="s">
        <v>143</v>
      </c>
      <c r="J42" s="153" t="s">
        <v>143</v>
      </c>
      <c r="K42" s="153" t="s">
        <v>143</v>
      </c>
      <c r="L42" s="153" t="s">
        <v>143</v>
      </c>
      <c r="M42" s="98" t="s">
        <v>143</v>
      </c>
      <c r="N42" s="95">
        <f t="shared" ref="N42:S42" si="3">SUM(N30:N41)</f>
        <v>621.85</v>
      </c>
      <c r="O42" s="95">
        <f t="shared" si="3"/>
        <v>1880.6399999999999</v>
      </c>
      <c r="P42" s="95">
        <f t="shared" si="3"/>
        <v>212.4</v>
      </c>
      <c r="Q42" s="95">
        <f t="shared" si="3"/>
        <v>348.51</v>
      </c>
      <c r="R42" s="95">
        <f t="shared" si="3"/>
        <v>692.11</v>
      </c>
      <c r="S42" s="95">
        <f t="shared" si="3"/>
        <v>1249.47</v>
      </c>
      <c r="T42" s="153" t="s">
        <v>143</v>
      </c>
      <c r="U42" s="153" t="s">
        <v>143</v>
      </c>
      <c r="V42" s="153" t="s">
        <v>143</v>
      </c>
      <c r="W42" s="153" t="s">
        <v>143</v>
      </c>
      <c r="X42" s="150" t="s">
        <v>143</v>
      </c>
      <c r="Y42" s="19"/>
      <c r="Z42" s="19"/>
      <c r="AA42" s="19"/>
    </row>
    <row r="43" spans="1:27" ht="15" customHeight="1" x14ac:dyDescent="0.2">
      <c r="A43" s="328" t="s">
        <v>79</v>
      </c>
      <c r="B43" s="329"/>
      <c r="C43" s="330"/>
      <c r="D43" s="95">
        <f>D23+D42+D28</f>
        <v>2940.2000000000003</v>
      </c>
      <c r="E43" s="98" t="s">
        <v>53</v>
      </c>
      <c r="F43" s="98" t="s">
        <v>53</v>
      </c>
      <c r="G43" s="62" t="s">
        <v>143</v>
      </c>
      <c r="H43" s="62" t="s">
        <v>143</v>
      </c>
      <c r="I43" s="62" t="s">
        <v>143</v>
      </c>
      <c r="J43" s="133" t="str">
        <f>J23</f>
        <v>-</v>
      </c>
      <c r="K43" s="62" t="s">
        <v>143</v>
      </c>
      <c r="L43" s="62" t="s">
        <v>143</v>
      </c>
      <c r="M43" s="95" t="s">
        <v>143</v>
      </c>
      <c r="N43" s="95">
        <f t="shared" ref="N43:S43" si="4">N23+N42+N28</f>
        <v>1059.56</v>
      </c>
      <c r="O43" s="95">
        <f t="shared" si="4"/>
        <v>1880.6399999999999</v>
      </c>
      <c r="P43" s="95">
        <f t="shared" si="4"/>
        <v>212.4</v>
      </c>
      <c r="Q43" s="95">
        <f t="shared" si="4"/>
        <v>786.21999999999991</v>
      </c>
      <c r="R43" s="95">
        <f t="shared" si="4"/>
        <v>692.11</v>
      </c>
      <c r="S43" s="95">
        <f t="shared" si="4"/>
        <v>1249.47</v>
      </c>
      <c r="T43" s="112" t="str">
        <f>T23</f>
        <v>-</v>
      </c>
      <c r="U43" s="153" t="s">
        <v>143</v>
      </c>
      <c r="V43" s="153" t="str">
        <f>V23</f>
        <v>-</v>
      </c>
      <c r="W43" s="153" t="str">
        <f>W23</f>
        <v>-</v>
      </c>
      <c r="X43" s="150" t="str">
        <f>X23</f>
        <v>-</v>
      </c>
      <c r="Y43" s="19"/>
      <c r="Z43" s="19"/>
      <c r="AA43" s="19"/>
    </row>
    <row r="44" spans="1:27" ht="17.45" hidden="1" customHeight="1" x14ac:dyDescent="0.2">
      <c r="A44" s="82" t="s">
        <v>58</v>
      </c>
      <c r="B44" s="335" t="s">
        <v>132</v>
      </c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6"/>
      <c r="W44" s="336"/>
      <c r="X44" s="337"/>
      <c r="Y44" s="24"/>
      <c r="Z44" s="24"/>
      <c r="AA44" s="24"/>
    </row>
    <row r="45" spans="1:27" ht="16.899999999999999" hidden="1" customHeight="1" x14ac:dyDescent="0.2">
      <c r="A45" s="65" t="s">
        <v>10</v>
      </c>
      <c r="B45" s="325" t="s">
        <v>74</v>
      </c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7"/>
    </row>
    <row r="46" spans="1:27" hidden="1" x14ac:dyDescent="0.2">
      <c r="A46" s="151"/>
      <c r="B46" s="151"/>
      <c r="C46" s="151"/>
      <c r="D46" s="151"/>
      <c r="E46" s="81" t="s">
        <v>25</v>
      </c>
      <c r="F46" s="81" t="s">
        <v>25</v>
      </c>
      <c r="G46" s="81" t="s">
        <v>25</v>
      </c>
      <c r="H46" s="81" t="s">
        <v>25</v>
      </c>
      <c r="I46" s="81" t="s">
        <v>25</v>
      </c>
      <c r="J46" s="81" t="s">
        <v>25</v>
      </c>
      <c r="K46" s="81" t="s">
        <v>25</v>
      </c>
      <c r="L46" s="81" t="s">
        <v>25</v>
      </c>
      <c r="M46" s="81" t="s">
        <v>25</v>
      </c>
      <c r="N46" s="233"/>
      <c r="O46" s="151"/>
      <c r="P46" s="240"/>
      <c r="Q46" s="240"/>
      <c r="R46" s="240"/>
      <c r="S46" s="240"/>
      <c r="T46" s="151"/>
      <c r="U46" s="151"/>
      <c r="V46" s="151"/>
      <c r="W46" s="151"/>
      <c r="X46" s="151"/>
      <c r="Y46" s="23"/>
      <c r="Z46" s="23"/>
      <c r="AA46" s="23"/>
    </row>
    <row r="47" spans="1:27" ht="12.75" hidden="1" customHeight="1" x14ac:dyDescent="0.2">
      <c r="A47" s="338" t="s">
        <v>80</v>
      </c>
      <c r="B47" s="338"/>
      <c r="C47" s="338"/>
      <c r="D47" s="150"/>
      <c r="E47" s="150" t="s">
        <v>25</v>
      </c>
      <c r="F47" s="150" t="s">
        <v>25</v>
      </c>
      <c r="G47" s="150"/>
      <c r="H47" s="150"/>
      <c r="I47" s="150"/>
      <c r="J47" s="150"/>
      <c r="K47" s="150"/>
      <c r="L47" s="150"/>
      <c r="M47" s="150"/>
      <c r="N47" s="232"/>
      <c r="O47" s="150"/>
      <c r="P47" s="239"/>
      <c r="Q47" s="239"/>
      <c r="R47" s="239"/>
      <c r="S47" s="239"/>
      <c r="T47" s="150"/>
      <c r="U47" s="150"/>
      <c r="V47" s="150"/>
      <c r="W47" s="150"/>
      <c r="X47" s="150"/>
      <c r="Y47" s="19"/>
      <c r="Z47" s="19"/>
      <c r="AA47" s="19"/>
    </row>
    <row r="48" spans="1:27" ht="13.5" hidden="1" customHeight="1" x14ac:dyDescent="0.2">
      <c r="A48" s="154" t="s">
        <v>11</v>
      </c>
      <c r="B48" s="325" t="s">
        <v>131</v>
      </c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7"/>
    </row>
    <row r="49" spans="1:27" hidden="1" x14ac:dyDescent="0.2">
      <c r="A49" s="151"/>
      <c r="B49" s="151"/>
      <c r="C49" s="151"/>
      <c r="D49" s="151"/>
      <c r="E49" s="81" t="s">
        <v>25</v>
      </c>
      <c r="F49" s="81" t="s">
        <v>25</v>
      </c>
      <c r="G49" s="81" t="s">
        <v>25</v>
      </c>
      <c r="H49" s="81" t="s">
        <v>25</v>
      </c>
      <c r="I49" s="81" t="s">
        <v>25</v>
      </c>
      <c r="J49" s="81" t="s">
        <v>25</v>
      </c>
      <c r="K49" s="81" t="s">
        <v>25</v>
      </c>
      <c r="L49" s="81" t="s">
        <v>25</v>
      </c>
      <c r="M49" s="81" t="s">
        <v>25</v>
      </c>
      <c r="N49" s="233"/>
      <c r="O49" s="151"/>
      <c r="P49" s="240"/>
      <c r="Q49" s="240"/>
      <c r="R49" s="240"/>
      <c r="S49" s="240"/>
      <c r="T49" s="151"/>
      <c r="U49" s="151"/>
      <c r="V49" s="151"/>
      <c r="W49" s="151"/>
      <c r="X49" s="151"/>
      <c r="Y49" s="23"/>
      <c r="Z49" s="23"/>
      <c r="AA49" s="23"/>
    </row>
    <row r="50" spans="1:27" ht="10.5" hidden="1" customHeight="1" x14ac:dyDescent="0.2">
      <c r="A50" s="328" t="s">
        <v>81</v>
      </c>
      <c r="B50" s="329"/>
      <c r="C50" s="330"/>
      <c r="D50" s="150"/>
      <c r="E50" s="150" t="s">
        <v>25</v>
      </c>
      <c r="F50" s="150" t="s">
        <v>25</v>
      </c>
      <c r="G50" s="150"/>
      <c r="H50" s="150"/>
      <c r="I50" s="150"/>
      <c r="J50" s="150"/>
      <c r="K50" s="150"/>
      <c r="L50" s="150"/>
      <c r="M50" s="150"/>
      <c r="N50" s="232"/>
      <c r="O50" s="150"/>
      <c r="P50" s="239"/>
      <c r="Q50" s="239"/>
      <c r="R50" s="239"/>
      <c r="S50" s="239"/>
      <c r="T50" s="150"/>
      <c r="U50" s="150"/>
      <c r="V50" s="150"/>
      <c r="W50" s="150"/>
      <c r="X50" s="150"/>
      <c r="Y50" s="19"/>
      <c r="Z50" s="19"/>
      <c r="AA50" s="19"/>
    </row>
    <row r="51" spans="1:27" ht="15" hidden="1" customHeight="1" x14ac:dyDescent="0.2">
      <c r="A51" s="150" t="s">
        <v>40</v>
      </c>
      <c r="B51" s="325" t="s">
        <v>86</v>
      </c>
      <c r="C51" s="326"/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7"/>
    </row>
    <row r="52" spans="1:27" hidden="1" x14ac:dyDescent="0.2">
      <c r="A52" s="151"/>
      <c r="B52" s="151"/>
      <c r="C52" s="151"/>
      <c r="D52" s="151"/>
      <c r="E52" s="81" t="s">
        <v>25</v>
      </c>
      <c r="F52" s="81" t="s">
        <v>25</v>
      </c>
      <c r="G52" s="81" t="s">
        <v>25</v>
      </c>
      <c r="H52" s="81" t="s">
        <v>25</v>
      </c>
      <c r="I52" s="81" t="s">
        <v>25</v>
      </c>
      <c r="J52" s="81" t="s">
        <v>25</v>
      </c>
      <c r="K52" s="81" t="s">
        <v>25</v>
      </c>
      <c r="L52" s="81" t="s">
        <v>25</v>
      </c>
      <c r="M52" s="81" t="s">
        <v>25</v>
      </c>
      <c r="N52" s="233"/>
      <c r="O52" s="151"/>
      <c r="P52" s="240"/>
      <c r="Q52" s="240"/>
      <c r="R52" s="240"/>
      <c r="S52" s="240"/>
      <c r="T52" s="151"/>
      <c r="U52" s="151"/>
      <c r="V52" s="151"/>
      <c r="W52" s="151"/>
      <c r="X52" s="151"/>
      <c r="Y52" s="23"/>
      <c r="Z52" s="23"/>
      <c r="AA52" s="23"/>
    </row>
    <row r="53" spans="1:27" ht="10.5" hidden="1" customHeight="1" x14ac:dyDescent="0.2">
      <c r="A53" s="328" t="s">
        <v>82</v>
      </c>
      <c r="B53" s="329"/>
      <c r="C53" s="330"/>
      <c r="D53" s="150"/>
      <c r="E53" s="150" t="s">
        <v>25</v>
      </c>
      <c r="F53" s="150" t="s">
        <v>25</v>
      </c>
      <c r="G53" s="150"/>
      <c r="H53" s="150"/>
      <c r="I53" s="150"/>
      <c r="J53" s="150"/>
      <c r="K53" s="150"/>
      <c r="L53" s="150"/>
      <c r="M53" s="150"/>
      <c r="N53" s="232"/>
      <c r="O53" s="150"/>
      <c r="P53" s="239"/>
      <c r="Q53" s="239"/>
      <c r="R53" s="239"/>
      <c r="S53" s="239"/>
      <c r="T53" s="150"/>
      <c r="U53" s="150"/>
      <c r="V53" s="150"/>
      <c r="W53" s="150"/>
      <c r="X53" s="150"/>
      <c r="Y53" s="19"/>
      <c r="Z53" s="19"/>
      <c r="AA53" s="19"/>
    </row>
    <row r="54" spans="1:27" hidden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>
        <v>2</v>
      </c>
      <c r="L54" s="83"/>
      <c r="M54" s="83"/>
      <c r="N54" s="235"/>
      <c r="O54" s="354" t="s">
        <v>114</v>
      </c>
      <c r="P54" s="354"/>
      <c r="Q54" s="354"/>
      <c r="R54" s="354"/>
      <c r="S54" s="354"/>
      <c r="T54" s="354"/>
      <c r="U54" s="354"/>
      <c r="V54" s="354"/>
      <c r="W54" s="354"/>
      <c r="X54" s="354"/>
    </row>
    <row r="55" spans="1:27" hidden="1" x14ac:dyDescent="0.2">
      <c r="A55" s="151">
        <v>1</v>
      </c>
      <c r="B55" s="151">
        <v>2</v>
      </c>
      <c r="C55" s="151">
        <v>3</v>
      </c>
      <c r="D55" s="151">
        <v>4</v>
      </c>
      <c r="E55" s="151">
        <v>5</v>
      </c>
      <c r="F55" s="151">
        <v>6</v>
      </c>
      <c r="G55" s="84">
        <v>7</v>
      </c>
      <c r="H55" s="151">
        <v>8</v>
      </c>
      <c r="I55" s="151">
        <v>9</v>
      </c>
      <c r="J55" s="151">
        <v>10</v>
      </c>
      <c r="K55" s="85">
        <v>11</v>
      </c>
      <c r="L55" s="85">
        <v>12</v>
      </c>
      <c r="M55" s="85">
        <v>13</v>
      </c>
      <c r="N55" s="233">
        <v>14</v>
      </c>
      <c r="O55" s="151">
        <v>15</v>
      </c>
      <c r="P55" s="240">
        <v>16</v>
      </c>
      <c r="Q55" s="240">
        <v>17</v>
      </c>
      <c r="R55" s="240">
        <v>18</v>
      </c>
      <c r="S55" s="240">
        <v>19</v>
      </c>
      <c r="T55" s="151">
        <v>20</v>
      </c>
      <c r="U55" s="151">
        <v>21</v>
      </c>
      <c r="V55" s="151">
        <v>22</v>
      </c>
      <c r="W55" s="151">
        <v>23</v>
      </c>
      <c r="X55" s="151">
        <v>24</v>
      </c>
    </row>
    <row r="56" spans="1:27" ht="16.5" hidden="1" customHeight="1" x14ac:dyDescent="0.2">
      <c r="A56" s="154" t="s">
        <v>12</v>
      </c>
      <c r="B56" s="325" t="s">
        <v>87</v>
      </c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7"/>
    </row>
    <row r="57" spans="1:27" hidden="1" x14ac:dyDescent="0.2">
      <c r="A57" s="151"/>
      <c r="B57" s="151"/>
      <c r="C57" s="151"/>
      <c r="D57" s="151"/>
      <c r="E57" s="81" t="s">
        <v>25</v>
      </c>
      <c r="F57" s="81" t="s">
        <v>25</v>
      </c>
      <c r="G57" s="81" t="s">
        <v>25</v>
      </c>
      <c r="H57" s="81" t="s">
        <v>25</v>
      </c>
      <c r="I57" s="81" t="s">
        <v>25</v>
      </c>
      <c r="J57" s="81" t="s">
        <v>25</v>
      </c>
      <c r="K57" s="81" t="s">
        <v>25</v>
      </c>
      <c r="L57" s="81" t="s">
        <v>25</v>
      </c>
      <c r="M57" s="81" t="s">
        <v>25</v>
      </c>
      <c r="N57" s="233"/>
      <c r="O57" s="151"/>
      <c r="P57" s="240"/>
      <c r="Q57" s="240"/>
      <c r="R57" s="240"/>
      <c r="S57" s="240"/>
      <c r="T57" s="151"/>
      <c r="U57" s="151"/>
      <c r="V57" s="151"/>
      <c r="W57" s="151"/>
      <c r="X57" s="151"/>
      <c r="Y57" s="23"/>
      <c r="Z57" s="23"/>
      <c r="AA57" s="23"/>
    </row>
    <row r="58" spans="1:27" ht="15" hidden="1" customHeight="1" x14ac:dyDescent="0.2">
      <c r="A58" s="328" t="s">
        <v>83</v>
      </c>
      <c r="B58" s="329"/>
      <c r="C58" s="330"/>
      <c r="D58" s="150"/>
      <c r="E58" s="150" t="s">
        <v>25</v>
      </c>
      <c r="F58" s="150" t="s">
        <v>25</v>
      </c>
      <c r="G58" s="150"/>
      <c r="H58" s="150"/>
      <c r="I58" s="150"/>
      <c r="J58" s="150"/>
      <c r="K58" s="150"/>
      <c r="L58" s="150"/>
      <c r="M58" s="150"/>
      <c r="N58" s="232"/>
      <c r="O58" s="150"/>
      <c r="P58" s="239"/>
      <c r="Q58" s="239"/>
      <c r="R58" s="239"/>
      <c r="S58" s="239"/>
      <c r="T58" s="150"/>
      <c r="U58" s="150"/>
      <c r="V58" s="150"/>
      <c r="W58" s="150"/>
      <c r="X58" s="150"/>
      <c r="Y58" s="19"/>
      <c r="Z58" s="19"/>
      <c r="AA58" s="19"/>
    </row>
    <row r="59" spans="1:27" ht="14.25" hidden="1" customHeight="1" x14ac:dyDescent="0.2">
      <c r="A59" s="150" t="s">
        <v>61</v>
      </c>
      <c r="B59" s="328" t="s">
        <v>76</v>
      </c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30"/>
      <c r="Y59" s="19"/>
      <c r="Z59" s="19"/>
      <c r="AA59" s="19"/>
    </row>
    <row r="60" spans="1:27" hidden="1" x14ac:dyDescent="0.2">
      <c r="A60" s="151"/>
      <c r="B60" s="151"/>
      <c r="C60" s="151"/>
      <c r="D60" s="151"/>
      <c r="E60" s="81" t="s">
        <v>25</v>
      </c>
      <c r="F60" s="81" t="s">
        <v>25</v>
      </c>
      <c r="G60" s="81" t="s">
        <v>25</v>
      </c>
      <c r="H60" s="81" t="s">
        <v>25</v>
      </c>
      <c r="I60" s="81" t="s">
        <v>25</v>
      </c>
      <c r="J60" s="81" t="s">
        <v>25</v>
      </c>
      <c r="K60" s="81" t="s">
        <v>25</v>
      </c>
      <c r="L60" s="81" t="s">
        <v>25</v>
      </c>
      <c r="M60" s="81" t="s">
        <v>25</v>
      </c>
      <c r="N60" s="233"/>
      <c r="O60" s="151"/>
      <c r="P60" s="240"/>
      <c r="Q60" s="240"/>
      <c r="R60" s="240"/>
      <c r="S60" s="240"/>
      <c r="T60" s="151"/>
      <c r="U60" s="151"/>
      <c r="V60" s="151"/>
      <c r="W60" s="151"/>
      <c r="X60" s="151"/>
      <c r="Y60" s="23"/>
      <c r="Z60" s="23"/>
      <c r="AA60" s="23"/>
    </row>
    <row r="61" spans="1:27" ht="12.75" hidden="1" customHeight="1" x14ac:dyDescent="0.2">
      <c r="A61" s="328" t="s">
        <v>84</v>
      </c>
      <c r="B61" s="329"/>
      <c r="C61" s="330"/>
      <c r="D61" s="150"/>
      <c r="E61" s="150" t="s">
        <v>25</v>
      </c>
      <c r="F61" s="150" t="s">
        <v>25</v>
      </c>
      <c r="G61" s="150"/>
      <c r="H61" s="150"/>
      <c r="I61" s="150"/>
      <c r="J61" s="150"/>
      <c r="K61" s="150"/>
      <c r="L61" s="150"/>
      <c r="M61" s="150"/>
      <c r="N61" s="232"/>
      <c r="O61" s="150"/>
      <c r="P61" s="239"/>
      <c r="Q61" s="239"/>
      <c r="R61" s="239"/>
      <c r="S61" s="239"/>
      <c r="T61" s="150"/>
      <c r="U61" s="150"/>
      <c r="V61" s="150"/>
      <c r="W61" s="150"/>
      <c r="X61" s="150"/>
      <c r="Y61" s="19"/>
      <c r="Z61" s="19"/>
      <c r="AA61" s="19"/>
    </row>
    <row r="62" spans="1:27" ht="12" hidden="1" customHeight="1" x14ac:dyDescent="0.2">
      <c r="A62" s="328" t="s">
        <v>85</v>
      </c>
      <c r="B62" s="329"/>
      <c r="C62" s="330"/>
      <c r="D62" s="150"/>
      <c r="E62" s="150" t="s">
        <v>25</v>
      </c>
      <c r="F62" s="150" t="s">
        <v>25</v>
      </c>
      <c r="G62" s="150"/>
      <c r="H62" s="150"/>
      <c r="I62" s="150"/>
      <c r="J62" s="150"/>
      <c r="K62" s="150"/>
      <c r="L62" s="150"/>
      <c r="M62" s="150"/>
      <c r="N62" s="232"/>
      <c r="O62" s="150"/>
      <c r="P62" s="239"/>
      <c r="Q62" s="239"/>
      <c r="R62" s="239"/>
      <c r="S62" s="239"/>
      <c r="T62" s="150"/>
      <c r="U62" s="150"/>
      <c r="V62" s="150"/>
      <c r="W62" s="150"/>
      <c r="X62" s="150"/>
      <c r="Y62" s="19"/>
      <c r="Z62" s="19"/>
      <c r="AA62" s="19"/>
    </row>
    <row r="63" spans="1:27" ht="17.25" customHeight="1" x14ac:dyDescent="0.2">
      <c r="A63" s="339" t="s">
        <v>173</v>
      </c>
      <c r="B63" s="339"/>
      <c r="C63" s="339"/>
      <c r="D63" s="96">
        <f>D43</f>
        <v>2940.2000000000003</v>
      </c>
      <c r="E63" s="96">
        <f>'4'!E66</f>
        <v>2938.95</v>
      </c>
      <c r="F63" s="96">
        <f>'4'!F66</f>
        <v>0</v>
      </c>
      <c r="G63" s="96">
        <f>'4'!G66</f>
        <v>0</v>
      </c>
      <c r="H63" s="96">
        <f>'4'!H66</f>
        <v>0</v>
      </c>
      <c r="I63" s="96">
        <v>0</v>
      </c>
      <c r="J63" s="96">
        <f>'4'!I66</f>
        <v>1.2500000000004547</v>
      </c>
      <c r="K63" s="96">
        <v>0</v>
      </c>
      <c r="L63" s="96">
        <v>0</v>
      </c>
      <c r="M63" s="96">
        <f>E63</f>
        <v>2938.95</v>
      </c>
      <c r="N63" s="96">
        <f>N43</f>
        <v>1059.56</v>
      </c>
      <c r="O63" s="96">
        <f t="shared" ref="O63:S63" si="5">O43</f>
        <v>1880.6399999999999</v>
      </c>
      <c r="P63" s="96">
        <f t="shared" si="5"/>
        <v>212.4</v>
      </c>
      <c r="Q63" s="96">
        <f t="shared" si="5"/>
        <v>786.21999999999991</v>
      </c>
      <c r="R63" s="96">
        <f t="shared" si="5"/>
        <v>692.11</v>
      </c>
      <c r="S63" s="96">
        <f t="shared" si="5"/>
        <v>1249.47</v>
      </c>
      <c r="T63" s="104" t="str">
        <f>T43</f>
        <v>-</v>
      </c>
      <c r="U63" s="151" t="s">
        <v>143</v>
      </c>
      <c r="V63" s="151" t="str">
        <f>V43</f>
        <v>-</v>
      </c>
      <c r="W63" s="151" t="str">
        <f>W43</f>
        <v>-</v>
      </c>
      <c r="X63" s="151" t="str">
        <f>X43</f>
        <v>-</v>
      </c>
      <c r="Y63" s="23"/>
      <c r="Z63" s="23"/>
      <c r="AA63" s="23"/>
    </row>
    <row r="64" spans="1:27" ht="17.25" customHeight="1" x14ac:dyDescent="0.2">
      <c r="A64" s="152" t="s">
        <v>174</v>
      </c>
      <c r="B64" s="322" t="s">
        <v>217</v>
      </c>
      <c r="C64" s="323"/>
      <c r="D64" s="323"/>
      <c r="E64" s="323"/>
      <c r="F64" s="323"/>
      <c r="G64" s="323"/>
      <c r="H64" s="323"/>
      <c r="I64" s="323"/>
      <c r="J64" s="323"/>
      <c r="K64" s="323"/>
      <c r="L64" s="323"/>
      <c r="M64" s="323"/>
      <c r="N64" s="323"/>
      <c r="O64" s="323"/>
      <c r="P64" s="323"/>
      <c r="Q64" s="323"/>
      <c r="R64" s="323"/>
      <c r="S64" s="323"/>
      <c r="T64" s="323"/>
      <c r="U64" s="323"/>
      <c r="V64" s="323"/>
      <c r="W64" s="323"/>
      <c r="X64" s="324"/>
      <c r="Y64" s="135"/>
      <c r="Z64" s="135"/>
      <c r="AA64" s="135"/>
    </row>
    <row r="65" spans="1:27" ht="17.25" customHeight="1" x14ac:dyDescent="0.2">
      <c r="A65" s="60" t="s">
        <v>7</v>
      </c>
      <c r="B65" s="319" t="s">
        <v>323</v>
      </c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R65" s="320"/>
      <c r="S65" s="320"/>
      <c r="T65" s="320"/>
      <c r="U65" s="320"/>
      <c r="V65" s="320"/>
      <c r="W65" s="320"/>
      <c r="X65" s="321"/>
      <c r="Y65" s="135"/>
      <c r="Z65" s="135"/>
      <c r="AA65" s="135"/>
    </row>
    <row r="66" spans="1:27" ht="17.25" customHeight="1" x14ac:dyDescent="0.2">
      <c r="A66" s="61" t="s">
        <v>8</v>
      </c>
      <c r="B66" s="325" t="s">
        <v>74</v>
      </c>
      <c r="C66" s="326"/>
      <c r="D66" s="326"/>
      <c r="E66" s="326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7"/>
      <c r="Y66" s="135"/>
      <c r="Z66" s="135"/>
      <c r="AA66" s="135"/>
    </row>
    <row r="67" spans="1:27" ht="17.25" customHeight="1" x14ac:dyDescent="0.2">
      <c r="A67" s="328" t="s">
        <v>73</v>
      </c>
      <c r="B67" s="329"/>
      <c r="C67" s="330"/>
      <c r="D67" s="91">
        <v>0</v>
      </c>
      <c r="E67" s="91" t="s">
        <v>53</v>
      </c>
      <c r="F67" s="95" t="s">
        <v>53</v>
      </c>
      <c r="G67" s="81" t="s">
        <v>143</v>
      </c>
      <c r="H67" s="81" t="s">
        <v>143</v>
      </c>
      <c r="I67" s="81" t="s">
        <v>143</v>
      </c>
      <c r="J67" s="118" t="s">
        <v>143</v>
      </c>
      <c r="K67" s="81" t="s">
        <v>143</v>
      </c>
      <c r="L67" s="81" t="s">
        <v>143</v>
      </c>
      <c r="M67" s="91" t="s">
        <v>143</v>
      </c>
      <c r="N67" s="91">
        <v>0</v>
      </c>
      <c r="O67" s="91">
        <v>0</v>
      </c>
      <c r="P67" s="91">
        <v>0</v>
      </c>
      <c r="Q67" s="91">
        <v>0</v>
      </c>
      <c r="R67" s="91">
        <v>0</v>
      </c>
      <c r="S67" s="91">
        <f>SUM(S69:S69)</f>
        <v>0</v>
      </c>
      <c r="T67" s="102" t="s">
        <v>143</v>
      </c>
      <c r="U67" s="150" t="s">
        <v>143</v>
      </c>
      <c r="V67" s="91" t="s">
        <v>143</v>
      </c>
      <c r="W67" s="91" t="s">
        <v>143</v>
      </c>
      <c r="X67" s="147" t="s">
        <v>143</v>
      </c>
      <c r="Y67" s="135"/>
      <c r="Z67" s="135"/>
      <c r="AA67" s="135"/>
    </row>
    <row r="68" spans="1:27" ht="17.25" customHeight="1" x14ac:dyDescent="0.2">
      <c r="A68" s="150" t="s">
        <v>52</v>
      </c>
      <c r="B68" s="325" t="s">
        <v>131</v>
      </c>
      <c r="C68" s="326"/>
      <c r="D68" s="326"/>
      <c r="E68" s="326"/>
      <c r="F68" s="326"/>
      <c r="G68" s="326"/>
      <c r="H68" s="326"/>
      <c r="I68" s="326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7"/>
      <c r="Y68" s="135"/>
      <c r="Z68" s="135"/>
      <c r="AA68" s="135"/>
    </row>
    <row r="69" spans="1:27" ht="17.25" customHeight="1" x14ac:dyDescent="0.2">
      <c r="A69" s="328" t="s">
        <v>77</v>
      </c>
      <c r="B69" s="329"/>
      <c r="C69" s="330"/>
      <c r="D69" s="91">
        <v>0</v>
      </c>
      <c r="E69" s="91" t="s">
        <v>53</v>
      </c>
      <c r="F69" s="95" t="s">
        <v>53</v>
      </c>
      <c r="G69" s="81" t="s">
        <v>143</v>
      </c>
      <c r="H69" s="81" t="s">
        <v>143</v>
      </c>
      <c r="I69" s="81" t="s">
        <v>143</v>
      </c>
      <c r="J69" s="118" t="s">
        <v>143</v>
      </c>
      <c r="K69" s="81" t="s">
        <v>143</v>
      </c>
      <c r="L69" s="81" t="s">
        <v>143</v>
      </c>
      <c r="M69" s="91" t="s">
        <v>143</v>
      </c>
      <c r="N69" s="91">
        <v>0</v>
      </c>
      <c r="O69" s="91">
        <v>0</v>
      </c>
      <c r="P69" s="91">
        <v>0</v>
      </c>
      <c r="Q69" s="91">
        <v>0</v>
      </c>
      <c r="R69" s="91">
        <v>0</v>
      </c>
      <c r="S69" s="91">
        <f>SUM(S71:S71)</f>
        <v>0</v>
      </c>
      <c r="T69" s="102" t="s">
        <v>143</v>
      </c>
      <c r="U69" s="150" t="s">
        <v>143</v>
      </c>
      <c r="V69" s="91" t="s">
        <v>143</v>
      </c>
      <c r="W69" s="91" t="s">
        <v>143</v>
      </c>
      <c r="X69" s="147" t="s">
        <v>143</v>
      </c>
      <c r="Y69" s="135"/>
      <c r="Z69" s="135"/>
      <c r="AA69" s="135"/>
    </row>
    <row r="70" spans="1:27" ht="17.25" customHeight="1" x14ac:dyDescent="0.2">
      <c r="A70" s="82" t="s">
        <v>47</v>
      </c>
      <c r="B70" s="328" t="s">
        <v>76</v>
      </c>
      <c r="C70" s="329"/>
      <c r="D70" s="329"/>
      <c r="E70" s="329"/>
      <c r="F70" s="329"/>
      <c r="G70" s="329"/>
      <c r="H70" s="329"/>
      <c r="I70" s="329"/>
      <c r="J70" s="329"/>
      <c r="K70" s="329"/>
      <c r="L70" s="329"/>
      <c r="M70" s="329"/>
      <c r="N70" s="329"/>
      <c r="O70" s="329"/>
      <c r="P70" s="329"/>
      <c r="Q70" s="329"/>
      <c r="R70" s="329"/>
      <c r="S70" s="329"/>
      <c r="T70" s="329"/>
      <c r="U70" s="329"/>
      <c r="V70" s="329"/>
      <c r="W70" s="329"/>
      <c r="X70" s="330"/>
      <c r="Y70" s="135"/>
      <c r="Z70" s="135"/>
      <c r="AA70" s="135"/>
    </row>
    <row r="71" spans="1:27" ht="25.5" x14ac:dyDescent="0.2">
      <c r="A71" s="156" t="str">
        <f>'4'!A76</f>
        <v>1.1.3.1</v>
      </c>
      <c r="B71" s="175" t="str">
        <f>'4'!B76</f>
        <v>Капітальний ремонт дахової котельні на вул. Гордіюк, 20-а</v>
      </c>
      <c r="C71" s="156" t="str">
        <f>'4'!C76</f>
        <v>1 шт.</v>
      </c>
      <c r="D71" s="95">
        <f>'4'!D76</f>
        <v>169.01</v>
      </c>
      <c r="E71" s="95" t="str">
        <f>'4'!E76</f>
        <v>х </v>
      </c>
      <c r="F71" s="95" t="str">
        <f>'4'!F76</f>
        <v>х </v>
      </c>
      <c r="G71" s="95" t="str">
        <f>'4'!G76</f>
        <v>х </v>
      </c>
      <c r="H71" s="95" t="str">
        <f>'4'!H76</f>
        <v>х </v>
      </c>
      <c r="I71" s="95" t="str">
        <f>'4'!I76</f>
        <v>х </v>
      </c>
      <c r="J71" s="95" t="str">
        <f>'4'!J76</f>
        <v>х </v>
      </c>
      <c r="K71" s="95" t="s">
        <v>53</v>
      </c>
      <c r="L71" s="95" t="s">
        <v>53</v>
      </c>
      <c r="M71" s="95" t="s">
        <v>53</v>
      </c>
      <c r="N71" s="94">
        <f>'4'!K76</f>
        <v>169.01</v>
      </c>
      <c r="O71" s="94">
        <f>'4'!L76</f>
        <v>0</v>
      </c>
      <c r="P71" s="96">
        <v>0</v>
      </c>
      <c r="Q71" s="95">
        <f>D71</f>
        <v>169.01</v>
      </c>
      <c r="R71" s="96">
        <v>0</v>
      </c>
      <c r="S71" s="96">
        <v>0</v>
      </c>
      <c r="T71" s="104" t="s">
        <v>143</v>
      </c>
      <c r="U71" s="151" t="s">
        <v>143</v>
      </c>
      <c r="V71" s="151" t="s">
        <v>143</v>
      </c>
      <c r="W71" s="151" t="s">
        <v>143</v>
      </c>
      <c r="X71" s="151" t="s">
        <v>143</v>
      </c>
      <c r="Y71" s="135"/>
      <c r="Z71" s="135"/>
      <c r="AA71" s="135"/>
    </row>
    <row r="72" spans="1:27" ht="17.25" customHeight="1" x14ac:dyDescent="0.2">
      <c r="A72" s="338" t="s">
        <v>78</v>
      </c>
      <c r="B72" s="338"/>
      <c r="C72" s="338"/>
      <c r="D72" s="95">
        <f>'4'!D77</f>
        <v>169.01</v>
      </c>
      <c r="E72" s="95" t="str">
        <f>'4'!E77</f>
        <v>х </v>
      </c>
      <c r="F72" s="95" t="str">
        <f>'4'!F77</f>
        <v>х </v>
      </c>
      <c r="G72" s="95" t="str">
        <f>'4'!G77</f>
        <v>-</v>
      </c>
      <c r="H72" s="95" t="str">
        <f>'4'!H77</f>
        <v>-</v>
      </c>
      <c r="I72" s="95" t="str">
        <f>'4'!I77</f>
        <v>-</v>
      </c>
      <c r="J72" s="95" t="str">
        <f>'4'!J77</f>
        <v>-</v>
      </c>
      <c r="K72" s="95" t="s">
        <v>143</v>
      </c>
      <c r="L72" s="96" t="s">
        <v>143</v>
      </c>
      <c r="M72" s="96" t="s">
        <v>143</v>
      </c>
      <c r="N72" s="95">
        <f>SUM(N71)</f>
        <v>169.01</v>
      </c>
      <c r="O72" s="95">
        <f>SUM(O71)</f>
        <v>0</v>
      </c>
      <c r="P72" s="95">
        <f t="shared" ref="P72:S72" si="6">SUM(P71)</f>
        <v>0</v>
      </c>
      <c r="Q72" s="95">
        <f t="shared" si="6"/>
        <v>169.01</v>
      </c>
      <c r="R72" s="95">
        <f t="shared" si="6"/>
        <v>0</v>
      </c>
      <c r="S72" s="95">
        <f t="shared" si="6"/>
        <v>0</v>
      </c>
      <c r="T72" s="104" t="s">
        <v>143</v>
      </c>
      <c r="U72" s="151" t="s">
        <v>143</v>
      </c>
      <c r="V72" s="151" t="s">
        <v>143</v>
      </c>
      <c r="W72" s="151" t="s">
        <v>143</v>
      </c>
      <c r="X72" s="151" t="s">
        <v>143</v>
      </c>
      <c r="Y72" s="135"/>
      <c r="Z72" s="135"/>
      <c r="AA72" s="135"/>
    </row>
    <row r="73" spans="1:27" ht="17.25" customHeight="1" x14ac:dyDescent="0.2">
      <c r="A73" s="338" t="s">
        <v>79</v>
      </c>
      <c r="B73" s="338"/>
      <c r="C73" s="338"/>
      <c r="D73" s="95">
        <f>D67+D69+D72</f>
        <v>169.01</v>
      </c>
      <c r="E73" s="95" t="str">
        <f>'4'!E78</f>
        <v>х </v>
      </c>
      <c r="F73" s="95" t="str">
        <f>'4'!F78</f>
        <v>х </v>
      </c>
      <c r="G73" s="95" t="str">
        <f>'4'!G78</f>
        <v>-</v>
      </c>
      <c r="H73" s="95" t="str">
        <f>'4'!H78</f>
        <v>-</v>
      </c>
      <c r="I73" s="95" t="str">
        <f>'4'!I78</f>
        <v>-</v>
      </c>
      <c r="J73" s="95" t="str">
        <f>'4'!J78</f>
        <v>-</v>
      </c>
      <c r="K73" s="95" t="s">
        <v>143</v>
      </c>
      <c r="L73" s="96" t="s">
        <v>143</v>
      </c>
      <c r="M73" s="96" t="s">
        <v>143</v>
      </c>
      <c r="N73" s="95">
        <f>N67+N69+N72</f>
        <v>169.01</v>
      </c>
      <c r="O73" s="95">
        <f>O67+O69+O72</f>
        <v>0</v>
      </c>
      <c r="P73" s="95">
        <f t="shared" ref="P73:S73" si="7">P67+P69+P72</f>
        <v>0</v>
      </c>
      <c r="Q73" s="95">
        <f t="shared" si="7"/>
        <v>169.01</v>
      </c>
      <c r="R73" s="95">
        <f t="shared" si="7"/>
        <v>0</v>
      </c>
      <c r="S73" s="95">
        <f t="shared" si="7"/>
        <v>0</v>
      </c>
      <c r="T73" s="104" t="s">
        <v>143</v>
      </c>
      <c r="U73" s="151" t="s">
        <v>143</v>
      </c>
      <c r="V73" s="151" t="s">
        <v>143</v>
      </c>
      <c r="W73" s="151" t="s">
        <v>143</v>
      </c>
      <c r="X73" s="151" t="s">
        <v>143</v>
      </c>
      <c r="Y73" s="135"/>
      <c r="Z73" s="135"/>
      <c r="AA73" s="135"/>
    </row>
    <row r="74" spans="1:27" ht="17.25" customHeight="1" x14ac:dyDescent="0.2">
      <c r="A74" s="339" t="s">
        <v>175</v>
      </c>
      <c r="B74" s="339"/>
      <c r="C74" s="339"/>
      <c r="D74" s="96">
        <f>D73</f>
        <v>169.01</v>
      </c>
      <c r="E74" s="96">
        <f>'4'!E79</f>
        <v>24.57</v>
      </c>
      <c r="F74" s="96">
        <f>'4'!F79</f>
        <v>0</v>
      </c>
      <c r="G74" s="96">
        <f>'4'!G79</f>
        <v>0</v>
      </c>
      <c r="H74" s="96">
        <f>'4'!H79</f>
        <v>0</v>
      </c>
      <c r="I74" s="96">
        <v>0</v>
      </c>
      <c r="J74" s="96">
        <f>'4'!I79</f>
        <v>144.44</v>
      </c>
      <c r="K74" s="96">
        <v>0</v>
      </c>
      <c r="L74" s="96">
        <v>0</v>
      </c>
      <c r="M74" s="96">
        <f>E74</f>
        <v>24.57</v>
      </c>
      <c r="N74" s="137">
        <f>N73</f>
        <v>169.01</v>
      </c>
      <c r="O74" s="137">
        <f t="shared" ref="O74:S74" si="8">O73</f>
        <v>0</v>
      </c>
      <c r="P74" s="137">
        <f t="shared" si="8"/>
        <v>0</v>
      </c>
      <c r="Q74" s="137">
        <f t="shared" si="8"/>
        <v>169.01</v>
      </c>
      <c r="R74" s="137">
        <f t="shared" si="8"/>
        <v>0</v>
      </c>
      <c r="S74" s="137">
        <f t="shared" si="8"/>
        <v>0</v>
      </c>
      <c r="T74" s="104" t="s">
        <v>143</v>
      </c>
      <c r="U74" s="151" t="s">
        <v>143</v>
      </c>
      <c r="V74" s="151" t="s">
        <v>143</v>
      </c>
      <c r="W74" s="151" t="s">
        <v>143</v>
      </c>
      <c r="X74" s="151" t="s">
        <v>143</v>
      </c>
      <c r="Y74" s="135"/>
      <c r="Z74" s="135"/>
      <c r="AA74" s="135"/>
    </row>
    <row r="75" spans="1:27" ht="17.25" customHeight="1" x14ac:dyDescent="0.2">
      <c r="A75" s="152" t="s">
        <v>176</v>
      </c>
      <c r="B75" s="322" t="s">
        <v>179</v>
      </c>
      <c r="C75" s="323"/>
      <c r="D75" s="323"/>
      <c r="E75" s="323"/>
      <c r="F75" s="323"/>
      <c r="G75" s="323"/>
      <c r="H75" s="323"/>
      <c r="I75" s="323"/>
      <c r="J75" s="323"/>
      <c r="K75" s="323"/>
      <c r="L75" s="323"/>
      <c r="M75" s="323"/>
      <c r="N75" s="323"/>
      <c r="O75" s="323"/>
      <c r="P75" s="323"/>
      <c r="Q75" s="323"/>
      <c r="R75" s="323"/>
      <c r="S75" s="323"/>
      <c r="T75" s="323"/>
      <c r="U75" s="323"/>
      <c r="V75" s="323"/>
      <c r="W75" s="323"/>
      <c r="X75" s="324"/>
      <c r="Y75" s="135"/>
      <c r="Z75" s="135"/>
      <c r="AA75" s="135"/>
    </row>
    <row r="76" spans="1:27" ht="17.25" customHeight="1" x14ac:dyDescent="0.2">
      <c r="A76" s="60" t="s">
        <v>7</v>
      </c>
      <c r="B76" s="319" t="s">
        <v>323</v>
      </c>
      <c r="C76" s="320"/>
      <c r="D76" s="320"/>
      <c r="E76" s="320"/>
      <c r="F76" s="320"/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20"/>
      <c r="R76" s="320"/>
      <c r="S76" s="320"/>
      <c r="T76" s="320"/>
      <c r="U76" s="320"/>
      <c r="V76" s="320"/>
      <c r="W76" s="320"/>
      <c r="X76" s="321"/>
      <c r="Y76" s="135"/>
      <c r="Z76" s="135"/>
      <c r="AA76" s="135"/>
    </row>
    <row r="77" spans="1:27" ht="17.25" customHeight="1" x14ac:dyDescent="0.2">
      <c r="A77" s="61" t="s">
        <v>8</v>
      </c>
      <c r="B77" s="325" t="s">
        <v>74</v>
      </c>
      <c r="C77" s="326"/>
      <c r="D77" s="326"/>
      <c r="E77" s="326"/>
      <c r="F77" s="326"/>
      <c r="G77" s="326"/>
      <c r="H77" s="326"/>
      <c r="I77" s="326"/>
      <c r="J77" s="326"/>
      <c r="K77" s="326"/>
      <c r="L77" s="326"/>
      <c r="M77" s="326"/>
      <c r="N77" s="326"/>
      <c r="O77" s="326"/>
      <c r="P77" s="326"/>
      <c r="Q77" s="326"/>
      <c r="R77" s="326"/>
      <c r="S77" s="326"/>
      <c r="T77" s="326"/>
      <c r="U77" s="326"/>
      <c r="V77" s="326"/>
      <c r="W77" s="326"/>
      <c r="X77" s="327"/>
      <c r="Y77" s="135"/>
      <c r="Z77" s="135"/>
      <c r="AA77" s="135"/>
    </row>
    <row r="78" spans="1:27" ht="17.25" customHeight="1" x14ac:dyDescent="0.2">
      <c r="A78" s="328" t="s">
        <v>73</v>
      </c>
      <c r="B78" s="329"/>
      <c r="C78" s="330"/>
      <c r="D78" s="91">
        <v>0</v>
      </c>
      <c r="E78" s="91" t="s">
        <v>53</v>
      </c>
      <c r="F78" s="95" t="s">
        <v>53</v>
      </c>
      <c r="G78" s="81" t="s">
        <v>143</v>
      </c>
      <c r="H78" s="81" t="s">
        <v>143</v>
      </c>
      <c r="I78" s="81" t="s">
        <v>143</v>
      </c>
      <c r="J78" s="118" t="s">
        <v>143</v>
      </c>
      <c r="K78" s="81" t="s">
        <v>143</v>
      </c>
      <c r="L78" s="81" t="s">
        <v>143</v>
      </c>
      <c r="M78" s="91" t="s">
        <v>143</v>
      </c>
      <c r="N78" s="91">
        <v>0</v>
      </c>
      <c r="O78" s="91">
        <v>0</v>
      </c>
      <c r="P78" s="91">
        <v>0</v>
      </c>
      <c r="Q78" s="91">
        <v>0</v>
      </c>
      <c r="R78" s="91">
        <v>0</v>
      </c>
      <c r="S78" s="91">
        <v>0</v>
      </c>
      <c r="T78" s="102" t="s">
        <v>143</v>
      </c>
      <c r="U78" s="150" t="s">
        <v>143</v>
      </c>
      <c r="V78" s="91" t="s">
        <v>143</v>
      </c>
      <c r="W78" s="91" t="s">
        <v>143</v>
      </c>
      <c r="X78" s="147" t="s">
        <v>143</v>
      </c>
      <c r="Y78" s="135"/>
      <c r="Z78" s="135"/>
      <c r="AA78" s="135"/>
    </row>
    <row r="79" spans="1:27" ht="17.25" customHeight="1" x14ac:dyDescent="0.2">
      <c r="A79" s="150" t="s">
        <v>52</v>
      </c>
      <c r="B79" s="325" t="s">
        <v>330</v>
      </c>
      <c r="C79" s="326"/>
      <c r="D79" s="326"/>
      <c r="E79" s="326"/>
      <c r="F79" s="326"/>
      <c r="G79" s="326"/>
      <c r="H79" s="326"/>
      <c r="I79" s="326"/>
      <c r="J79" s="326"/>
      <c r="K79" s="326"/>
      <c r="L79" s="326"/>
      <c r="M79" s="326"/>
      <c r="N79" s="326"/>
      <c r="O79" s="326"/>
      <c r="P79" s="326"/>
      <c r="Q79" s="326"/>
      <c r="R79" s="326"/>
      <c r="S79" s="326"/>
      <c r="T79" s="326"/>
      <c r="U79" s="326"/>
      <c r="V79" s="326"/>
      <c r="W79" s="326"/>
      <c r="X79" s="327"/>
      <c r="Y79" s="135"/>
      <c r="Z79" s="135"/>
      <c r="AA79" s="135"/>
    </row>
    <row r="80" spans="1:27" ht="17.25" customHeight="1" x14ac:dyDescent="0.2">
      <c r="A80" s="328" t="s">
        <v>77</v>
      </c>
      <c r="B80" s="329"/>
      <c r="C80" s="330"/>
      <c r="D80" s="91">
        <v>0</v>
      </c>
      <c r="E80" s="91" t="s">
        <v>53</v>
      </c>
      <c r="F80" s="95" t="s">
        <v>53</v>
      </c>
      <c r="G80" s="81" t="s">
        <v>143</v>
      </c>
      <c r="H80" s="81" t="s">
        <v>143</v>
      </c>
      <c r="I80" s="81" t="s">
        <v>143</v>
      </c>
      <c r="J80" s="118" t="s">
        <v>143</v>
      </c>
      <c r="K80" s="81" t="s">
        <v>143</v>
      </c>
      <c r="L80" s="81" t="s">
        <v>143</v>
      </c>
      <c r="M80" s="91" t="s">
        <v>143</v>
      </c>
      <c r="N80" s="91">
        <v>0</v>
      </c>
      <c r="O80" s="91">
        <v>0</v>
      </c>
      <c r="P80" s="91">
        <v>0</v>
      </c>
      <c r="Q80" s="91">
        <v>0</v>
      </c>
      <c r="R80" s="91">
        <v>0</v>
      </c>
      <c r="S80" s="91">
        <v>0</v>
      </c>
      <c r="T80" s="102" t="s">
        <v>143</v>
      </c>
      <c r="U80" s="150" t="s">
        <v>143</v>
      </c>
      <c r="V80" s="91" t="s">
        <v>143</v>
      </c>
      <c r="W80" s="91" t="s">
        <v>143</v>
      </c>
      <c r="X80" s="147" t="s">
        <v>143</v>
      </c>
      <c r="Y80" s="135"/>
      <c r="Z80" s="135"/>
      <c r="AA80" s="135"/>
    </row>
    <row r="81" spans="1:27" ht="17.25" customHeight="1" x14ac:dyDescent="0.2">
      <c r="A81" s="82" t="s">
        <v>47</v>
      </c>
      <c r="B81" s="328" t="s">
        <v>76</v>
      </c>
      <c r="C81" s="329"/>
      <c r="D81" s="329"/>
      <c r="E81" s="329"/>
      <c r="F81" s="329"/>
      <c r="G81" s="329"/>
      <c r="H81" s="329"/>
      <c r="I81" s="329"/>
      <c r="J81" s="329"/>
      <c r="K81" s="329"/>
      <c r="L81" s="329"/>
      <c r="M81" s="329"/>
      <c r="N81" s="329"/>
      <c r="O81" s="329"/>
      <c r="P81" s="329"/>
      <c r="Q81" s="329"/>
      <c r="R81" s="329"/>
      <c r="S81" s="329"/>
      <c r="T81" s="329"/>
      <c r="U81" s="329"/>
      <c r="V81" s="329"/>
      <c r="W81" s="329"/>
      <c r="X81" s="330"/>
      <c r="Y81" s="135"/>
      <c r="Z81" s="135"/>
      <c r="AA81" s="135"/>
    </row>
    <row r="82" spans="1:27" ht="24" hidden="1" customHeight="1" x14ac:dyDescent="0.2">
      <c r="A82" s="82" t="str">
        <f>'4'!A90</f>
        <v>1.1.3.1</v>
      </c>
      <c r="B82" s="188"/>
      <c r="C82" s="82"/>
      <c r="D82" s="95">
        <f>'4'!D90</f>
        <v>0</v>
      </c>
      <c r="E82" s="95" t="s">
        <v>53</v>
      </c>
      <c r="F82" s="95" t="s">
        <v>53</v>
      </c>
      <c r="G82" s="95" t="s">
        <v>53</v>
      </c>
      <c r="H82" s="95" t="s">
        <v>53</v>
      </c>
      <c r="I82" s="95" t="s">
        <v>53</v>
      </c>
      <c r="J82" s="95" t="s">
        <v>53</v>
      </c>
      <c r="K82" s="95" t="s">
        <v>53</v>
      </c>
      <c r="L82" s="95" t="s">
        <v>53</v>
      </c>
      <c r="M82" s="95" t="s">
        <v>53</v>
      </c>
      <c r="N82" s="95">
        <f>'4'!K90</f>
        <v>0</v>
      </c>
      <c r="O82" s="95">
        <f>'4'!L90</f>
        <v>0</v>
      </c>
      <c r="P82" s="95">
        <v>0</v>
      </c>
      <c r="Q82" s="95">
        <f>D82</f>
        <v>0</v>
      </c>
      <c r="R82" s="91">
        <v>0</v>
      </c>
      <c r="S82" s="91">
        <v>0</v>
      </c>
      <c r="T82" s="168" t="s">
        <v>143</v>
      </c>
      <c r="U82" s="168" t="s">
        <v>143</v>
      </c>
      <c r="V82" s="168" t="s">
        <v>143</v>
      </c>
      <c r="W82" s="168" t="s">
        <v>143</v>
      </c>
      <c r="X82" s="168" t="s">
        <v>143</v>
      </c>
      <c r="Y82" s="169"/>
      <c r="Z82" s="169"/>
      <c r="AA82" s="169"/>
    </row>
    <row r="83" spans="1:27" ht="17.25" customHeight="1" x14ac:dyDescent="0.2">
      <c r="A83" s="338" t="s">
        <v>78</v>
      </c>
      <c r="B83" s="338"/>
      <c r="C83" s="338"/>
      <c r="D83" s="95">
        <f>'4'!D91</f>
        <v>0</v>
      </c>
      <c r="E83" s="95" t="s">
        <v>53</v>
      </c>
      <c r="F83" s="95" t="s">
        <v>53</v>
      </c>
      <c r="G83" s="95" t="s">
        <v>143</v>
      </c>
      <c r="H83" s="95" t="s">
        <v>143</v>
      </c>
      <c r="I83" s="95" t="s">
        <v>143</v>
      </c>
      <c r="J83" s="95" t="s">
        <v>143</v>
      </c>
      <c r="K83" s="95" t="s">
        <v>143</v>
      </c>
      <c r="L83" s="96" t="s">
        <v>143</v>
      </c>
      <c r="M83" s="96" t="s">
        <v>143</v>
      </c>
      <c r="N83" s="95">
        <f>SUM(N82)</f>
        <v>0</v>
      </c>
      <c r="O83" s="95">
        <v>0</v>
      </c>
      <c r="P83" s="95">
        <v>0</v>
      </c>
      <c r="Q83" s="95">
        <f>SUM(Q82)</f>
        <v>0</v>
      </c>
      <c r="R83" s="95">
        <v>0</v>
      </c>
      <c r="S83" s="95">
        <v>0</v>
      </c>
      <c r="T83" s="104" t="s">
        <v>143</v>
      </c>
      <c r="U83" s="151" t="s">
        <v>143</v>
      </c>
      <c r="V83" s="151" t="s">
        <v>143</v>
      </c>
      <c r="W83" s="151" t="s">
        <v>143</v>
      </c>
      <c r="X83" s="151" t="s">
        <v>143</v>
      </c>
      <c r="Y83" s="135"/>
      <c r="Z83" s="135"/>
      <c r="AA83" s="135"/>
    </row>
    <row r="84" spans="1:27" ht="17.25" customHeight="1" x14ac:dyDescent="0.2">
      <c r="A84" s="338" t="s">
        <v>79</v>
      </c>
      <c r="B84" s="338"/>
      <c r="C84" s="338"/>
      <c r="D84" s="95">
        <f>'4'!D92</f>
        <v>0</v>
      </c>
      <c r="E84" s="95" t="s">
        <v>53</v>
      </c>
      <c r="F84" s="95" t="s">
        <v>53</v>
      </c>
      <c r="G84" s="95" t="s">
        <v>143</v>
      </c>
      <c r="H84" s="95" t="s">
        <v>143</v>
      </c>
      <c r="I84" s="95" t="s">
        <v>143</v>
      </c>
      <c r="J84" s="95" t="s">
        <v>143</v>
      </c>
      <c r="K84" s="95" t="s">
        <v>143</v>
      </c>
      <c r="L84" s="96" t="s">
        <v>143</v>
      </c>
      <c r="M84" s="96" t="s">
        <v>143</v>
      </c>
      <c r="N84" s="95">
        <f t="shared" ref="N84:S84" si="9">N78+N80+N83</f>
        <v>0</v>
      </c>
      <c r="O84" s="95">
        <f t="shared" si="9"/>
        <v>0</v>
      </c>
      <c r="P84" s="95">
        <f t="shared" si="9"/>
        <v>0</v>
      </c>
      <c r="Q84" s="95">
        <f t="shared" si="9"/>
        <v>0</v>
      </c>
      <c r="R84" s="95">
        <f t="shared" si="9"/>
        <v>0</v>
      </c>
      <c r="S84" s="95">
        <f t="shared" si="9"/>
        <v>0</v>
      </c>
      <c r="T84" s="104" t="s">
        <v>143</v>
      </c>
      <c r="U84" s="151" t="s">
        <v>143</v>
      </c>
      <c r="V84" s="151" t="s">
        <v>143</v>
      </c>
      <c r="W84" s="151" t="s">
        <v>143</v>
      </c>
      <c r="X84" s="151" t="s">
        <v>143</v>
      </c>
      <c r="Y84" s="135"/>
      <c r="Z84" s="135"/>
      <c r="AA84" s="135"/>
    </row>
    <row r="85" spans="1:27" ht="17.25" customHeight="1" x14ac:dyDescent="0.2">
      <c r="A85" s="339" t="s">
        <v>178</v>
      </c>
      <c r="B85" s="339"/>
      <c r="C85" s="339"/>
      <c r="D85" s="96">
        <f>D84</f>
        <v>0</v>
      </c>
      <c r="E85" s="96">
        <f>'4'!E93</f>
        <v>0</v>
      </c>
      <c r="F85" s="96">
        <v>0</v>
      </c>
      <c r="G85" s="96">
        <v>0</v>
      </c>
      <c r="H85" s="96">
        <v>0</v>
      </c>
      <c r="I85" s="96">
        <v>0</v>
      </c>
      <c r="J85" s="96">
        <f>'4'!I93</f>
        <v>0</v>
      </c>
      <c r="K85" s="96">
        <v>0</v>
      </c>
      <c r="L85" s="96">
        <v>0</v>
      </c>
      <c r="M85" s="96">
        <v>0</v>
      </c>
      <c r="N85" s="137">
        <f>N84</f>
        <v>0</v>
      </c>
      <c r="O85" s="137">
        <f t="shared" ref="O85" si="10">O84</f>
        <v>0</v>
      </c>
      <c r="P85" s="137">
        <f t="shared" ref="P85" si="11">P84</f>
        <v>0</v>
      </c>
      <c r="Q85" s="137">
        <f t="shared" ref="Q85" si="12">Q84</f>
        <v>0</v>
      </c>
      <c r="R85" s="137">
        <f t="shared" ref="R85" si="13">R84</f>
        <v>0</v>
      </c>
      <c r="S85" s="137">
        <f t="shared" ref="S85" si="14">S84</f>
        <v>0</v>
      </c>
      <c r="T85" s="104" t="s">
        <v>143</v>
      </c>
      <c r="U85" s="151" t="s">
        <v>143</v>
      </c>
      <c r="V85" s="151" t="s">
        <v>143</v>
      </c>
      <c r="W85" s="151" t="s">
        <v>143</v>
      </c>
      <c r="X85" s="151" t="s">
        <v>143</v>
      </c>
      <c r="Y85" s="135"/>
      <c r="Z85" s="135"/>
      <c r="AA85" s="135"/>
    </row>
    <row r="86" spans="1:27" ht="17.25" customHeight="1" x14ac:dyDescent="0.2">
      <c r="A86" s="152" t="s">
        <v>181</v>
      </c>
      <c r="B86" s="322" t="s">
        <v>180</v>
      </c>
      <c r="C86" s="323"/>
      <c r="D86" s="323"/>
      <c r="E86" s="323"/>
      <c r="F86" s="323"/>
      <c r="G86" s="323"/>
      <c r="H86" s="323"/>
      <c r="I86" s="323"/>
      <c r="J86" s="323"/>
      <c r="K86" s="323"/>
      <c r="L86" s="323"/>
      <c r="M86" s="323"/>
      <c r="N86" s="323"/>
      <c r="O86" s="323"/>
      <c r="P86" s="323"/>
      <c r="Q86" s="323"/>
      <c r="R86" s="323"/>
      <c r="S86" s="323"/>
      <c r="T86" s="323"/>
      <c r="U86" s="323"/>
      <c r="V86" s="323"/>
      <c r="W86" s="323"/>
      <c r="X86" s="324"/>
      <c r="Y86" s="135"/>
      <c r="Z86" s="135"/>
      <c r="AA86" s="135"/>
    </row>
    <row r="87" spans="1:27" ht="17.25" customHeight="1" x14ac:dyDescent="0.2">
      <c r="A87" s="60" t="s">
        <v>7</v>
      </c>
      <c r="B87" s="319" t="s">
        <v>323</v>
      </c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1"/>
      <c r="Y87" s="135"/>
      <c r="Z87" s="135"/>
      <c r="AA87" s="135"/>
    </row>
    <row r="88" spans="1:27" ht="17.25" customHeight="1" x14ac:dyDescent="0.2">
      <c r="A88" s="61" t="s">
        <v>8</v>
      </c>
      <c r="B88" s="325" t="s">
        <v>74</v>
      </c>
      <c r="C88" s="326"/>
      <c r="D88" s="326"/>
      <c r="E88" s="326"/>
      <c r="F88" s="326"/>
      <c r="G88" s="326"/>
      <c r="H88" s="326"/>
      <c r="I88" s="326"/>
      <c r="J88" s="326"/>
      <c r="K88" s="326"/>
      <c r="L88" s="326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7"/>
      <c r="Y88" s="135"/>
      <c r="Z88" s="135"/>
      <c r="AA88" s="135"/>
    </row>
    <row r="89" spans="1:27" ht="17.25" customHeight="1" x14ac:dyDescent="0.2">
      <c r="A89" s="328" t="s">
        <v>73</v>
      </c>
      <c r="B89" s="329"/>
      <c r="C89" s="330"/>
      <c r="D89" s="91">
        <v>0</v>
      </c>
      <c r="E89" s="91" t="s">
        <v>53</v>
      </c>
      <c r="F89" s="95" t="s">
        <v>53</v>
      </c>
      <c r="G89" s="81" t="s">
        <v>143</v>
      </c>
      <c r="H89" s="81" t="s">
        <v>143</v>
      </c>
      <c r="I89" s="81" t="s">
        <v>143</v>
      </c>
      <c r="J89" s="118" t="s">
        <v>143</v>
      </c>
      <c r="K89" s="81" t="s">
        <v>143</v>
      </c>
      <c r="L89" s="81" t="s">
        <v>143</v>
      </c>
      <c r="M89" s="91" t="s">
        <v>143</v>
      </c>
      <c r="N89" s="91">
        <v>0</v>
      </c>
      <c r="O89" s="91">
        <v>0</v>
      </c>
      <c r="P89" s="91">
        <v>0</v>
      </c>
      <c r="Q89" s="91">
        <v>0</v>
      </c>
      <c r="R89" s="91">
        <v>0</v>
      </c>
      <c r="S89" s="91">
        <v>0</v>
      </c>
      <c r="T89" s="102" t="s">
        <v>143</v>
      </c>
      <c r="U89" s="150" t="s">
        <v>143</v>
      </c>
      <c r="V89" s="91" t="s">
        <v>143</v>
      </c>
      <c r="W89" s="91" t="s">
        <v>143</v>
      </c>
      <c r="X89" s="147" t="s">
        <v>143</v>
      </c>
      <c r="Y89" s="135"/>
      <c r="Z89" s="135"/>
      <c r="AA89" s="135"/>
    </row>
    <row r="90" spans="1:27" ht="17.25" customHeight="1" x14ac:dyDescent="0.2">
      <c r="A90" s="150" t="s">
        <v>52</v>
      </c>
      <c r="B90" s="325" t="s">
        <v>303</v>
      </c>
      <c r="C90" s="326"/>
      <c r="D90" s="326"/>
      <c r="E90" s="326"/>
      <c r="F90" s="326"/>
      <c r="G90" s="326"/>
      <c r="H90" s="326"/>
      <c r="I90" s="326"/>
      <c r="J90" s="326"/>
      <c r="K90" s="326"/>
      <c r="L90" s="326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7"/>
      <c r="Y90" s="135"/>
      <c r="Z90" s="135"/>
      <c r="AA90" s="135"/>
    </row>
    <row r="91" spans="1:27" ht="17.25" customHeight="1" x14ac:dyDescent="0.2">
      <c r="A91" s="328" t="s">
        <v>77</v>
      </c>
      <c r="B91" s="329"/>
      <c r="C91" s="330"/>
      <c r="D91" s="91">
        <v>0</v>
      </c>
      <c r="E91" s="91" t="s">
        <v>53</v>
      </c>
      <c r="F91" s="95" t="s">
        <v>53</v>
      </c>
      <c r="G91" s="81" t="s">
        <v>143</v>
      </c>
      <c r="H91" s="81" t="s">
        <v>143</v>
      </c>
      <c r="I91" s="81" t="s">
        <v>143</v>
      </c>
      <c r="J91" s="118" t="s">
        <v>143</v>
      </c>
      <c r="K91" s="81" t="s">
        <v>143</v>
      </c>
      <c r="L91" s="81" t="s">
        <v>143</v>
      </c>
      <c r="M91" s="91" t="s">
        <v>143</v>
      </c>
      <c r="N91" s="91">
        <v>0</v>
      </c>
      <c r="O91" s="91">
        <v>0</v>
      </c>
      <c r="P91" s="91">
        <v>0</v>
      </c>
      <c r="Q91" s="91">
        <v>0</v>
      </c>
      <c r="R91" s="91">
        <v>0</v>
      </c>
      <c r="S91" s="91">
        <v>0</v>
      </c>
      <c r="T91" s="102" t="s">
        <v>143</v>
      </c>
      <c r="U91" s="150" t="s">
        <v>143</v>
      </c>
      <c r="V91" s="91" t="s">
        <v>143</v>
      </c>
      <c r="W91" s="91" t="s">
        <v>143</v>
      </c>
      <c r="X91" s="147" t="s">
        <v>143</v>
      </c>
      <c r="Y91" s="135"/>
      <c r="Z91" s="135"/>
      <c r="AA91" s="135"/>
    </row>
    <row r="92" spans="1:27" ht="17.25" customHeight="1" x14ac:dyDescent="0.2">
      <c r="A92" s="82" t="s">
        <v>47</v>
      </c>
      <c r="B92" s="328" t="s">
        <v>76</v>
      </c>
      <c r="C92" s="329"/>
      <c r="D92" s="329"/>
      <c r="E92" s="329"/>
      <c r="F92" s="329"/>
      <c r="G92" s="329"/>
      <c r="H92" s="329"/>
      <c r="I92" s="329"/>
      <c r="J92" s="329"/>
      <c r="K92" s="329"/>
      <c r="L92" s="329"/>
      <c r="M92" s="329"/>
      <c r="N92" s="329"/>
      <c r="O92" s="329"/>
      <c r="P92" s="329"/>
      <c r="Q92" s="329"/>
      <c r="R92" s="329"/>
      <c r="S92" s="329"/>
      <c r="T92" s="329"/>
      <c r="U92" s="329"/>
      <c r="V92" s="329"/>
      <c r="W92" s="329"/>
      <c r="X92" s="330"/>
      <c r="Y92" s="135"/>
      <c r="Z92" s="135"/>
      <c r="AA92" s="135"/>
    </row>
    <row r="93" spans="1:27" ht="17.25" hidden="1" customHeight="1" x14ac:dyDescent="0.2">
      <c r="A93" s="82" t="str">
        <f>'4'!A103</f>
        <v>1.1.3.1</v>
      </c>
      <c r="B93" s="82"/>
      <c r="C93" s="82"/>
      <c r="D93" s="189">
        <f>'4'!D103</f>
        <v>0</v>
      </c>
      <c r="E93" s="189" t="str">
        <f>'4'!E103</f>
        <v>х </v>
      </c>
      <c r="F93" s="189" t="str">
        <f>'4'!F103</f>
        <v>х </v>
      </c>
      <c r="G93" s="189" t="str">
        <f>'4'!G103</f>
        <v>х </v>
      </c>
      <c r="H93" s="189" t="str">
        <f>'4'!H103</f>
        <v>х </v>
      </c>
      <c r="I93" s="189" t="str">
        <f>'4'!I103</f>
        <v>х </v>
      </c>
      <c r="J93" s="189" t="str">
        <f>'4'!J103</f>
        <v>х </v>
      </c>
      <c r="K93" s="95" t="s">
        <v>53</v>
      </c>
      <c r="L93" s="95" t="s">
        <v>53</v>
      </c>
      <c r="M93" s="95" t="s">
        <v>53</v>
      </c>
      <c r="N93" s="189">
        <f>D93</f>
        <v>0</v>
      </c>
      <c r="O93" s="95">
        <v>0</v>
      </c>
      <c r="P93" s="95">
        <v>0</v>
      </c>
      <c r="Q93" s="95">
        <f>D93</f>
        <v>0</v>
      </c>
      <c r="R93" s="95">
        <v>0</v>
      </c>
      <c r="S93" s="95">
        <v>0</v>
      </c>
      <c r="T93" s="168" t="s">
        <v>143</v>
      </c>
      <c r="U93" s="168" t="s">
        <v>143</v>
      </c>
      <c r="V93" s="168" t="s">
        <v>143</v>
      </c>
      <c r="W93" s="168" t="s">
        <v>143</v>
      </c>
      <c r="X93" s="168" t="s">
        <v>143</v>
      </c>
      <c r="Y93" s="169"/>
      <c r="Z93" s="169"/>
      <c r="AA93" s="169"/>
    </row>
    <row r="94" spans="1:27" ht="17.25" customHeight="1" x14ac:dyDescent="0.2">
      <c r="A94" s="338" t="s">
        <v>78</v>
      </c>
      <c r="B94" s="338"/>
      <c r="C94" s="338"/>
      <c r="D94" s="189">
        <f>'4'!D104</f>
        <v>0</v>
      </c>
      <c r="E94" s="95" t="s">
        <v>53</v>
      </c>
      <c r="F94" s="95" t="s">
        <v>53</v>
      </c>
      <c r="G94" s="95" t="s">
        <v>143</v>
      </c>
      <c r="H94" s="95" t="s">
        <v>143</v>
      </c>
      <c r="I94" s="95" t="s">
        <v>143</v>
      </c>
      <c r="J94" s="95" t="s">
        <v>143</v>
      </c>
      <c r="K94" s="95" t="s">
        <v>143</v>
      </c>
      <c r="L94" s="96" t="s">
        <v>143</v>
      </c>
      <c r="M94" s="96" t="s">
        <v>143</v>
      </c>
      <c r="N94" s="95">
        <f>SUM(N93)</f>
        <v>0</v>
      </c>
      <c r="O94" s="95">
        <f t="shared" ref="O94:S94" si="15">SUM(O93)</f>
        <v>0</v>
      </c>
      <c r="P94" s="95">
        <f t="shared" si="15"/>
        <v>0</v>
      </c>
      <c r="Q94" s="95">
        <f t="shared" si="15"/>
        <v>0</v>
      </c>
      <c r="R94" s="95">
        <f t="shared" si="15"/>
        <v>0</v>
      </c>
      <c r="S94" s="95">
        <f t="shared" si="15"/>
        <v>0</v>
      </c>
      <c r="T94" s="104" t="s">
        <v>143</v>
      </c>
      <c r="U94" s="151" t="s">
        <v>143</v>
      </c>
      <c r="V94" s="151" t="s">
        <v>143</v>
      </c>
      <c r="W94" s="151" t="s">
        <v>143</v>
      </c>
      <c r="X94" s="151" t="s">
        <v>143</v>
      </c>
      <c r="Y94" s="135"/>
      <c r="Z94" s="135"/>
      <c r="AA94" s="135"/>
    </row>
    <row r="95" spans="1:27" ht="17.25" customHeight="1" x14ac:dyDescent="0.2">
      <c r="A95" s="338" t="s">
        <v>79</v>
      </c>
      <c r="B95" s="338"/>
      <c r="C95" s="338"/>
      <c r="D95" s="95">
        <f>D89+D91+D94</f>
        <v>0</v>
      </c>
      <c r="E95" s="95" t="s">
        <v>53</v>
      </c>
      <c r="F95" s="95" t="s">
        <v>53</v>
      </c>
      <c r="G95" s="95" t="s">
        <v>143</v>
      </c>
      <c r="H95" s="95" t="s">
        <v>143</v>
      </c>
      <c r="I95" s="95" t="s">
        <v>143</v>
      </c>
      <c r="J95" s="95" t="s">
        <v>143</v>
      </c>
      <c r="K95" s="95" t="s">
        <v>143</v>
      </c>
      <c r="L95" s="96" t="s">
        <v>143</v>
      </c>
      <c r="M95" s="96" t="s">
        <v>143</v>
      </c>
      <c r="N95" s="95">
        <f t="shared" ref="N95:S95" si="16">N89+N91+N94</f>
        <v>0</v>
      </c>
      <c r="O95" s="95">
        <f t="shared" si="16"/>
        <v>0</v>
      </c>
      <c r="P95" s="95">
        <f t="shared" si="16"/>
        <v>0</v>
      </c>
      <c r="Q95" s="95">
        <f t="shared" si="16"/>
        <v>0</v>
      </c>
      <c r="R95" s="95">
        <f t="shared" si="16"/>
        <v>0</v>
      </c>
      <c r="S95" s="95">
        <f t="shared" si="16"/>
        <v>0</v>
      </c>
      <c r="T95" s="104" t="s">
        <v>143</v>
      </c>
      <c r="U95" s="151" t="s">
        <v>143</v>
      </c>
      <c r="V95" s="151" t="s">
        <v>143</v>
      </c>
      <c r="W95" s="151" t="s">
        <v>143</v>
      </c>
      <c r="X95" s="151" t="s">
        <v>143</v>
      </c>
      <c r="Y95" s="135"/>
      <c r="Z95" s="135"/>
      <c r="AA95" s="135"/>
    </row>
    <row r="96" spans="1:27" ht="17.25" customHeight="1" x14ac:dyDescent="0.2">
      <c r="A96" s="339" t="s">
        <v>182</v>
      </c>
      <c r="B96" s="339"/>
      <c r="C96" s="339"/>
      <c r="D96" s="96">
        <f>D95</f>
        <v>0</v>
      </c>
      <c r="E96" s="96">
        <f>'4'!E106</f>
        <v>0</v>
      </c>
      <c r="F96" s="96">
        <v>0</v>
      </c>
      <c r="G96" s="96">
        <v>0</v>
      </c>
      <c r="H96" s="96">
        <v>0</v>
      </c>
      <c r="I96" s="96">
        <v>0</v>
      </c>
      <c r="J96" s="96">
        <f>'4'!I106</f>
        <v>0</v>
      </c>
      <c r="K96" s="96">
        <v>0</v>
      </c>
      <c r="L96" s="96">
        <v>0</v>
      </c>
      <c r="M96" s="96">
        <v>0</v>
      </c>
      <c r="N96" s="137">
        <f>N95</f>
        <v>0</v>
      </c>
      <c r="O96" s="137">
        <f t="shared" ref="O96" si="17">O95</f>
        <v>0</v>
      </c>
      <c r="P96" s="137">
        <f t="shared" ref="P96" si="18">P95</f>
        <v>0</v>
      </c>
      <c r="Q96" s="137">
        <f t="shared" ref="Q96" si="19">Q95</f>
        <v>0</v>
      </c>
      <c r="R96" s="137">
        <f t="shared" ref="R96" si="20">R95</f>
        <v>0</v>
      </c>
      <c r="S96" s="137">
        <f t="shared" ref="S96" si="21">S95</f>
        <v>0</v>
      </c>
      <c r="T96" s="104" t="s">
        <v>143</v>
      </c>
      <c r="U96" s="151" t="s">
        <v>143</v>
      </c>
      <c r="V96" s="151" t="s">
        <v>143</v>
      </c>
      <c r="W96" s="151" t="s">
        <v>143</v>
      </c>
      <c r="X96" s="151" t="s">
        <v>143</v>
      </c>
      <c r="Y96" s="135"/>
      <c r="Z96" s="135"/>
      <c r="AA96" s="135"/>
    </row>
    <row r="97" spans="1:27" ht="17.25" customHeight="1" x14ac:dyDescent="0.2">
      <c r="A97" s="152" t="s">
        <v>186</v>
      </c>
      <c r="B97" s="322" t="s">
        <v>184</v>
      </c>
      <c r="C97" s="323"/>
      <c r="D97" s="323"/>
      <c r="E97" s="323"/>
      <c r="F97" s="323"/>
      <c r="G97" s="323"/>
      <c r="H97" s="323"/>
      <c r="I97" s="323"/>
      <c r="J97" s="323"/>
      <c r="K97" s="323"/>
      <c r="L97" s="323"/>
      <c r="M97" s="323"/>
      <c r="N97" s="323"/>
      <c r="O97" s="323"/>
      <c r="P97" s="323"/>
      <c r="Q97" s="323"/>
      <c r="R97" s="323"/>
      <c r="S97" s="323"/>
      <c r="T97" s="323"/>
      <c r="U97" s="323"/>
      <c r="V97" s="323"/>
      <c r="W97" s="323"/>
      <c r="X97" s="324"/>
      <c r="Y97" s="135"/>
      <c r="Z97" s="135"/>
      <c r="AA97" s="135"/>
    </row>
    <row r="98" spans="1:27" ht="17.25" customHeight="1" x14ac:dyDescent="0.2">
      <c r="A98" s="60" t="s">
        <v>7</v>
      </c>
      <c r="B98" s="319" t="s">
        <v>323</v>
      </c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1"/>
      <c r="Y98" s="135"/>
      <c r="Z98" s="135"/>
      <c r="AA98" s="135"/>
    </row>
    <row r="99" spans="1:27" ht="17.25" customHeight="1" x14ac:dyDescent="0.2">
      <c r="A99" s="61" t="s">
        <v>8</v>
      </c>
      <c r="B99" s="325" t="s">
        <v>74</v>
      </c>
      <c r="C99" s="326"/>
      <c r="D99" s="326"/>
      <c r="E99" s="326"/>
      <c r="F99" s="326"/>
      <c r="G99" s="326"/>
      <c r="H99" s="326"/>
      <c r="I99" s="326"/>
      <c r="J99" s="326"/>
      <c r="K99" s="326"/>
      <c r="L99" s="326"/>
      <c r="M99" s="326"/>
      <c r="N99" s="326"/>
      <c r="O99" s="326"/>
      <c r="P99" s="326"/>
      <c r="Q99" s="326"/>
      <c r="R99" s="326"/>
      <c r="S99" s="326"/>
      <c r="T99" s="326"/>
      <c r="U99" s="326"/>
      <c r="V99" s="326"/>
      <c r="W99" s="326"/>
      <c r="X99" s="327"/>
      <c r="Y99" s="135"/>
      <c r="Z99" s="135"/>
      <c r="AA99" s="135"/>
    </row>
    <row r="100" spans="1:27" ht="17.25" customHeight="1" x14ac:dyDescent="0.2">
      <c r="A100" s="328" t="s">
        <v>73</v>
      </c>
      <c r="B100" s="329"/>
      <c r="C100" s="330"/>
      <c r="D100" s="91">
        <v>0</v>
      </c>
      <c r="E100" s="91" t="s">
        <v>53</v>
      </c>
      <c r="F100" s="95" t="s">
        <v>53</v>
      </c>
      <c r="G100" s="81" t="s">
        <v>143</v>
      </c>
      <c r="H100" s="81" t="s">
        <v>143</v>
      </c>
      <c r="I100" s="81" t="s">
        <v>143</v>
      </c>
      <c r="J100" s="118" t="s">
        <v>143</v>
      </c>
      <c r="K100" s="81" t="s">
        <v>143</v>
      </c>
      <c r="L100" s="81" t="s">
        <v>143</v>
      </c>
      <c r="M100" s="91" t="s">
        <v>143</v>
      </c>
      <c r="N100" s="91">
        <v>0</v>
      </c>
      <c r="O100" s="91">
        <v>0</v>
      </c>
      <c r="P100" s="91">
        <v>0</v>
      </c>
      <c r="Q100" s="91">
        <v>0</v>
      </c>
      <c r="R100" s="91">
        <v>0</v>
      </c>
      <c r="S100" s="91">
        <f>SUM(S102:S102)</f>
        <v>0</v>
      </c>
      <c r="T100" s="102" t="s">
        <v>143</v>
      </c>
      <c r="U100" s="150" t="s">
        <v>143</v>
      </c>
      <c r="V100" s="91" t="s">
        <v>143</v>
      </c>
      <c r="W100" s="91" t="s">
        <v>143</v>
      </c>
      <c r="X100" s="147" t="s">
        <v>143</v>
      </c>
      <c r="Y100" s="135"/>
      <c r="Z100" s="135"/>
      <c r="AA100" s="135"/>
    </row>
    <row r="101" spans="1:27" ht="17.25" customHeight="1" x14ac:dyDescent="0.2">
      <c r="A101" s="150" t="s">
        <v>52</v>
      </c>
      <c r="B101" s="325" t="s">
        <v>303</v>
      </c>
      <c r="C101" s="326"/>
      <c r="D101" s="326"/>
      <c r="E101" s="326"/>
      <c r="F101" s="326"/>
      <c r="G101" s="326"/>
      <c r="H101" s="326"/>
      <c r="I101" s="326"/>
      <c r="J101" s="326"/>
      <c r="K101" s="326"/>
      <c r="L101" s="326"/>
      <c r="M101" s="326"/>
      <c r="N101" s="326"/>
      <c r="O101" s="326"/>
      <c r="P101" s="326"/>
      <c r="Q101" s="326"/>
      <c r="R101" s="326"/>
      <c r="S101" s="326"/>
      <c r="T101" s="326"/>
      <c r="U101" s="326"/>
      <c r="V101" s="326"/>
      <c r="W101" s="326"/>
      <c r="X101" s="327"/>
      <c r="Y101" s="135"/>
      <c r="Z101" s="135"/>
      <c r="AA101" s="135"/>
    </row>
    <row r="102" spans="1:27" ht="17.25" customHeight="1" x14ac:dyDescent="0.2">
      <c r="A102" s="328" t="s">
        <v>77</v>
      </c>
      <c r="B102" s="329"/>
      <c r="C102" s="330"/>
      <c r="D102" s="91">
        <v>0</v>
      </c>
      <c r="E102" s="91" t="s">
        <v>53</v>
      </c>
      <c r="F102" s="95" t="s">
        <v>53</v>
      </c>
      <c r="G102" s="81" t="s">
        <v>143</v>
      </c>
      <c r="H102" s="81" t="s">
        <v>143</v>
      </c>
      <c r="I102" s="81" t="s">
        <v>143</v>
      </c>
      <c r="J102" s="118" t="s">
        <v>143</v>
      </c>
      <c r="K102" s="81" t="s">
        <v>143</v>
      </c>
      <c r="L102" s="81" t="s">
        <v>143</v>
      </c>
      <c r="M102" s="91" t="s">
        <v>143</v>
      </c>
      <c r="N102" s="91">
        <v>0</v>
      </c>
      <c r="O102" s="91">
        <v>0</v>
      </c>
      <c r="P102" s="91">
        <v>0</v>
      </c>
      <c r="Q102" s="91">
        <v>0</v>
      </c>
      <c r="R102" s="91">
        <v>0</v>
      </c>
      <c r="S102" s="91">
        <f>SUM(S104:S104)</f>
        <v>0</v>
      </c>
      <c r="T102" s="102" t="s">
        <v>143</v>
      </c>
      <c r="U102" s="150" t="s">
        <v>143</v>
      </c>
      <c r="V102" s="91" t="s">
        <v>143</v>
      </c>
      <c r="W102" s="91" t="s">
        <v>143</v>
      </c>
      <c r="X102" s="147" t="s">
        <v>143</v>
      </c>
      <c r="Y102" s="135"/>
      <c r="Z102" s="135"/>
      <c r="AA102" s="135"/>
    </row>
    <row r="103" spans="1:27" ht="17.25" customHeight="1" x14ac:dyDescent="0.2">
      <c r="A103" s="82" t="s">
        <v>47</v>
      </c>
      <c r="B103" s="328" t="s">
        <v>76</v>
      </c>
      <c r="C103" s="329"/>
      <c r="D103" s="329"/>
      <c r="E103" s="329"/>
      <c r="F103" s="329"/>
      <c r="G103" s="329"/>
      <c r="H103" s="329"/>
      <c r="I103" s="329"/>
      <c r="J103" s="329"/>
      <c r="K103" s="329"/>
      <c r="L103" s="329"/>
      <c r="M103" s="329"/>
      <c r="N103" s="329"/>
      <c r="O103" s="329"/>
      <c r="P103" s="329"/>
      <c r="Q103" s="329"/>
      <c r="R103" s="329"/>
      <c r="S103" s="329"/>
      <c r="T103" s="329"/>
      <c r="U103" s="329"/>
      <c r="V103" s="329"/>
      <c r="W103" s="329"/>
      <c r="X103" s="330"/>
      <c r="Y103" s="135"/>
      <c r="Z103" s="135"/>
      <c r="AA103" s="135"/>
    </row>
    <row r="104" spans="1:27" ht="17.25" hidden="1" customHeight="1" x14ac:dyDescent="0.2">
      <c r="A104" s="156" t="str">
        <f>'4'!A116</f>
        <v>1.1.3.1</v>
      </c>
      <c r="B104" s="175"/>
      <c r="C104" s="175"/>
      <c r="D104" s="95">
        <f>'4'!D116</f>
        <v>0</v>
      </c>
      <c r="E104" s="156" t="str">
        <f>'4'!E116</f>
        <v>х </v>
      </c>
      <c r="F104" s="156" t="str">
        <f>'4'!F116</f>
        <v>х </v>
      </c>
      <c r="G104" s="95" t="s">
        <v>25</v>
      </c>
      <c r="H104" s="95" t="s">
        <v>25</v>
      </c>
      <c r="I104" s="95" t="s">
        <v>25</v>
      </c>
      <c r="J104" s="95" t="s">
        <v>25</v>
      </c>
      <c r="K104" s="95" t="s">
        <v>25</v>
      </c>
      <c r="L104" s="95" t="s">
        <v>25</v>
      </c>
      <c r="M104" s="95" t="s">
        <v>25</v>
      </c>
      <c r="N104" s="94">
        <f>D104</f>
        <v>0</v>
      </c>
      <c r="O104" s="94">
        <f>'4'!L108</f>
        <v>0</v>
      </c>
      <c r="P104" s="95">
        <v>0</v>
      </c>
      <c r="Q104" s="95">
        <f>D104</f>
        <v>0</v>
      </c>
      <c r="R104" s="96">
        <v>0</v>
      </c>
      <c r="S104" s="96">
        <v>0</v>
      </c>
      <c r="T104" s="104" t="s">
        <v>143</v>
      </c>
      <c r="U104" s="151" t="s">
        <v>143</v>
      </c>
      <c r="V104" s="151" t="s">
        <v>143</v>
      </c>
      <c r="W104" s="151" t="s">
        <v>143</v>
      </c>
      <c r="X104" s="151" t="s">
        <v>143</v>
      </c>
      <c r="Y104" s="135"/>
      <c r="Z104" s="135"/>
      <c r="AA104" s="135"/>
    </row>
    <row r="105" spans="1:27" ht="17.25" customHeight="1" x14ac:dyDescent="0.2">
      <c r="A105" s="338" t="s">
        <v>78</v>
      </c>
      <c r="B105" s="338"/>
      <c r="C105" s="338"/>
      <c r="D105" s="95">
        <f>'4'!D117</f>
        <v>0</v>
      </c>
      <c r="E105" s="156" t="str">
        <f>'4'!E117</f>
        <v>х </v>
      </c>
      <c r="F105" s="156" t="str">
        <f>'4'!F117</f>
        <v>х </v>
      </c>
      <c r="G105" s="95" t="s">
        <v>143</v>
      </c>
      <c r="H105" s="95" t="s">
        <v>143</v>
      </c>
      <c r="I105" s="95" t="s">
        <v>143</v>
      </c>
      <c r="J105" s="95" t="s">
        <v>143</v>
      </c>
      <c r="K105" s="95" t="s">
        <v>143</v>
      </c>
      <c r="L105" s="96" t="s">
        <v>143</v>
      </c>
      <c r="M105" s="96" t="s">
        <v>143</v>
      </c>
      <c r="N105" s="95">
        <f>SUM(N104)</f>
        <v>0</v>
      </c>
      <c r="O105" s="95">
        <f>SUM(O104)</f>
        <v>0</v>
      </c>
      <c r="P105" s="95">
        <f t="shared" ref="P105" si="22">SUM(P104)</f>
        <v>0</v>
      </c>
      <c r="Q105" s="95">
        <f t="shared" ref="Q105" si="23">SUM(Q104)</f>
        <v>0</v>
      </c>
      <c r="R105" s="95">
        <f t="shared" ref="R105" si="24">SUM(R104)</f>
        <v>0</v>
      </c>
      <c r="S105" s="95">
        <f t="shared" ref="S105" si="25">SUM(S104)</f>
        <v>0</v>
      </c>
      <c r="T105" s="104" t="s">
        <v>143</v>
      </c>
      <c r="U105" s="151" t="s">
        <v>143</v>
      </c>
      <c r="V105" s="151" t="s">
        <v>143</v>
      </c>
      <c r="W105" s="151" t="s">
        <v>143</v>
      </c>
      <c r="X105" s="151" t="s">
        <v>143</v>
      </c>
      <c r="Y105" s="135"/>
      <c r="Z105" s="135"/>
      <c r="AA105" s="135"/>
    </row>
    <row r="106" spans="1:27" ht="17.25" customHeight="1" x14ac:dyDescent="0.2">
      <c r="A106" s="338" t="s">
        <v>79</v>
      </c>
      <c r="B106" s="338"/>
      <c r="C106" s="338"/>
      <c r="D106" s="95">
        <f>'4'!D118</f>
        <v>0</v>
      </c>
      <c r="E106" s="156" t="str">
        <f>'4'!E118</f>
        <v>х </v>
      </c>
      <c r="F106" s="156" t="str">
        <f>'4'!F118</f>
        <v>х </v>
      </c>
      <c r="G106" s="95" t="s">
        <v>143</v>
      </c>
      <c r="H106" s="95" t="s">
        <v>143</v>
      </c>
      <c r="I106" s="95" t="s">
        <v>143</v>
      </c>
      <c r="J106" s="95" t="s">
        <v>143</v>
      </c>
      <c r="K106" s="95" t="s">
        <v>143</v>
      </c>
      <c r="L106" s="96" t="s">
        <v>143</v>
      </c>
      <c r="M106" s="96" t="s">
        <v>143</v>
      </c>
      <c r="N106" s="95">
        <f>N100+N102+N105</f>
        <v>0</v>
      </c>
      <c r="O106" s="95">
        <f>O100+O102+O105</f>
        <v>0</v>
      </c>
      <c r="P106" s="95">
        <f t="shared" ref="P106" si="26">P100+P102+P105</f>
        <v>0</v>
      </c>
      <c r="Q106" s="95">
        <f t="shared" ref="Q106" si="27">Q100+Q102+Q105</f>
        <v>0</v>
      </c>
      <c r="R106" s="95">
        <f t="shared" ref="R106" si="28">R100+R102+R105</f>
        <v>0</v>
      </c>
      <c r="S106" s="95">
        <f t="shared" ref="S106" si="29">S100+S102+S105</f>
        <v>0</v>
      </c>
      <c r="T106" s="104" t="s">
        <v>143</v>
      </c>
      <c r="U106" s="151" t="s">
        <v>143</v>
      </c>
      <c r="V106" s="151" t="s">
        <v>143</v>
      </c>
      <c r="W106" s="151" t="s">
        <v>143</v>
      </c>
      <c r="X106" s="151" t="s">
        <v>143</v>
      </c>
      <c r="Y106" s="135"/>
      <c r="Z106" s="135"/>
      <c r="AA106" s="135"/>
    </row>
    <row r="107" spans="1:27" ht="17.25" customHeight="1" x14ac:dyDescent="0.2">
      <c r="A107" s="339" t="s">
        <v>187</v>
      </c>
      <c r="B107" s="339"/>
      <c r="C107" s="339"/>
      <c r="D107" s="96">
        <f>'4'!D119</f>
        <v>0</v>
      </c>
      <c r="E107" s="96">
        <f>'4'!E119</f>
        <v>0</v>
      </c>
      <c r="F107" s="96">
        <v>0</v>
      </c>
      <c r="G107" s="96">
        <v>0</v>
      </c>
      <c r="H107" s="96">
        <v>0</v>
      </c>
      <c r="I107" s="96">
        <v>0</v>
      </c>
      <c r="J107" s="96">
        <f>D107-E107</f>
        <v>0</v>
      </c>
      <c r="K107" s="96">
        <v>0</v>
      </c>
      <c r="L107" s="96">
        <v>0</v>
      </c>
      <c r="M107" s="96">
        <f>E107</f>
        <v>0</v>
      </c>
      <c r="N107" s="137">
        <f>N106</f>
        <v>0</v>
      </c>
      <c r="O107" s="137">
        <f t="shared" ref="O107" si="30">O106</f>
        <v>0</v>
      </c>
      <c r="P107" s="137">
        <f t="shared" ref="P107" si="31">P106</f>
        <v>0</v>
      </c>
      <c r="Q107" s="137">
        <f t="shared" ref="Q107" si="32">Q106</f>
        <v>0</v>
      </c>
      <c r="R107" s="137">
        <f t="shared" ref="R107" si="33">R106</f>
        <v>0</v>
      </c>
      <c r="S107" s="137">
        <f t="shared" ref="S107" si="34">S106</f>
        <v>0</v>
      </c>
      <c r="T107" s="104" t="s">
        <v>143</v>
      </c>
      <c r="U107" s="151" t="s">
        <v>143</v>
      </c>
      <c r="V107" s="151" t="s">
        <v>143</v>
      </c>
      <c r="W107" s="151" t="s">
        <v>143</v>
      </c>
      <c r="X107" s="151" t="s">
        <v>143</v>
      </c>
      <c r="Y107" s="135"/>
      <c r="Z107" s="135"/>
      <c r="AA107" s="135"/>
    </row>
    <row r="108" spans="1:27" ht="17.25" customHeight="1" x14ac:dyDescent="0.2">
      <c r="A108" s="152" t="s">
        <v>188</v>
      </c>
      <c r="B108" s="322" t="s">
        <v>185</v>
      </c>
      <c r="C108" s="323"/>
      <c r="D108" s="323"/>
      <c r="E108" s="323"/>
      <c r="F108" s="323"/>
      <c r="G108" s="323"/>
      <c r="H108" s="323"/>
      <c r="I108" s="323"/>
      <c r="J108" s="323"/>
      <c r="K108" s="323"/>
      <c r="L108" s="323"/>
      <c r="M108" s="323"/>
      <c r="N108" s="323"/>
      <c r="O108" s="323"/>
      <c r="P108" s="323"/>
      <c r="Q108" s="323"/>
      <c r="R108" s="323"/>
      <c r="S108" s="323"/>
      <c r="T108" s="323"/>
      <c r="U108" s="323"/>
      <c r="V108" s="323"/>
      <c r="W108" s="323"/>
      <c r="X108" s="324"/>
      <c r="Y108" s="135"/>
      <c r="Z108" s="135"/>
      <c r="AA108" s="135"/>
    </row>
    <row r="109" spans="1:27" ht="17.25" customHeight="1" x14ac:dyDescent="0.2">
      <c r="A109" s="60" t="s">
        <v>7</v>
      </c>
      <c r="B109" s="319" t="s">
        <v>323</v>
      </c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1"/>
      <c r="Y109" s="136"/>
      <c r="Z109" s="136"/>
      <c r="AA109" s="136"/>
    </row>
    <row r="110" spans="1:27" ht="17.25" customHeight="1" x14ac:dyDescent="0.2">
      <c r="A110" s="61" t="s">
        <v>8</v>
      </c>
      <c r="B110" s="325" t="s">
        <v>74</v>
      </c>
      <c r="C110" s="326"/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6"/>
      <c r="Q110" s="326"/>
      <c r="R110" s="326"/>
      <c r="S110" s="326"/>
      <c r="T110" s="326"/>
      <c r="U110" s="326"/>
      <c r="V110" s="326"/>
      <c r="W110" s="326"/>
      <c r="X110" s="327"/>
      <c r="Y110" s="136"/>
      <c r="Z110" s="136"/>
      <c r="AA110" s="136"/>
    </row>
    <row r="111" spans="1:27" ht="17.25" customHeight="1" x14ac:dyDescent="0.2">
      <c r="A111" s="328" t="s">
        <v>73</v>
      </c>
      <c r="B111" s="329"/>
      <c r="C111" s="330"/>
      <c r="D111" s="91">
        <v>0</v>
      </c>
      <c r="E111" s="91" t="s">
        <v>53</v>
      </c>
      <c r="F111" s="95" t="s">
        <v>53</v>
      </c>
      <c r="G111" s="81" t="s">
        <v>143</v>
      </c>
      <c r="H111" s="81" t="s">
        <v>143</v>
      </c>
      <c r="I111" s="81" t="s">
        <v>143</v>
      </c>
      <c r="J111" s="118" t="s">
        <v>143</v>
      </c>
      <c r="K111" s="81" t="s">
        <v>143</v>
      </c>
      <c r="L111" s="81" t="s">
        <v>143</v>
      </c>
      <c r="M111" s="91" t="s">
        <v>143</v>
      </c>
      <c r="N111" s="91">
        <v>0</v>
      </c>
      <c r="O111" s="91">
        <v>0</v>
      </c>
      <c r="P111" s="91">
        <v>0</v>
      </c>
      <c r="Q111" s="91">
        <v>0</v>
      </c>
      <c r="R111" s="91">
        <v>0</v>
      </c>
      <c r="S111" s="91">
        <f>SUM(S113:S113)</f>
        <v>0</v>
      </c>
      <c r="T111" s="102" t="s">
        <v>143</v>
      </c>
      <c r="U111" s="150" t="s">
        <v>143</v>
      </c>
      <c r="V111" s="91" t="s">
        <v>143</v>
      </c>
      <c r="W111" s="91" t="s">
        <v>143</v>
      </c>
      <c r="X111" s="147" t="s">
        <v>143</v>
      </c>
      <c r="Y111" s="136"/>
      <c r="Z111" s="136"/>
      <c r="AA111" s="136"/>
    </row>
    <row r="112" spans="1:27" ht="17.25" customHeight="1" x14ac:dyDescent="0.2">
      <c r="A112" s="150" t="s">
        <v>52</v>
      </c>
      <c r="B112" s="325" t="s">
        <v>303</v>
      </c>
      <c r="C112" s="326"/>
      <c r="D112" s="326"/>
      <c r="E112" s="326"/>
      <c r="F112" s="326"/>
      <c r="G112" s="326"/>
      <c r="H112" s="326"/>
      <c r="I112" s="326"/>
      <c r="J112" s="326"/>
      <c r="K112" s="326"/>
      <c r="L112" s="326"/>
      <c r="M112" s="326"/>
      <c r="N112" s="326"/>
      <c r="O112" s="326"/>
      <c r="P112" s="326"/>
      <c r="Q112" s="326"/>
      <c r="R112" s="326"/>
      <c r="S112" s="326"/>
      <c r="T112" s="326"/>
      <c r="U112" s="326"/>
      <c r="V112" s="326"/>
      <c r="W112" s="326"/>
      <c r="X112" s="327"/>
      <c r="Y112" s="136"/>
      <c r="Z112" s="136"/>
      <c r="AA112" s="136"/>
    </row>
    <row r="113" spans="1:27" ht="17.25" customHeight="1" x14ac:dyDescent="0.2">
      <c r="A113" s="328" t="s">
        <v>77</v>
      </c>
      <c r="B113" s="329"/>
      <c r="C113" s="330"/>
      <c r="D113" s="91">
        <v>0</v>
      </c>
      <c r="E113" s="91" t="s">
        <v>53</v>
      </c>
      <c r="F113" s="95" t="s">
        <v>53</v>
      </c>
      <c r="G113" s="81" t="s">
        <v>143</v>
      </c>
      <c r="H113" s="81" t="s">
        <v>143</v>
      </c>
      <c r="I113" s="81" t="s">
        <v>143</v>
      </c>
      <c r="J113" s="118" t="s">
        <v>143</v>
      </c>
      <c r="K113" s="81" t="s">
        <v>143</v>
      </c>
      <c r="L113" s="81" t="s">
        <v>143</v>
      </c>
      <c r="M113" s="91" t="s">
        <v>143</v>
      </c>
      <c r="N113" s="91">
        <v>0</v>
      </c>
      <c r="O113" s="91">
        <v>0</v>
      </c>
      <c r="P113" s="91">
        <v>0</v>
      </c>
      <c r="Q113" s="91">
        <v>0</v>
      </c>
      <c r="R113" s="91">
        <v>0</v>
      </c>
      <c r="S113" s="91">
        <f>SUM(S115:S115)</f>
        <v>0</v>
      </c>
      <c r="T113" s="102" t="s">
        <v>143</v>
      </c>
      <c r="U113" s="150" t="s">
        <v>143</v>
      </c>
      <c r="V113" s="91" t="s">
        <v>143</v>
      </c>
      <c r="W113" s="91" t="s">
        <v>143</v>
      </c>
      <c r="X113" s="147" t="s">
        <v>143</v>
      </c>
      <c r="Y113" s="136"/>
      <c r="Z113" s="136"/>
      <c r="AA113" s="136"/>
    </row>
    <row r="114" spans="1:27" ht="17.25" customHeight="1" x14ac:dyDescent="0.2">
      <c r="A114" s="82" t="s">
        <v>47</v>
      </c>
      <c r="B114" s="328" t="s">
        <v>76</v>
      </c>
      <c r="C114" s="329"/>
      <c r="D114" s="329"/>
      <c r="E114" s="329"/>
      <c r="F114" s="329"/>
      <c r="G114" s="329"/>
      <c r="H114" s="329"/>
      <c r="I114" s="329"/>
      <c r="J114" s="329"/>
      <c r="K114" s="329"/>
      <c r="L114" s="329"/>
      <c r="M114" s="329"/>
      <c r="N114" s="329"/>
      <c r="O114" s="329"/>
      <c r="P114" s="329"/>
      <c r="Q114" s="329"/>
      <c r="R114" s="329"/>
      <c r="S114" s="329"/>
      <c r="T114" s="329"/>
      <c r="U114" s="329"/>
      <c r="V114" s="329"/>
      <c r="W114" s="329"/>
      <c r="X114" s="330"/>
      <c r="Y114" s="136"/>
      <c r="Z114" s="136"/>
      <c r="AA114" s="136"/>
    </row>
    <row r="115" spans="1:27" ht="17.25" hidden="1" customHeight="1" x14ac:dyDescent="0.2">
      <c r="A115" s="156" t="str">
        <f>'4'!A129</f>
        <v>1.1.3.1</v>
      </c>
      <c r="B115" s="175"/>
      <c r="C115" s="156"/>
      <c r="D115" s="95">
        <f>'4'!D129</f>
        <v>0</v>
      </c>
      <c r="E115" s="156" t="s">
        <v>53</v>
      </c>
      <c r="F115" s="156" t="s">
        <v>53</v>
      </c>
      <c r="G115" s="95" t="s">
        <v>25</v>
      </c>
      <c r="H115" s="95" t="s">
        <v>25</v>
      </c>
      <c r="I115" s="95" t="s">
        <v>25</v>
      </c>
      <c r="J115" s="95" t="s">
        <v>25</v>
      </c>
      <c r="K115" s="95" t="s">
        <v>25</v>
      </c>
      <c r="L115" s="95" t="s">
        <v>25</v>
      </c>
      <c r="M115" s="95" t="s">
        <v>25</v>
      </c>
      <c r="N115" s="94">
        <f>D115</f>
        <v>0</v>
      </c>
      <c r="O115" s="94">
        <f>'4'!L119</f>
        <v>0</v>
      </c>
      <c r="P115" s="95">
        <v>0</v>
      </c>
      <c r="Q115" s="95">
        <f>D115</f>
        <v>0</v>
      </c>
      <c r="R115" s="96">
        <v>0</v>
      </c>
      <c r="S115" s="96">
        <v>0</v>
      </c>
      <c r="T115" s="104" t="s">
        <v>143</v>
      </c>
      <c r="U115" s="151" t="s">
        <v>143</v>
      </c>
      <c r="V115" s="151" t="s">
        <v>143</v>
      </c>
      <c r="W115" s="151" t="s">
        <v>143</v>
      </c>
      <c r="X115" s="151" t="s">
        <v>143</v>
      </c>
      <c r="Y115" s="136"/>
      <c r="Z115" s="136"/>
      <c r="AA115" s="136"/>
    </row>
    <row r="116" spans="1:27" ht="17.25" customHeight="1" x14ac:dyDescent="0.2">
      <c r="A116" s="338" t="s">
        <v>78</v>
      </c>
      <c r="B116" s="338"/>
      <c r="C116" s="338"/>
      <c r="D116" s="95">
        <f>'4'!D130</f>
        <v>0</v>
      </c>
      <c r="E116" s="156" t="s">
        <v>53</v>
      </c>
      <c r="F116" s="156" t="s">
        <v>53</v>
      </c>
      <c r="G116" s="95" t="s">
        <v>143</v>
      </c>
      <c r="H116" s="95" t="s">
        <v>143</v>
      </c>
      <c r="I116" s="95" t="s">
        <v>143</v>
      </c>
      <c r="J116" s="95" t="s">
        <v>143</v>
      </c>
      <c r="K116" s="95" t="s">
        <v>143</v>
      </c>
      <c r="L116" s="96" t="s">
        <v>143</v>
      </c>
      <c r="M116" s="96" t="s">
        <v>143</v>
      </c>
      <c r="N116" s="95">
        <f>SUM(N115)</f>
        <v>0</v>
      </c>
      <c r="O116" s="95">
        <f>SUM(O115)</f>
        <v>0</v>
      </c>
      <c r="P116" s="95">
        <f t="shared" ref="P116:S116" si="35">SUM(P115)</f>
        <v>0</v>
      </c>
      <c r="Q116" s="95">
        <f t="shared" si="35"/>
        <v>0</v>
      </c>
      <c r="R116" s="95">
        <f t="shared" si="35"/>
        <v>0</v>
      </c>
      <c r="S116" s="95">
        <f t="shared" si="35"/>
        <v>0</v>
      </c>
      <c r="T116" s="104" t="s">
        <v>143</v>
      </c>
      <c r="U116" s="151" t="s">
        <v>143</v>
      </c>
      <c r="V116" s="151" t="s">
        <v>143</v>
      </c>
      <c r="W116" s="151" t="s">
        <v>143</v>
      </c>
      <c r="X116" s="151" t="s">
        <v>143</v>
      </c>
      <c r="Y116" s="136"/>
      <c r="Z116" s="136"/>
      <c r="AA116" s="136"/>
    </row>
    <row r="117" spans="1:27" ht="17.25" customHeight="1" x14ac:dyDescent="0.2">
      <c r="A117" s="338" t="s">
        <v>79</v>
      </c>
      <c r="B117" s="338"/>
      <c r="C117" s="338"/>
      <c r="D117" s="95">
        <f>'4'!D129</f>
        <v>0</v>
      </c>
      <c r="E117" s="156" t="str">
        <f>'4'!E129</f>
        <v>х</v>
      </c>
      <c r="F117" s="156" t="str">
        <f>'4'!F129</f>
        <v>х</v>
      </c>
      <c r="G117" s="95" t="s">
        <v>143</v>
      </c>
      <c r="H117" s="95" t="s">
        <v>143</v>
      </c>
      <c r="I117" s="95" t="s">
        <v>143</v>
      </c>
      <c r="J117" s="95" t="s">
        <v>143</v>
      </c>
      <c r="K117" s="95" t="s">
        <v>143</v>
      </c>
      <c r="L117" s="96" t="s">
        <v>143</v>
      </c>
      <c r="M117" s="96" t="s">
        <v>143</v>
      </c>
      <c r="N117" s="95">
        <f>N111+N113+N116</f>
        <v>0</v>
      </c>
      <c r="O117" s="95">
        <f>O111+O113+O116</f>
        <v>0</v>
      </c>
      <c r="P117" s="95">
        <f t="shared" ref="P117:S117" si="36">P111+P113+P116</f>
        <v>0</v>
      </c>
      <c r="Q117" s="95">
        <f t="shared" si="36"/>
        <v>0</v>
      </c>
      <c r="R117" s="95">
        <f t="shared" si="36"/>
        <v>0</v>
      </c>
      <c r="S117" s="95">
        <f t="shared" si="36"/>
        <v>0</v>
      </c>
      <c r="T117" s="104" t="s">
        <v>143</v>
      </c>
      <c r="U117" s="151" t="s">
        <v>143</v>
      </c>
      <c r="V117" s="151" t="s">
        <v>143</v>
      </c>
      <c r="W117" s="151" t="s">
        <v>143</v>
      </c>
      <c r="X117" s="151" t="s">
        <v>143</v>
      </c>
      <c r="Y117" s="136"/>
      <c r="Z117" s="136"/>
      <c r="AA117" s="136"/>
    </row>
    <row r="118" spans="1:27" ht="17.25" customHeight="1" x14ac:dyDescent="0.2">
      <c r="A118" s="339" t="s">
        <v>189</v>
      </c>
      <c r="B118" s="339"/>
      <c r="C118" s="339"/>
      <c r="D118" s="96">
        <f>'4'!D132</f>
        <v>0</v>
      </c>
      <c r="E118" s="96">
        <f>'4'!E132</f>
        <v>0</v>
      </c>
      <c r="F118" s="96">
        <v>0</v>
      </c>
      <c r="G118" s="96">
        <v>0</v>
      </c>
      <c r="H118" s="96">
        <v>0</v>
      </c>
      <c r="I118" s="96">
        <v>0</v>
      </c>
      <c r="J118" s="96">
        <f>D118-E118</f>
        <v>0</v>
      </c>
      <c r="K118" s="96">
        <v>0</v>
      </c>
      <c r="L118" s="96">
        <v>0</v>
      </c>
      <c r="M118" s="96">
        <f>E118</f>
        <v>0</v>
      </c>
      <c r="N118" s="137">
        <f>N117</f>
        <v>0</v>
      </c>
      <c r="O118" s="137">
        <f t="shared" ref="O118:S118" si="37">O117</f>
        <v>0</v>
      </c>
      <c r="P118" s="137">
        <f t="shared" si="37"/>
        <v>0</v>
      </c>
      <c r="Q118" s="137">
        <f t="shared" si="37"/>
        <v>0</v>
      </c>
      <c r="R118" s="137">
        <f t="shared" si="37"/>
        <v>0</v>
      </c>
      <c r="S118" s="137">
        <f t="shared" si="37"/>
        <v>0</v>
      </c>
      <c r="T118" s="104" t="s">
        <v>143</v>
      </c>
      <c r="U118" s="151" t="s">
        <v>143</v>
      </c>
      <c r="V118" s="151" t="s">
        <v>143</v>
      </c>
      <c r="W118" s="151" t="s">
        <v>143</v>
      </c>
      <c r="X118" s="151" t="s">
        <v>143</v>
      </c>
      <c r="Y118" s="136"/>
      <c r="Z118" s="136"/>
      <c r="AA118" s="136"/>
    </row>
    <row r="119" spans="1:27" ht="17.25" customHeight="1" x14ac:dyDescent="0.2">
      <c r="A119" s="152" t="s">
        <v>191</v>
      </c>
      <c r="B119" s="322" t="s">
        <v>190</v>
      </c>
      <c r="C119" s="323"/>
      <c r="D119" s="323"/>
      <c r="E119" s="323"/>
      <c r="F119" s="323"/>
      <c r="G119" s="323"/>
      <c r="H119" s="323"/>
      <c r="I119" s="323"/>
      <c r="J119" s="323"/>
      <c r="K119" s="323"/>
      <c r="L119" s="323"/>
      <c r="M119" s="323"/>
      <c r="N119" s="323"/>
      <c r="O119" s="323"/>
      <c r="P119" s="323"/>
      <c r="Q119" s="323"/>
      <c r="R119" s="323"/>
      <c r="S119" s="323"/>
      <c r="T119" s="323"/>
      <c r="U119" s="323"/>
      <c r="V119" s="323"/>
      <c r="W119" s="323"/>
      <c r="X119" s="324"/>
      <c r="Y119" s="136"/>
      <c r="Z119" s="136"/>
      <c r="AA119" s="136"/>
    </row>
    <row r="120" spans="1:27" ht="17.25" customHeight="1" x14ac:dyDescent="0.2">
      <c r="A120" s="60" t="s">
        <v>7</v>
      </c>
      <c r="B120" s="319" t="s">
        <v>323</v>
      </c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1"/>
      <c r="Y120" s="136"/>
      <c r="Z120" s="136"/>
      <c r="AA120" s="136"/>
    </row>
    <row r="121" spans="1:27" ht="17.25" customHeight="1" x14ac:dyDescent="0.2">
      <c r="A121" s="61" t="s">
        <v>8</v>
      </c>
      <c r="B121" s="325" t="s">
        <v>74</v>
      </c>
      <c r="C121" s="326"/>
      <c r="D121" s="326"/>
      <c r="E121" s="326"/>
      <c r="F121" s="326"/>
      <c r="G121" s="326"/>
      <c r="H121" s="326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7"/>
      <c r="Y121" s="136"/>
      <c r="Z121" s="136"/>
      <c r="AA121" s="136"/>
    </row>
    <row r="122" spans="1:27" ht="17.25" customHeight="1" x14ac:dyDescent="0.2">
      <c r="A122" s="328" t="s">
        <v>73</v>
      </c>
      <c r="B122" s="329"/>
      <c r="C122" s="330"/>
      <c r="D122" s="91">
        <v>0</v>
      </c>
      <c r="E122" s="91" t="s">
        <v>53</v>
      </c>
      <c r="F122" s="95" t="s">
        <v>53</v>
      </c>
      <c r="G122" s="81" t="s">
        <v>143</v>
      </c>
      <c r="H122" s="81" t="s">
        <v>143</v>
      </c>
      <c r="I122" s="81" t="s">
        <v>143</v>
      </c>
      <c r="J122" s="118" t="s">
        <v>143</v>
      </c>
      <c r="K122" s="81" t="s">
        <v>143</v>
      </c>
      <c r="L122" s="81" t="s">
        <v>143</v>
      </c>
      <c r="M122" s="91" t="s">
        <v>143</v>
      </c>
      <c r="N122" s="91">
        <v>0</v>
      </c>
      <c r="O122" s="91">
        <v>0</v>
      </c>
      <c r="P122" s="91">
        <v>0</v>
      </c>
      <c r="Q122" s="91">
        <v>0</v>
      </c>
      <c r="R122" s="91">
        <v>0</v>
      </c>
      <c r="S122" s="91">
        <f>SUM(S125:S125)</f>
        <v>0</v>
      </c>
      <c r="T122" s="102" t="s">
        <v>143</v>
      </c>
      <c r="U122" s="150" t="s">
        <v>143</v>
      </c>
      <c r="V122" s="91" t="s">
        <v>143</v>
      </c>
      <c r="W122" s="91" t="s">
        <v>143</v>
      </c>
      <c r="X122" s="147" t="s">
        <v>143</v>
      </c>
      <c r="Y122" s="136"/>
      <c r="Z122" s="136"/>
      <c r="AA122" s="136"/>
    </row>
    <row r="123" spans="1:27" ht="17.25" customHeight="1" x14ac:dyDescent="0.2">
      <c r="A123" s="150" t="s">
        <v>52</v>
      </c>
      <c r="B123" s="325" t="s">
        <v>303</v>
      </c>
      <c r="C123" s="326"/>
      <c r="D123" s="326"/>
      <c r="E123" s="326"/>
      <c r="F123" s="326"/>
      <c r="G123" s="326"/>
      <c r="H123" s="326"/>
      <c r="I123" s="326"/>
      <c r="J123" s="326"/>
      <c r="K123" s="326"/>
      <c r="L123" s="326"/>
      <c r="M123" s="326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7"/>
      <c r="Y123" s="136"/>
      <c r="Z123" s="136"/>
      <c r="AA123" s="136"/>
    </row>
    <row r="124" spans="1:27" ht="76.5" x14ac:dyDescent="0.2">
      <c r="A124" s="155" t="str">
        <f>'4'!A139</f>
        <v>1.1.2.1</v>
      </c>
      <c r="B124" s="175" t="str">
        <f>'4'!B139</f>
        <v>Реконструкція газопостачання дахових котелень з встановленням єдиного вузла обліку газу для багатоквартирних житлових будинків по вул. Кравчука 11-б; Кравчука 11-в; Федорова 4-в; Федорова 4-д в м. Луцьку</v>
      </c>
      <c r="C124" s="156" t="str">
        <f>'4'!C139</f>
        <v>1 щт.</v>
      </c>
      <c r="D124" s="95">
        <f>'4'!D139</f>
        <v>59.83</v>
      </c>
      <c r="E124" s="156" t="s">
        <v>53</v>
      </c>
      <c r="F124" s="156" t="s">
        <v>53</v>
      </c>
      <c r="G124" s="156" t="s">
        <v>53</v>
      </c>
      <c r="H124" s="156" t="s">
        <v>53</v>
      </c>
      <c r="I124" s="156" t="s">
        <v>53</v>
      </c>
      <c r="J124" s="156" t="s">
        <v>53</v>
      </c>
      <c r="K124" s="156" t="s">
        <v>53</v>
      </c>
      <c r="L124" s="156" t="s">
        <v>53</v>
      </c>
      <c r="M124" s="156" t="s">
        <v>53</v>
      </c>
      <c r="N124" s="94">
        <v>0</v>
      </c>
      <c r="O124" s="95">
        <f>D124</f>
        <v>59.83</v>
      </c>
      <c r="P124" s="95">
        <v>0</v>
      </c>
      <c r="Q124" s="95">
        <v>0</v>
      </c>
      <c r="R124" s="94">
        <f>D124</f>
        <v>59.83</v>
      </c>
      <c r="S124" s="95">
        <v>0</v>
      </c>
      <c r="T124" s="80" t="s">
        <v>143</v>
      </c>
      <c r="U124" s="80" t="s">
        <v>143</v>
      </c>
      <c r="V124" s="80" t="s">
        <v>143</v>
      </c>
      <c r="W124" s="80" t="s">
        <v>143</v>
      </c>
      <c r="X124" s="80" t="s">
        <v>143</v>
      </c>
      <c r="Y124" s="136"/>
      <c r="Z124" s="136"/>
      <c r="AA124" s="136"/>
    </row>
    <row r="125" spans="1:27" ht="17.25" customHeight="1" x14ac:dyDescent="0.2">
      <c r="A125" s="328" t="s">
        <v>77</v>
      </c>
      <c r="B125" s="329"/>
      <c r="C125" s="330"/>
      <c r="D125" s="91">
        <f>D124</f>
        <v>59.83</v>
      </c>
      <c r="E125" s="91" t="s">
        <v>53</v>
      </c>
      <c r="F125" s="95" t="s">
        <v>53</v>
      </c>
      <c r="G125" s="81" t="s">
        <v>143</v>
      </c>
      <c r="H125" s="81" t="s">
        <v>143</v>
      </c>
      <c r="I125" s="81" t="s">
        <v>143</v>
      </c>
      <c r="J125" s="118" t="s">
        <v>143</v>
      </c>
      <c r="K125" s="81" t="s">
        <v>143</v>
      </c>
      <c r="L125" s="81" t="s">
        <v>143</v>
      </c>
      <c r="M125" s="91" t="s">
        <v>143</v>
      </c>
      <c r="N125" s="91">
        <f>N124</f>
        <v>0</v>
      </c>
      <c r="O125" s="91">
        <f t="shared" ref="O125:S125" si="38">O124</f>
        <v>59.83</v>
      </c>
      <c r="P125" s="91">
        <f t="shared" si="38"/>
        <v>0</v>
      </c>
      <c r="Q125" s="91">
        <f t="shared" si="38"/>
        <v>0</v>
      </c>
      <c r="R125" s="91">
        <f t="shared" si="38"/>
        <v>59.83</v>
      </c>
      <c r="S125" s="91">
        <f t="shared" si="38"/>
        <v>0</v>
      </c>
      <c r="T125" s="102" t="s">
        <v>143</v>
      </c>
      <c r="U125" s="150" t="s">
        <v>143</v>
      </c>
      <c r="V125" s="91" t="s">
        <v>143</v>
      </c>
      <c r="W125" s="91" t="s">
        <v>143</v>
      </c>
      <c r="X125" s="147" t="s">
        <v>143</v>
      </c>
      <c r="Y125" s="136"/>
      <c r="Z125" s="136"/>
      <c r="AA125" s="136"/>
    </row>
    <row r="126" spans="1:27" ht="17.25" customHeight="1" x14ac:dyDescent="0.2">
      <c r="A126" s="82" t="s">
        <v>47</v>
      </c>
      <c r="B126" s="328" t="s">
        <v>76</v>
      </c>
      <c r="C126" s="329"/>
      <c r="D126" s="329"/>
      <c r="E126" s="329"/>
      <c r="F126" s="329"/>
      <c r="G126" s="329"/>
      <c r="H126" s="329"/>
      <c r="I126" s="329"/>
      <c r="J126" s="329"/>
      <c r="K126" s="329"/>
      <c r="L126" s="329"/>
      <c r="M126" s="329"/>
      <c r="N126" s="329"/>
      <c r="O126" s="329"/>
      <c r="P126" s="329"/>
      <c r="Q126" s="329"/>
      <c r="R126" s="329"/>
      <c r="S126" s="329"/>
      <c r="T126" s="329"/>
      <c r="U126" s="329"/>
      <c r="V126" s="329"/>
      <c r="W126" s="329"/>
      <c r="X126" s="330"/>
      <c r="Y126" s="136"/>
      <c r="Z126" s="136"/>
      <c r="AA126" s="136"/>
    </row>
    <row r="127" spans="1:27" ht="25.5" x14ac:dyDescent="0.2">
      <c r="A127" s="156" t="str">
        <f>'4'!A142</f>
        <v>1.1.3.1</v>
      </c>
      <c r="B127" s="175" t="str">
        <f>'4'!B142</f>
        <v>Капітальний ремонт дахової котельні на вул. Кравчука, 11-б</v>
      </c>
      <c r="C127" s="156" t="str">
        <f>'4'!C142</f>
        <v>1 шт.</v>
      </c>
      <c r="D127" s="95">
        <f>'4'!D142</f>
        <v>146.15</v>
      </c>
      <c r="E127" s="156" t="s">
        <v>53</v>
      </c>
      <c r="F127" s="156" t="s">
        <v>53</v>
      </c>
      <c r="G127" s="95" t="s">
        <v>25</v>
      </c>
      <c r="H127" s="95" t="s">
        <v>25</v>
      </c>
      <c r="I127" s="95" t="s">
        <v>25</v>
      </c>
      <c r="J127" s="95" t="s">
        <v>25</v>
      </c>
      <c r="K127" s="95" t="s">
        <v>25</v>
      </c>
      <c r="L127" s="95" t="s">
        <v>25</v>
      </c>
      <c r="M127" s="95" t="s">
        <v>25</v>
      </c>
      <c r="N127" s="94">
        <f>D127</f>
        <v>146.15</v>
      </c>
      <c r="O127" s="94">
        <v>0</v>
      </c>
      <c r="P127" s="95">
        <v>0</v>
      </c>
      <c r="Q127" s="95">
        <f>D127</f>
        <v>146.15</v>
      </c>
      <c r="R127" s="96">
        <v>0</v>
      </c>
      <c r="S127" s="96">
        <v>0</v>
      </c>
      <c r="T127" s="104" t="s">
        <v>143</v>
      </c>
      <c r="U127" s="151" t="s">
        <v>143</v>
      </c>
      <c r="V127" s="151" t="s">
        <v>143</v>
      </c>
      <c r="W127" s="151" t="s">
        <v>143</v>
      </c>
      <c r="X127" s="151" t="s">
        <v>143</v>
      </c>
      <c r="Y127" s="136"/>
      <c r="Z127" s="136"/>
      <c r="AA127" s="136"/>
    </row>
    <row r="128" spans="1:27" ht="17.25" customHeight="1" x14ac:dyDescent="0.2">
      <c r="A128" s="338" t="s">
        <v>78</v>
      </c>
      <c r="B128" s="338"/>
      <c r="C128" s="338"/>
      <c r="D128" s="95">
        <f>D127</f>
        <v>146.15</v>
      </c>
      <c r="E128" s="156" t="s">
        <v>53</v>
      </c>
      <c r="F128" s="156" t="s">
        <v>53</v>
      </c>
      <c r="G128" s="95" t="s">
        <v>143</v>
      </c>
      <c r="H128" s="95" t="s">
        <v>143</v>
      </c>
      <c r="I128" s="95" t="s">
        <v>143</v>
      </c>
      <c r="J128" s="95" t="s">
        <v>143</v>
      </c>
      <c r="K128" s="95" t="s">
        <v>143</v>
      </c>
      <c r="L128" s="96" t="s">
        <v>143</v>
      </c>
      <c r="M128" s="96" t="s">
        <v>143</v>
      </c>
      <c r="N128" s="95">
        <f>SUM(N127)</f>
        <v>146.15</v>
      </c>
      <c r="O128" s="95">
        <f>SUM(O127)</f>
        <v>0</v>
      </c>
      <c r="P128" s="95">
        <f t="shared" ref="P128:S128" si="39">SUM(P127)</f>
        <v>0</v>
      </c>
      <c r="Q128" s="95">
        <f t="shared" si="39"/>
        <v>146.15</v>
      </c>
      <c r="R128" s="95">
        <f t="shared" si="39"/>
        <v>0</v>
      </c>
      <c r="S128" s="95">
        <f t="shared" si="39"/>
        <v>0</v>
      </c>
      <c r="T128" s="104" t="s">
        <v>143</v>
      </c>
      <c r="U128" s="151" t="s">
        <v>143</v>
      </c>
      <c r="V128" s="151" t="s">
        <v>143</v>
      </c>
      <c r="W128" s="151" t="s">
        <v>143</v>
      </c>
      <c r="X128" s="151" t="s">
        <v>143</v>
      </c>
      <c r="Y128" s="136"/>
      <c r="Z128" s="136"/>
      <c r="AA128" s="136"/>
    </row>
    <row r="129" spans="1:27" ht="17.25" customHeight="1" x14ac:dyDescent="0.2">
      <c r="A129" s="338" t="s">
        <v>79</v>
      </c>
      <c r="B129" s="338"/>
      <c r="C129" s="338"/>
      <c r="D129" s="95">
        <f>D125+D128</f>
        <v>205.98000000000002</v>
      </c>
      <c r="E129" s="156" t="str">
        <f>'4'!E140</f>
        <v>х </v>
      </c>
      <c r="F129" s="156" t="str">
        <f>'4'!F140</f>
        <v>х </v>
      </c>
      <c r="G129" s="95" t="s">
        <v>143</v>
      </c>
      <c r="H129" s="95" t="s">
        <v>143</v>
      </c>
      <c r="I129" s="95" t="s">
        <v>143</v>
      </c>
      <c r="J129" s="95" t="s">
        <v>143</v>
      </c>
      <c r="K129" s="95" t="s">
        <v>143</v>
      </c>
      <c r="L129" s="96" t="s">
        <v>143</v>
      </c>
      <c r="M129" s="96" t="s">
        <v>143</v>
      </c>
      <c r="N129" s="95">
        <f>N122+N125+N128</f>
        <v>146.15</v>
      </c>
      <c r="O129" s="95">
        <f>O122+O125+O128</f>
        <v>59.83</v>
      </c>
      <c r="P129" s="95">
        <f t="shared" ref="P129:S129" si="40">P122+P125+P128</f>
        <v>0</v>
      </c>
      <c r="Q129" s="95">
        <f t="shared" si="40"/>
        <v>146.15</v>
      </c>
      <c r="R129" s="95">
        <f t="shared" si="40"/>
        <v>59.83</v>
      </c>
      <c r="S129" s="95">
        <f t="shared" si="40"/>
        <v>0</v>
      </c>
      <c r="T129" s="104" t="s">
        <v>143</v>
      </c>
      <c r="U129" s="151" t="s">
        <v>143</v>
      </c>
      <c r="V129" s="151" t="s">
        <v>143</v>
      </c>
      <c r="W129" s="151" t="s">
        <v>143</v>
      </c>
      <c r="X129" s="151" t="s">
        <v>143</v>
      </c>
      <c r="Y129" s="136"/>
      <c r="Z129" s="136"/>
      <c r="AA129" s="136"/>
    </row>
    <row r="130" spans="1:27" ht="17.25" customHeight="1" x14ac:dyDescent="0.2">
      <c r="A130" s="339" t="s">
        <v>192</v>
      </c>
      <c r="B130" s="339"/>
      <c r="C130" s="339"/>
      <c r="D130" s="96">
        <f>D129</f>
        <v>205.98000000000002</v>
      </c>
      <c r="E130" s="96">
        <f>'4'!E145</f>
        <v>3.47</v>
      </c>
      <c r="F130" s="96">
        <f>'4'!F145</f>
        <v>0</v>
      </c>
      <c r="G130" s="96">
        <f>'4'!G145</f>
        <v>0</v>
      </c>
      <c r="H130" s="96">
        <v>0</v>
      </c>
      <c r="I130" s="96">
        <v>0</v>
      </c>
      <c r="J130" s="96">
        <f>D130-E130</f>
        <v>202.51000000000002</v>
      </c>
      <c r="K130" s="96">
        <v>0</v>
      </c>
      <c r="L130" s="96">
        <v>0</v>
      </c>
      <c r="M130" s="96">
        <f>E130</f>
        <v>3.47</v>
      </c>
      <c r="N130" s="137">
        <f>N129</f>
        <v>146.15</v>
      </c>
      <c r="O130" s="137">
        <f t="shared" ref="O130:S130" si="41">O129</f>
        <v>59.83</v>
      </c>
      <c r="P130" s="137">
        <f t="shared" si="41"/>
        <v>0</v>
      </c>
      <c r="Q130" s="137">
        <f t="shared" si="41"/>
        <v>146.15</v>
      </c>
      <c r="R130" s="137">
        <f t="shared" si="41"/>
        <v>59.83</v>
      </c>
      <c r="S130" s="137">
        <f t="shared" si="41"/>
        <v>0</v>
      </c>
      <c r="T130" s="104" t="s">
        <v>143</v>
      </c>
      <c r="U130" s="151" t="s">
        <v>143</v>
      </c>
      <c r="V130" s="151" t="s">
        <v>143</v>
      </c>
      <c r="W130" s="151" t="s">
        <v>143</v>
      </c>
      <c r="X130" s="151" t="s">
        <v>143</v>
      </c>
      <c r="Y130" s="135"/>
      <c r="Z130" s="135"/>
      <c r="AA130" s="135"/>
    </row>
    <row r="131" spans="1:27" ht="17.25" customHeight="1" x14ac:dyDescent="0.2">
      <c r="A131" s="152" t="s">
        <v>196</v>
      </c>
      <c r="B131" s="322" t="s">
        <v>193</v>
      </c>
      <c r="C131" s="323"/>
      <c r="D131" s="323"/>
      <c r="E131" s="323"/>
      <c r="F131" s="323"/>
      <c r="G131" s="323"/>
      <c r="H131" s="323"/>
      <c r="I131" s="323"/>
      <c r="J131" s="323"/>
      <c r="K131" s="323"/>
      <c r="L131" s="323"/>
      <c r="M131" s="323"/>
      <c r="N131" s="323"/>
      <c r="O131" s="323"/>
      <c r="P131" s="323"/>
      <c r="Q131" s="323"/>
      <c r="R131" s="323"/>
      <c r="S131" s="323"/>
      <c r="T131" s="323"/>
      <c r="U131" s="323"/>
      <c r="V131" s="323"/>
      <c r="W131" s="323"/>
      <c r="X131" s="324"/>
      <c r="Y131" s="135"/>
      <c r="Z131" s="135"/>
      <c r="AA131" s="135"/>
    </row>
    <row r="132" spans="1:27" ht="17.25" customHeight="1" x14ac:dyDescent="0.2">
      <c r="A132" s="60" t="s">
        <v>7</v>
      </c>
      <c r="B132" s="319" t="s">
        <v>323</v>
      </c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1"/>
      <c r="Y132" s="136"/>
      <c r="Z132" s="136"/>
      <c r="AA132" s="136"/>
    </row>
    <row r="133" spans="1:27" ht="17.25" customHeight="1" x14ac:dyDescent="0.2">
      <c r="A133" s="61" t="s">
        <v>8</v>
      </c>
      <c r="B133" s="325" t="s">
        <v>74</v>
      </c>
      <c r="C133" s="326"/>
      <c r="D133" s="326"/>
      <c r="E133" s="326"/>
      <c r="F133" s="326"/>
      <c r="G133" s="326"/>
      <c r="H133" s="326"/>
      <c r="I133" s="326"/>
      <c r="J133" s="326"/>
      <c r="K133" s="326"/>
      <c r="L133" s="326"/>
      <c r="M133" s="326"/>
      <c r="N133" s="326"/>
      <c r="O133" s="326"/>
      <c r="P133" s="326"/>
      <c r="Q133" s="326"/>
      <c r="R133" s="326"/>
      <c r="S133" s="326"/>
      <c r="T133" s="326"/>
      <c r="U133" s="326"/>
      <c r="V133" s="326"/>
      <c r="W133" s="326"/>
      <c r="X133" s="327"/>
      <c r="Y133" s="136"/>
      <c r="Z133" s="136"/>
      <c r="AA133" s="136"/>
    </row>
    <row r="134" spans="1:27" ht="17.25" customHeight="1" x14ac:dyDescent="0.2">
      <c r="A134" s="328" t="s">
        <v>73</v>
      </c>
      <c r="B134" s="329"/>
      <c r="C134" s="330"/>
      <c r="D134" s="91">
        <v>0</v>
      </c>
      <c r="E134" s="91" t="s">
        <v>53</v>
      </c>
      <c r="F134" s="95" t="s">
        <v>53</v>
      </c>
      <c r="G134" s="81" t="s">
        <v>143</v>
      </c>
      <c r="H134" s="81" t="s">
        <v>143</v>
      </c>
      <c r="I134" s="81" t="s">
        <v>143</v>
      </c>
      <c r="J134" s="118" t="s">
        <v>143</v>
      </c>
      <c r="K134" s="81" t="s">
        <v>143</v>
      </c>
      <c r="L134" s="81" t="s">
        <v>143</v>
      </c>
      <c r="M134" s="91" t="s">
        <v>143</v>
      </c>
      <c r="N134" s="91">
        <v>0</v>
      </c>
      <c r="O134" s="91">
        <v>0</v>
      </c>
      <c r="P134" s="91">
        <v>0</v>
      </c>
      <c r="Q134" s="91">
        <v>0</v>
      </c>
      <c r="R134" s="91">
        <v>0</v>
      </c>
      <c r="S134" s="91">
        <f>SUM(S137:S137)</f>
        <v>0</v>
      </c>
      <c r="T134" s="102" t="s">
        <v>143</v>
      </c>
      <c r="U134" s="150" t="s">
        <v>143</v>
      </c>
      <c r="V134" s="91" t="s">
        <v>143</v>
      </c>
      <c r="W134" s="91" t="s">
        <v>143</v>
      </c>
      <c r="X134" s="147" t="s">
        <v>143</v>
      </c>
      <c r="Y134" s="136"/>
      <c r="Z134" s="136"/>
      <c r="AA134" s="136"/>
    </row>
    <row r="135" spans="1:27" ht="17.25" customHeight="1" x14ac:dyDescent="0.2">
      <c r="A135" s="150" t="s">
        <v>52</v>
      </c>
      <c r="B135" s="325" t="s">
        <v>303</v>
      </c>
      <c r="C135" s="326"/>
      <c r="D135" s="326"/>
      <c r="E135" s="326"/>
      <c r="F135" s="326"/>
      <c r="G135" s="326"/>
      <c r="H135" s="326"/>
      <c r="I135" s="326"/>
      <c r="J135" s="326"/>
      <c r="K135" s="326"/>
      <c r="L135" s="326"/>
      <c r="M135" s="326"/>
      <c r="N135" s="326"/>
      <c r="O135" s="326"/>
      <c r="P135" s="326"/>
      <c r="Q135" s="326"/>
      <c r="R135" s="326"/>
      <c r="S135" s="326"/>
      <c r="T135" s="326"/>
      <c r="U135" s="326"/>
      <c r="V135" s="326"/>
      <c r="W135" s="326"/>
      <c r="X135" s="327"/>
      <c r="Y135" s="136"/>
      <c r="Z135" s="136"/>
      <c r="AA135" s="136"/>
    </row>
    <row r="136" spans="1:27" ht="76.5" x14ac:dyDescent="0.2">
      <c r="A136" s="155" t="str">
        <f>'4'!A152</f>
        <v>1.1.2.1</v>
      </c>
      <c r="B136" s="175" t="str">
        <f>'4'!B152</f>
        <v>Реконструкція газопостачання дахових котелень з встановленням єдиного вузла обліку газу для багатоквартирних житлових будинків по вул. Кравчука 11-б; Кравчука 11-в; Федорова 4-в; Федорова 4-д в м. Луцьку</v>
      </c>
      <c r="C136" s="155" t="str">
        <f>'4'!C152</f>
        <v>1 шт.</v>
      </c>
      <c r="D136" s="95">
        <f>'4'!D152</f>
        <v>59.83</v>
      </c>
      <c r="E136" s="156" t="s">
        <v>53</v>
      </c>
      <c r="F136" s="156" t="s">
        <v>53</v>
      </c>
      <c r="G136" s="156" t="s">
        <v>53</v>
      </c>
      <c r="H136" s="156" t="s">
        <v>53</v>
      </c>
      <c r="I136" s="156" t="s">
        <v>53</v>
      </c>
      <c r="J136" s="156" t="s">
        <v>53</v>
      </c>
      <c r="K136" s="156" t="s">
        <v>53</v>
      </c>
      <c r="L136" s="156" t="s">
        <v>53</v>
      </c>
      <c r="M136" s="156" t="s">
        <v>53</v>
      </c>
      <c r="N136" s="94">
        <v>0</v>
      </c>
      <c r="O136" s="95">
        <f>D136</f>
        <v>59.83</v>
      </c>
      <c r="P136" s="95">
        <v>0</v>
      </c>
      <c r="Q136" s="95">
        <v>0</v>
      </c>
      <c r="R136" s="94">
        <f>D136</f>
        <v>59.83</v>
      </c>
      <c r="S136" s="95">
        <v>0</v>
      </c>
      <c r="T136" s="80" t="s">
        <v>143</v>
      </c>
      <c r="U136" s="80" t="s">
        <v>143</v>
      </c>
      <c r="V136" s="80" t="s">
        <v>143</v>
      </c>
      <c r="W136" s="80" t="s">
        <v>143</v>
      </c>
      <c r="X136" s="80" t="s">
        <v>143</v>
      </c>
      <c r="Y136" s="136"/>
      <c r="Z136" s="136"/>
      <c r="AA136" s="136"/>
    </row>
    <row r="137" spans="1:27" ht="17.25" customHeight="1" x14ac:dyDescent="0.2">
      <c r="A137" s="328" t="s">
        <v>77</v>
      </c>
      <c r="B137" s="329"/>
      <c r="C137" s="330"/>
      <c r="D137" s="91">
        <f>D136</f>
        <v>59.83</v>
      </c>
      <c r="E137" s="91" t="s">
        <v>53</v>
      </c>
      <c r="F137" s="95" t="s">
        <v>53</v>
      </c>
      <c r="G137" s="81" t="s">
        <v>143</v>
      </c>
      <c r="H137" s="81" t="s">
        <v>143</v>
      </c>
      <c r="I137" s="81" t="s">
        <v>143</v>
      </c>
      <c r="J137" s="118" t="s">
        <v>143</v>
      </c>
      <c r="K137" s="81" t="s">
        <v>143</v>
      </c>
      <c r="L137" s="81" t="s">
        <v>143</v>
      </c>
      <c r="M137" s="91" t="s">
        <v>143</v>
      </c>
      <c r="N137" s="91">
        <f>N136</f>
        <v>0</v>
      </c>
      <c r="O137" s="91">
        <f t="shared" ref="O137" si="42">O136</f>
        <v>59.83</v>
      </c>
      <c r="P137" s="91">
        <f t="shared" ref="P137" si="43">P136</f>
        <v>0</v>
      </c>
      <c r="Q137" s="91">
        <f t="shared" ref="Q137" si="44">Q136</f>
        <v>0</v>
      </c>
      <c r="R137" s="91">
        <f t="shared" ref="R137" si="45">R136</f>
        <v>59.83</v>
      </c>
      <c r="S137" s="91">
        <f t="shared" ref="S137" si="46">S136</f>
        <v>0</v>
      </c>
      <c r="T137" s="102" t="s">
        <v>143</v>
      </c>
      <c r="U137" s="150" t="s">
        <v>143</v>
      </c>
      <c r="V137" s="91" t="s">
        <v>143</v>
      </c>
      <c r="W137" s="91" t="s">
        <v>143</v>
      </c>
      <c r="X137" s="147" t="s">
        <v>143</v>
      </c>
      <c r="Y137" s="136"/>
      <c r="Z137" s="136"/>
      <c r="AA137" s="136"/>
    </row>
    <row r="138" spans="1:27" ht="17.25" customHeight="1" x14ac:dyDescent="0.2">
      <c r="A138" s="82" t="s">
        <v>47</v>
      </c>
      <c r="B138" s="328" t="s">
        <v>76</v>
      </c>
      <c r="C138" s="329"/>
      <c r="D138" s="329"/>
      <c r="E138" s="329"/>
      <c r="F138" s="329"/>
      <c r="G138" s="329"/>
      <c r="H138" s="329"/>
      <c r="I138" s="329"/>
      <c r="J138" s="329"/>
      <c r="K138" s="329"/>
      <c r="L138" s="329"/>
      <c r="M138" s="329"/>
      <c r="N138" s="329"/>
      <c r="O138" s="329"/>
      <c r="P138" s="329"/>
      <c r="Q138" s="329"/>
      <c r="R138" s="329"/>
      <c r="S138" s="329"/>
      <c r="T138" s="329"/>
      <c r="U138" s="329"/>
      <c r="V138" s="329"/>
      <c r="W138" s="329"/>
      <c r="X138" s="330"/>
      <c r="Y138" s="136"/>
      <c r="Z138" s="136"/>
      <c r="AA138" s="136"/>
    </row>
    <row r="139" spans="1:27" ht="25.5" x14ac:dyDescent="0.2">
      <c r="A139" s="156" t="str">
        <f>'4'!A155</f>
        <v>1.1.3.1</v>
      </c>
      <c r="B139" s="175" t="str">
        <f>'4'!B155</f>
        <v>Капітальний ремонт дахової котельні на вул. Кравчука, 11-в</v>
      </c>
      <c r="C139" s="156" t="str">
        <f>'4'!C155</f>
        <v>1 шт.</v>
      </c>
      <c r="D139" s="95">
        <f>'4'!D155</f>
        <v>164.19</v>
      </c>
      <c r="E139" s="156" t="s">
        <v>53</v>
      </c>
      <c r="F139" s="156" t="s">
        <v>53</v>
      </c>
      <c r="G139" s="95" t="s">
        <v>25</v>
      </c>
      <c r="H139" s="95" t="s">
        <v>25</v>
      </c>
      <c r="I139" s="95" t="s">
        <v>25</v>
      </c>
      <c r="J139" s="95" t="s">
        <v>25</v>
      </c>
      <c r="K139" s="95" t="s">
        <v>25</v>
      </c>
      <c r="L139" s="95" t="s">
        <v>25</v>
      </c>
      <c r="M139" s="95" t="s">
        <v>25</v>
      </c>
      <c r="N139" s="94">
        <f>D139</f>
        <v>164.19</v>
      </c>
      <c r="O139" s="94">
        <v>0</v>
      </c>
      <c r="P139" s="95">
        <v>0</v>
      </c>
      <c r="Q139" s="95">
        <f>D139</f>
        <v>164.19</v>
      </c>
      <c r="R139" s="96">
        <v>0</v>
      </c>
      <c r="S139" s="96">
        <v>0</v>
      </c>
      <c r="T139" s="104" t="s">
        <v>143</v>
      </c>
      <c r="U139" s="151" t="s">
        <v>143</v>
      </c>
      <c r="V139" s="151" t="s">
        <v>143</v>
      </c>
      <c r="W139" s="151" t="s">
        <v>143</v>
      </c>
      <c r="X139" s="151" t="s">
        <v>143</v>
      </c>
      <c r="Y139" s="136"/>
      <c r="Z139" s="136"/>
      <c r="AA139" s="136"/>
    </row>
    <row r="140" spans="1:27" ht="17.25" customHeight="1" x14ac:dyDescent="0.2">
      <c r="A140" s="338" t="s">
        <v>78</v>
      </c>
      <c r="B140" s="338"/>
      <c r="C140" s="338"/>
      <c r="D140" s="95">
        <f>D139</f>
        <v>164.19</v>
      </c>
      <c r="E140" s="156" t="s">
        <v>53</v>
      </c>
      <c r="F140" s="156" t="s">
        <v>53</v>
      </c>
      <c r="G140" s="95" t="s">
        <v>143</v>
      </c>
      <c r="H140" s="95" t="s">
        <v>143</v>
      </c>
      <c r="I140" s="95" t="s">
        <v>143</v>
      </c>
      <c r="J140" s="95" t="s">
        <v>143</v>
      </c>
      <c r="K140" s="95" t="s">
        <v>143</v>
      </c>
      <c r="L140" s="96" t="s">
        <v>143</v>
      </c>
      <c r="M140" s="96" t="s">
        <v>143</v>
      </c>
      <c r="N140" s="95">
        <f>SUM(N139)</f>
        <v>164.19</v>
      </c>
      <c r="O140" s="95">
        <f>SUM(O139)</f>
        <v>0</v>
      </c>
      <c r="P140" s="95">
        <f t="shared" ref="P140:S140" si="47">SUM(P139)</f>
        <v>0</v>
      </c>
      <c r="Q140" s="95">
        <f t="shared" si="47"/>
        <v>164.19</v>
      </c>
      <c r="R140" s="95">
        <f t="shared" si="47"/>
        <v>0</v>
      </c>
      <c r="S140" s="95">
        <f t="shared" si="47"/>
        <v>0</v>
      </c>
      <c r="T140" s="104" t="s">
        <v>143</v>
      </c>
      <c r="U140" s="151" t="s">
        <v>143</v>
      </c>
      <c r="V140" s="151" t="s">
        <v>143</v>
      </c>
      <c r="W140" s="151" t="s">
        <v>143</v>
      </c>
      <c r="X140" s="151" t="s">
        <v>143</v>
      </c>
      <c r="Y140" s="136"/>
      <c r="Z140" s="136"/>
      <c r="AA140" s="136"/>
    </row>
    <row r="141" spans="1:27" ht="17.25" customHeight="1" x14ac:dyDescent="0.2">
      <c r="A141" s="338" t="s">
        <v>79</v>
      </c>
      <c r="B141" s="338"/>
      <c r="C141" s="338"/>
      <c r="D141" s="95">
        <f>D137+D140</f>
        <v>224.01999999999998</v>
      </c>
      <c r="E141" s="156" t="s">
        <v>53</v>
      </c>
      <c r="F141" s="156" t="s">
        <v>53</v>
      </c>
      <c r="G141" s="95" t="s">
        <v>143</v>
      </c>
      <c r="H141" s="95" t="s">
        <v>143</v>
      </c>
      <c r="I141" s="95" t="s">
        <v>143</v>
      </c>
      <c r="J141" s="95" t="s">
        <v>143</v>
      </c>
      <c r="K141" s="95" t="s">
        <v>143</v>
      </c>
      <c r="L141" s="96" t="s">
        <v>143</v>
      </c>
      <c r="M141" s="96" t="s">
        <v>143</v>
      </c>
      <c r="N141" s="95">
        <f>N134+N137+N140</f>
        <v>164.19</v>
      </c>
      <c r="O141" s="95">
        <f>O134+O137+O140</f>
        <v>59.83</v>
      </c>
      <c r="P141" s="95">
        <f t="shared" ref="P141:S141" si="48">P134+P137+P140</f>
        <v>0</v>
      </c>
      <c r="Q141" s="95">
        <f t="shared" si="48"/>
        <v>164.19</v>
      </c>
      <c r="R141" s="95">
        <f t="shared" si="48"/>
        <v>59.83</v>
      </c>
      <c r="S141" s="95">
        <f t="shared" si="48"/>
        <v>0</v>
      </c>
      <c r="T141" s="104" t="s">
        <v>143</v>
      </c>
      <c r="U141" s="151" t="s">
        <v>143</v>
      </c>
      <c r="V141" s="151" t="s">
        <v>143</v>
      </c>
      <c r="W141" s="151" t="s">
        <v>143</v>
      </c>
      <c r="X141" s="151" t="s">
        <v>143</v>
      </c>
      <c r="Y141" s="136"/>
      <c r="Z141" s="136"/>
      <c r="AA141" s="136"/>
    </row>
    <row r="142" spans="1:27" ht="17.25" customHeight="1" x14ac:dyDescent="0.2">
      <c r="A142" s="339" t="s">
        <v>197</v>
      </c>
      <c r="B142" s="339"/>
      <c r="C142" s="339"/>
      <c r="D142" s="96">
        <f>'4'!D157</f>
        <v>224.01999999999998</v>
      </c>
      <c r="E142" s="96">
        <f>'4'!E158</f>
        <v>0.76</v>
      </c>
      <c r="F142" s="96">
        <f>'4'!F158</f>
        <v>0</v>
      </c>
      <c r="G142" s="96">
        <f>'4'!G158</f>
        <v>0</v>
      </c>
      <c r="H142" s="96">
        <v>0</v>
      </c>
      <c r="I142" s="96">
        <v>0</v>
      </c>
      <c r="J142" s="96">
        <f>D142-E142</f>
        <v>223.26</v>
      </c>
      <c r="K142" s="96">
        <v>0</v>
      </c>
      <c r="L142" s="96">
        <v>0</v>
      </c>
      <c r="M142" s="96">
        <f>E142</f>
        <v>0.76</v>
      </c>
      <c r="N142" s="137">
        <f>N141</f>
        <v>164.19</v>
      </c>
      <c r="O142" s="137">
        <f t="shared" ref="O142:S142" si="49">O141</f>
        <v>59.83</v>
      </c>
      <c r="P142" s="137">
        <f t="shared" si="49"/>
        <v>0</v>
      </c>
      <c r="Q142" s="137">
        <f t="shared" si="49"/>
        <v>164.19</v>
      </c>
      <c r="R142" s="137">
        <f t="shared" si="49"/>
        <v>59.83</v>
      </c>
      <c r="S142" s="137">
        <f t="shared" si="49"/>
        <v>0</v>
      </c>
      <c r="T142" s="104" t="s">
        <v>143</v>
      </c>
      <c r="U142" s="151" t="s">
        <v>143</v>
      </c>
      <c r="V142" s="151" t="s">
        <v>143</v>
      </c>
      <c r="W142" s="151" t="s">
        <v>143</v>
      </c>
      <c r="X142" s="151" t="s">
        <v>143</v>
      </c>
      <c r="Y142" s="136"/>
      <c r="Z142" s="136"/>
      <c r="AA142" s="136"/>
    </row>
    <row r="143" spans="1:27" ht="17.25" customHeight="1" x14ac:dyDescent="0.2">
      <c r="A143" s="152" t="s">
        <v>198</v>
      </c>
      <c r="B143" s="322" t="s">
        <v>195</v>
      </c>
      <c r="C143" s="323"/>
      <c r="D143" s="323"/>
      <c r="E143" s="323"/>
      <c r="F143" s="323"/>
      <c r="G143" s="323"/>
      <c r="H143" s="323"/>
      <c r="I143" s="323"/>
      <c r="J143" s="323"/>
      <c r="K143" s="323"/>
      <c r="L143" s="323"/>
      <c r="M143" s="323"/>
      <c r="N143" s="323"/>
      <c r="O143" s="323"/>
      <c r="P143" s="323"/>
      <c r="Q143" s="323"/>
      <c r="R143" s="323"/>
      <c r="S143" s="323"/>
      <c r="T143" s="323"/>
      <c r="U143" s="323"/>
      <c r="V143" s="323"/>
      <c r="W143" s="323"/>
      <c r="X143" s="324"/>
      <c r="Y143" s="136"/>
      <c r="Z143" s="136"/>
      <c r="AA143" s="136"/>
    </row>
    <row r="144" spans="1:27" ht="17.25" customHeight="1" x14ac:dyDescent="0.2">
      <c r="A144" s="60" t="s">
        <v>7</v>
      </c>
      <c r="B144" s="319" t="s">
        <v>323</v>
      </c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1"/>
      <c r="Y144" s="136"/>
      <c r="Z144" s="136"/>
      <c r="AA144" s="136"/>
    </row>
    <row r="145" spans="1:27" ht="17.25" customHeight="1" x14ac:dyDescent="0.2">
      <c r="A145" s="61" t="s">
        <v>8</v>
      </c>
      <c r="B145" s="325" t="s">
        <v>74</v>
      </c>
      <c r="C145" s="326"/>
      <c r="D145" s="326"/>
      <c r="E145" s="326"/>
      <c r="F145" s="326"/>
      <c r="G145" s="326"/>
      <c r="H145" s="326"/>
      <c r="I145" s="326"/>
      <c r="J145" s="326"/>
      <c r="K145" s="326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7"/>
      <c r="Y145" s="136"/>
      <c r="Z145" s="136"/>
      <c r="AA145" s="136"/>
    </row>
    <row r="146" spans="1:27" ht="17.25" customHeight="1" x14ac:dyDescent="0.2">
      <c r="A146" s="328" t="s">
        <v>73</v>
      </c>
      <c r="B146" s="329"/>
      <c r="C146" s="330"/>
      <c r="D146" s="91">
        <v>0</v>
      </c>
      <c r="E146" s="91" t="s">
        <v>53</v>
      </c>
      <c r="F146" s="95" t="s">
        <v>53</v>
      </c>
      <c r="G146" s="81" t="s">
        <v>143</v>
      </c>
      <c r="H146" s="81" t="s">
        <v>143</v>
      </c>
      <c r="I146" s="81" t="s">
        <v>143</v>
      </c>
      <c r="J146" s="118" t="s">
        <v>143</v>
      </c>
      <c r="K146" s="81" t="s">
        <v>143</v>
      </c>
      <c r="L146" s="81" t="s">
        <v>143</v>
      </c>
      <c r="M146" s="91" t="s">
        <v>143</v>
      </c>
      <c r="N146" s="91">
        <v>0</v>
      </c>
      <c r="O146" s="91">
        <v>0</v>
      </c>
      <c r="P146" s="91">
        <v>0</v>
      </c>
      <c r="Q146" s="91">
        <v>0</v>
      </c>
      <c r="R146" s="91">
        <v>0</v>
      </c>
      <c r="S146" s="91">
        <f>SUM(S148:S148)</f>
        <v>0</v>
      </c>
      <c r="T146" s="102" t="s">
        <v>143</v>
      </c>
      <c r="U146" s="150" t="s">
        <v>143</v>
      </c>
      <c r="V146" s="91" t="s">
        <v>143</v>
      </c>
      <c r="W146" s="91" t="s">
        <v>143</v>
      </c>
      <c r="X146" s="147" t="s">
        <v>143</v>
      </c>
      <c r="Y146" s="135"/>
      <c r="Z146" s="135"/>
      <c r="AA146" s="135"/>
    </row>
    <row r="147" spans="1:27" ht="17.25" customHeight="1" x14ac:dyDescent="0.2">
      <c r="A147" s="150" t="s">
        <v>52</v>
      </c>
      <c r="B147" s="325" t="s">
        <v>303</v>
      </c>
      <c r="C147" s="326"/>
      <c r="D147" s="326"/>
      <c r="E147" s="326"/>
      <c r="F147" s="326"/>
      <c r="G147" s="326"/>
      <c r="H147" s="326"/>
      <c r="I147" s="326"/>
      <c r="J147" s="326"/>
      <c r="K147" s="326"/>
      <c r="L147" s="326"/>
      <c r="M147" s="326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  <c r="X147" s="327"/>
      <c r="Y147" s="135"/>
      <c r="Z147" s="135"/>
      <c r="AA147" s="135"/>
    </row>
    <row r="148" spans="1:27" ht="17.25" customHeight="1" x14ac:dyDescent="0.2">
      <c r="A148" s="328" t="s">
        <v>77</v>
      </c>
      <c r="B148" s="329"/>
      <c r="C148" s="330"/>
      <c r="D148" s="91">
        <v>0</v>
      </c>
      <c r="E148" s="91" t="s">
        <v>53</v>
      </c>
      <c r="F148" s="95" t="s">
        <v>53</v>
      </c>
      <c r="G148" s="81" t="s">
        <v>143</v>
      </c>
      <c r="H148" s="81" t="s">
        <v>143</v>
      </c>
      <c r="I148" s="81" t="s">
        <v>143</v>
      </c>
      <c r="J148" s="118" t="s">
        <v>143</v>
      </c>
      <c r="K148" s="81" t="s">
        <v>143</v>
      </c>
      <c r="L148" s="81" t="s">
        <v>143</v>
      </c>
      <c r="M148" s="91" t="s">
        <v>143</v>
      </c>
      <c r="N148" s="91">
        <v>0</v>
      </c>
      <c r="O148" s="91">
        <v>0</v>
      </c>
      <c r="P148" s="91">
        <v>0</v>
      </c>
      <c r="Q148" s="91">
        <v>0</v>
      </c>
      <c r="R148" s="91">
        <v>0</v>
      </c>
      <c r="S148" s="91">
        <f>SUM(S150:S150)</f>
        <v>0</v>
      </c>
      <c r="T148" s="102" t="s">
        <v>143</v>
      </c>
      <c r="U148" s="150" t="s">
        <v>143</v>
      </c>
      <c r="V148" s="91" t="s">
        <v>143</v>
      </c>
      <c r="W148" s="91" t="s">
        <v>143</v>
      </c>
      <c r="X148" s="147" t="s">
        <v>143</v>
      </c>
      <c r="Y148" s="135"/>
      <c r="Z148" s="135"/>
      <c r="AA148" s="135"/>
    </row>
    <row r="149" spans="1:27" ht="17.25" customHeight="1" x14ac:dyDescent="0.2">
      <c r="A149" s="82" t="s">
        <v>47</v>
      </c>
      <c r="B149" s="328" t="s">
        <v>76</v>
      </c>
      <c r="C149" s="329"/>
      <c r="D149" s="329"/>
      <c r="E149" s="329"/>
      <c r="F149" s="329"/>
      <c r="G149" s="329"/>
      <c r="H149" s="329"/>
      <c r="I149" s="329"/>
      <c r="J149" s="329"/>
      <c r="K149" s="329"/>
      <c r="L149" s="329"/>
      <c r="M149" s="329"/>
      <c r="N149" s="329"/>
      <c r="O149" s="329"/>
      <c r="P149" s="329"/>
      <c r="Q149" s="329"/>
      <c r="R149" s="329"/>
      <c r="S149" s="329"/>
      <c r="T149" s="329"/>
      <c r="U149" s="329"/>
      <c r="V149" s="329"/>
      <c r="W149" s="329"/>
      <c r="X149" s="330"/>
      <c r="Y149" s="135"/>
      <c r="Z149" s="135"/>
      <c r="AA149" s="135"/>
    </row>
    <row r="150" spans="1:27" ht="17.25" hidden="1" customHeight="1" x14ac:dyDescent="0.2">
      <c r="A150" s="156" t="str">
        <f>'4'!A168</f>
        <v>1.1.3.1</v>
      </c>
      <c r="B150" s="176"/>
      <c r="C150" s="156"/>
      <c r="D150" s="95">
        <f>'4'!D168</f>
        <v>0</v>
      </c>
      <c r="E150" s="156" t="s">
        <v>53</v>
      </c>
      <c r="F150" s="156" t="s">
        <v>53</v>
      </c>
      <c r="G150" s="95" t="s">
        <v>25</v>
      </c>
      <c r="H150" s="95" t="s">
        <v>25</v>
      </c>
      <c r="I150" s="95" t="s">
        <v>25</v>
      </c>
      <c r="J150" s="95" t="s">
        <v>25</v>
      </c>
      <c r="K150" s="95" t="s">
        <v>25</v>
      </c>
      <c r="L150" s="95" t="s">
        <v>25</v>
      </c>
      <c r="M150" s="95" t="s">
        <v>25</v>
      </c>
      <c r="N150" s="94">
        <f>D150</f>
        <v>0</v>
      </c>
      <c r="O150" s="94">
        <f>'4'!L154</f>
        <v>0</v>
      </c>
      <c r="P150" s="95">
        <v>0</v>
      </c>
      <c r="Q150" s="95">
        <f>D150</f>
        <v>0</v>
      </c>
      <c r="R150" s="96">
        <v>0</v>
      </c>
      <c r="S150" s="96">
        <v>0</v>
      </c>
      <c r="T150" s="104" t="s">
        <v>143</v>
      </c>
      <c r="U150" s="151" t="s">
        <v>143</v>
      </c>
      <c r="V150" s="151" t="s">
        <v>143</v>
      </c>
      <c r="W150" s="151" t="s">
        <v>143</v>
      </c>
      <c r="X150" s="151" t="s">
        <v>143</v>
      </c>
      <c r="Y150" s="135"/>
      <c r="Z150" s="135"/>
      <c r="AA150" s="135"/>
    </row>
    <row r="151" spans="1:27" ht="17.25" customHeight="1" x14ac:dyDescent="0.2">
      <c r="A151" s="338" t="s">
        <v>78</v>
      </c>
      <c r="B151" s="338"/>
      <c r="C151" s="338"/>
      <c r="D151" s="95">
        <f>D150</f>
        <v>0</v>
      </c>
      <c r="E151" s="156" t="s">
        <v>53</v>
      </c>
      <c r="F151" s="156" t="s">
        <v>53</v>
      </c>
      <c r="G151" s="95" t="s">
        <v>143</v>
      </c>
      <c r="H151" s="95" t="s">
        <v>143</v>
      </c>
      <c r="I151" s="95" t="s">
        <v>143</v>
      </c>
      <c r="J151" s="95" t="s">
        <v>143</v>
      </c>
      <c r="K151" s="95" t="s">
        <v>143</v>
      </c>
      <c r="L151" s="96" t="s">
        <v>143</v>
      </c>
      <c r="M151" s="96" t="s">
        <v>143</v>
      </c>
      <c r="N151" s="95">
        <f>SUM(N150)</f>
        <v>0</v>
      </c>
      <c r="O151" s="95">
        <f>SUM(O150)</f>
        <v>0</v>
      </c>
      <c r="P151" s="95">
        <f t="shared" ref="P151:S151" si="50">SUM(P150)</f>
        <v>0</v>
      </c>
      <c r="Q151" s="95">
        <f t="shared" si="50"/>
        <v>0</v>
      </c>
      <c r="R151" s="95">
        <f t="shared" si="50"/>
        <v>0</v>
      </c>
      <c r="S151" s="95">
        <f t="shared" si="50"/>
        <v>0</v>
      </c>
      <c r="T151" s="104" t="s">
        <v>143</v>
      </c>
      <c r="U151" s="151" t="s">
        <v>143</v>
      </c>
      <c r="V151" s="151" t="s">
        <v>143</v>
      </c>
      <c r="W151" s="151" t="s">
        <v>143</v>
      </c>
      <c r="X151" s="151" t="s">
        <v>143</v>
      </c>
      <c r="Y151" s="135"/>
      <c r="Z151" s="135"/>
      <c r="AA151" s="135"/>
    </row>
    <row r="152" spans="1:27" ht="17.25" customHeight="1" x14ac:dyDescent="0.2">
      <c r="A152" s="338" t="s">
        <v>79</v>
      </c>
      <c r="B152" s="338"/>
      <c r="C152" s="338"/>
      <c r="D152" s="95">
        <f>D151+D148+D146</f>
        <v>0</v>
      </c>
      <c r="E152" s="156" t="s">
        <v>53</v>
      </c>
      <c r="F152" s="156" t="s">
        <v>53</v>
      </c>
      <c r="G152" s="95" t="s">
        <v>143</v>
      </c>
      <c r="H152" s="95" t="s">
        <v>143</v>
      </c>
      <c r="I152" s="95" t="s">
        <v>143</v>
      </c>
      <c r="J152" s="95" t="s">
        <v>143</v>
      </c>
      <c r="K152" s="95" t="s">
        <v>143</v>
      </c>
      <c r="L152" s="96" t="s">
        <v>143</v>
      </c>
      <c r="M152" s="96" t="s">
        <v>143</v>
      </c>
      <c r="N152" s="95">
        <f>N146+N148+N151</f>
        <v>0</v>
      </c>
      <c r="O152" s="95">
        <f>O146+O148+O151</f>
        <v>0</v>
      </c>
      <c r="P152" s="95">
        <f t="shared" ref="P152:S152" si="51">P146+P148+P151</f>
        <v>0</v>
      </c>
      <c r="Q152" s="95">
        <f t="shared" si="51"/>
        <v>0</v>
      </c>
      <c r="R152" s="95">
        <f t="shared" si="51"/>
        <v>0</v>
      </c>
      <c r="S152" s="95">
        <f t="shared" si="51"/>
        <v>0</v>
      </c>
      <c r="T152" s="104" t="s">
        <v>143</v>
      </c>
      <c r="U152" s="151" t="s">
        <v>143</v>
      </c>
      <c r="V152" s="151" t="s">
        <v>143</v>
      </c>
      <c r="W152" s="151" t="s">
        <v>143</v>
      </c>
      <c r="X152" s="151" t="s">
        <v>143</v>
      </c>
      <c r="Y152" s="135"/>
      <c r="Z152" s="135"/>
      <c r="AA152" s="135"/>
    </row>
    <row r="153" spans="1:27" ht="17.25" customHeight="1" x14ac:dyDescent="0.2">
      <c r="A153" s="339" t="s">
        <v>199</v>
      </c>
      <c r="B153" s="339"/>
      <c r="C153" s="339"/>
      <c r="D153" s="96">
        <f>'4'!D171</f>
        <v>0</v>
      </c>
      <c r="E153" s="96">
        <f>'4'!E171</f>
        <v>0</v>
      </c>
      <c r="F153" s="96">
        <v>0</v>
      </c>
      <c r="G153" s="96">
        <v>0</v>
      </c>
      <c r="H153" s="96">
        <v>0</v>
      </c>
      <c r="I153" s="96">
        <v>0</v>
      </c>
      <c r="J153" s="96">
        <f>D153-E153</f>
        <v>0</v>
      </c>
      <c r="K153" s="96">
        <v>0</v>
      </c>
      <c r="L153" s="96">
        <v>0</v>
      </c>
      <c r="M153" s="96">
        <f>E153</f>
        <v>0</v>
      </c>
      <c r="N153" s="137">
        <f>N152</f>
        <v>0</v>
      </c>
      <c r="O153" s="137">
        <f t="shared" ref="O153:S153" si="52">O152</f>
        <v>0</v>
      </c>
      <c r="P153" s="137">
        <f t="shared" si="52"/>
        <v>0</v>
      </c>
      <c r="Q153" s="137">
        <f t="shared" si="52"/>
        <v>0</v>
      </c>
      <c r="R153" s="137">
        <f t="shared" si="52"/>
        <v>0</v>
      </c>
      <c r="S153" s="137">
        <f t="shared" si="52"/>
        <v>0</v>
      </c>
      <c r="T153" s="104" t="s">
        <v>143</v>
      </c>
      <c r="U153" s="151" t="s">
        <v>143</v>
      </c>
      <c r="V153" s="151" t="s">
        <v>143</v>
      </c>
      <c r="W153" s="151" t="s">
        <v>143</v>
      </c>
      <c r="X153" s="151" t="s">
        <v>143</v>
      </c>
      <c r="Y153" s="135"/>
      <c r="Z153" s="135"/>
      <c r="AA153" s="135"/>
    </row>
    <row r="154" spans="1:27" ht="17.25" customHeight="1" x14ac:dyDescent="0.2">
      <c r="A154" s="152" t="s">
        <v>200</v>
      </c>
      <c r="B154" s="322" t="s">
        <v>201</v>
      </c>
      <c r="C154" s="323"/>
      <c r="D154" s="323"/>
      <c r="E154" s="323"/>
      <c r="F154" s="323"/>
      <c r="G154" s="323"/>
      <c r="H154" s="323"/>
      <c r="I154" s="323"/>
      <c r="J154" s="323"/>
      <c r="K154" s="323"/>
      <c r="L154" s="323"/>
      <c r="M154" s="323"/>
      <c r="N154" s="323"/>
      <c r="O154" s="323"/>
      <c r="P154" s="323"/>
      <c r="Q154" s="323"/>
      <c r="R154" s="323"/>
      <c r="S154" s="323"/>
      <c r="T154" s="323"/>
      <c r="U154" s="323"/>
      <c r="V154" s="323"/>
      <c r="W154" s="323"/>
      <c r="X154" s="324"/>
      <c r="Y154" s="136"/>
      <c r="Z154" s="136"/>
      <c r="AA154" s="136"/>
    </row>
    <row r="155" spans="1:27" ht="17.25" customHeight="1" x14ac:dyDescent="0.2">
      <c r="A155" s="60" t="s">
        <v>7</v>
      </c>
      <c r="B155" s="319" t="s">
        <v>323</v>
      </c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1"/>
      <c r="Y155" s="136"/>
      <c r="Z155" s="136"/>
      <c r="AA155" s="136"/>
    </row>
    <row r="156" spans="1:27" ht="17.25" customHeight="1" x14ac:dyDescent="0.2">
      <c r="A156" s="61" t="s">
        <v>8</v>
      </c>
      <c r="B156" s="325" t="s">
        <v>74</v>
      </c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7"/>
      <c r="Y156" s="136"/>
      <c r="Z156" s="136"/>
      <c r="AA156" s="136"/>
    </row>
    <row r="157" spans="1:27" ht="17.25" customHeight="1" x14ac:dyDescent="0.2">
      <c r="A157" s="328" t="s">
        <v>73</v>
      </c>
      <c r="B157" s="329"/>
      <c r="C157" s="330"/>
      <c r="D157" s="91">
        <v>0</v>
      </c>
      <c r="E157" s="91" t="s">
        <v>53</v>
      </c>
      <c r="F157" s="95" t="s">
        <v>53</v>
      </c>
      <c r="G157" s="81" t="s">
        <v>143</v>
      </c>
      <c r="H157" s="81" t="s">
        <v>143</v>
      </c>
      <c r="I157" s="81" t="s">
        <v>143</v>
      </c>
      <c r="J157" s="118" t="s">
        <v>143</v>
      </c>
      <c r="K157" s="81" t="s">
        <v>143</v>
      </c>
      <c r="L157" s="81" t="s">
        <v>143</v>
      </c>
      <c r="M157" s="91" t="s">
        <v>143</v>
      </c>
      <c r="N157" s="91">
        <v>0</v>
      </c>
      <c r="O157" s="91">
        <v>0</v>
      </c>
      <c r="P157" s="91">
        <v>0</v>
      </c>
      <c r="Q157" s="91">
        <v>0</v>
      </c>
      <c r="R157" s="91">
        <v>0</v>
      </c>
      <c r="S157" s="91">
        <f>SUM(S160:S160)</f>
        <v>0</v>
      </c>
      <c r="T157" s="102" t="s">
        <v>143</v>
      </c>
      <c r="U157" s="150" t="s">
        <v>143</v>
      </c>
      <c r="V157" s="91" t="s">
        <v>143</v>
      </c>
      <c r="W157" s="91" t="s">
        <v>143</v>
      </c>
      <c r="X157" s="147" t="s">
        <v>143</v>
      </c>
      <c r="Y157" s="136"/>
      <c r="Z157" s="136"/>
      <c r="AA157" s="136"/>
    </row>
    <row r="158" spans="1:27" ht="17.25" customHeight="1" x14ac:dyDescent="0.2">
      <c r="A158" s="150" t="s">
        <v>52</v>
      </c>
      <c r="B158" s="325" t="s">
        <v>303</v>
      </c>
      <c r="C158" s="326"/>
      <c r="D158" s="326"/>
      <c r="E158" s="326"/>
      <c r="F158" s="326"/>
      <c r="G158" s="326"/>
      <c r="H158" s="326"/>
      <c r="I158" s="326"/>
      <c r="J158" s="326"/>
      <c r="K158" s="326"/>
      <c r="L158" s="326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  <c r="X158" s="327"/>
      <c r="Y158" s="136"/>
      <c r="Z158" s="136"/>
      <c r="AA158" s="136"/>
    </row>
    <row r="159" spans="1:27" ht="76.5" x14ac:dyDescent="0.2">
      <c r="A159" s="155" t="str">
        <f>'4'!A178</f>
        <v>1.1.2.1</v>
      </c>
      <c r="B159" s="175" t="str">
        <f>'4'!B178</f>
        <v>Реконструкція газопостачання дахових котелень з встановленням єдиного вузла обліку газу для багатоквартирних житлових будинків по вул. Кравчука 11-б; Кравчука 11-в; Федорова 4-в; Федорова 4-д в м. Луцьку</v>
      </c>
      <c r="C159" s="155" t="str">
        <f>'4'!C178</f>
        <v>1 шт.</v>
      </c>
      <c r="D159" s="95">
        <f>'4'!D178</f>
        <v>59.83</v>
      </c>
      <c r="E159" s="156" t="s">
        <v>53</v>
      </c>
      <c r="F159" s="156" t="s">
        <v>53</v>
      </c>
      <c r="G159" s="156" t="s">
        <v>53</v>
      </c>
      <c r="H159" s="156" t="s">
        <v>53</v>
      </c>
      <c r="I159" s="156" t="s">
        <v>53</v>
      </c>
      <c r="J159" s="156" t="s">
        <v>53</v>
      </c>
      <c r="K159" s="156" t="s">
        <v>53</v>
      </c>
      <c r="L159" s="156" t="s">
        <v>53</v>
      </c>
      <c r="M159" s="156" t="s">
        <v>53</v>
      </c>
      <c r="N159" s="94">
        <v>0</v>
      </c>
      <c r="O159" s="95">
        <f>D159</f>
        <v>59.83</v>
      </c>
      <c r="P159" s="95">
        <v>0</v>
      </c>
      <c r="Q159" s="95">
        <v>0</v>
      </c>
      <c r="R159" s="94">
        <f>D159</f>
        <v>59.83</v>
      </c>
      <c r="S159" s="95">
        <v>0</v>
      </c>
      <c r="T159" s="80" t="s">
        <v>143</v>
      </c>
      <c r="U159" s="80" t="s">
        <v>143</v>
      </c>
      <c r="V159" s="80" t="s">
        <v>143</v>
      </c>
      <c r="W159" s="80" t="s">
        <v>143</v>
      </c>
      <c r="X159" s="80" t="s">
        <v>143</v>
      </c>
      <c r="Y159" s="136"/>
      <c r="Z159" s="136"/>
      <c r="AA159" s="136"/>
    </row>
    <row r="160" spans="1:27" ht="17.25" customHeight="1" x14ac:dyDescent="0.2">
      <c r="A160" s="328" t="s">
        <v>77</v>
      </c>
      <c r="B160" s="329"/>
      <c r="C160" s="330"/>
      <c r="D160" s="91">
        <f>D159</f>
        <v>59.83</v>
      </c>
      <c r="E160" s="91" t="s">
        <v>53</v>
      </c>
      <c r="F160" s="95" t="s">
        <v>53</v>
      </c>
      <c r="G160" s="81" t="s">
        <v>143</v>
      </c>
      <c r="H160" s="81" t="s">
        <v>143</v>
      </c>
      <c r="I160" s="81" t="s">
        <v>143</v>
      </c>
      <c r="J160" s="118" t="s">
        <v>143</v>
      </c>
      <c r="K160" s="81" t="s">
        <v>143</v>
      </c>
      <c r="L160" s="81" t="s">
        <v>143</v>
      </c>
      <c r="M160" s="91" t="s">
        <v>143</v>
      </c>
      <c r="N160" s="91">
        <f t="shared" ref="N160:S160" si="53">N159</f>
        <v>0</v>
      </c>
      <c r="O160" s="91">
        <f t="shared" si="53"/>
        <v>59.83</v>
      </c>
      <c r="P160" s="91">
        <f t="shared" si="53"/>
        <v>0</v>
      </c>
      <c r="Q160" s="91">
        <f t="shared" si="53"/>
        <v>0</v>
      </c>
      <c r="R160" s="91">
        <f t="shared" si="53"/>
        <v>59.83</v>
      </c>
      <c r="S160" s="91">
        <f t="shared" si="53"/>
        <v>0</v>
      </c>
      <c r="T160" s="102" t="s">
        <v>143</v>
      </c>
      <c r="U160" s="150" t="s">
        <v>143</v>
      </c>
      <c r="V160" s="91" t="s">
        <v>143</v>
      </c>
      <c r="W160" s="91" t="s">
        <v>143</v>
      </c>
      <c r="X160" s="147" t="s">
        <v>143</v>
      </c>
      <c r="Y160" s="136"/>
      <c r="Z160" s="136"/>
      <c r="AA160" s="136"/>
    </row>
    <row r="161" spans="1:27" ht="17.25" customHeight="1" x14ac:dyDescent="0.2">
      <c r="A161" s="82" t="s">
        <v>47</v>
      </c>
      <c r="B161" s="328" t="s">
        <v>76</v>
      </c>
      <c r="C161" s="329"/>
      <c r="D161" s="329"/>
      <c r="E161" s="329"/>
      <c r="F161" s="329"/>
      <c r="G161" s="329"/>
      <c r="H161" s="329"/>
      <c r="I161" s="329"/>
      <c r="J161" s="329"/>
      <c r="K161" s="329"/>
      <c r="L161" s="329"/>
      <c r="M161" s="329"/>
      <c r="N161" s="329"/>
      <c r="O161" s="329"/>
      <c r="P161" s="329"/>
      <c r="Q161" s="329"/>
      <c r="R161" s="329"/>
      <c r="S161" s="329"/>
      <c r="T161" s="329"/>
      <c r="U161" s="329"/>
      <c r="V161" s="329"/>
      <c r="W161" s="329"/>
      <c r="X161" s="330"/>
      <c r="Y161" s="136"/>
      <c r="Z161" s="136"/>
      <c r="AA161" s="136"/>
    </row>
    <row r="162" spans="1:27" ht="17.25" customHeight="1" x14ac:dyDescent="0.2">
      <c r="A162" s="338" t="s">
        <v>78</v>
      </c>
      <c r="B162" s="338"/>
      <c r="C162" s="338"/>
      <c r="D162" s="95">
        <v>0</v>
      </c>
      <c r="E162" s="156" t="s">
        <v>53</v>
      </c>
      <c r="F162" s="156" t="s">
        <v>53</v>
      </c>
      <c r="G162" s="95" t="s">
        <v>143</v>
      </c>
      <c r="H162" s="95" t="s">
        <v>143</v>
      </c>
      <c r="I162" s="95" t="s">
        <v>143</v>
      </c>
      <c r="J162" s="95" t="s">
        <v>143</v>
      </c>
      <c r="K162" s="95" t="s">
        <v>143</v>
      </c>
      <c r="L162" s="96" t="s">
        <v>143</v>
      </c>
      <c r="M162" s="96" t="s">
        <v>143</v>
      </c>
      <c r="N162" s="95">
        <v>0</v>
      </c>
      <c r="O162" s="95">
        <v>0</v>
      </c>
      <c r="P162" s="95">
        <v>0</v>
      </c>
      <c r="Q162" s="95">
        <v>0</v>
      </c>
      <c r="R162" s="95">
        <v>0</v>
      </c>
      <c r="S162" s="95">
        <v>0</v>
      </c>
      <c r="T162" s="104" t="s">
        <v>143</v>
      </c>
      <c r="U162" s="151" t="s">
        <v>143</v>
      </c>
      <c r="V162" s="151" t="s">
        <v>143</v>
      </c>
      <c r="W162" s="151" t="s">
        <v>143</v>
      </c>
      <c r="X162" s="151" t="s">
        <v>143</v>
      </c>
      <c r="Y162" s="136"/>
      <c r="Z162" s="136"/>
      <c r="AA162" s="136"/>
    </row>
    <row r="163" spans="1:27" ht="17.25" customHeight="1" x14ac:dyDescent="0.2">
      <c r="A163" s="338" t="s">
        <v>79</v>
      </c>
      <c r="B163" s="338"/>
      <c r="C163" s="338"/>
      <c r="D163" s="95">
        <f>D160+D162</f>
        <v>59.83</v>
      </c>
      <c r="E163" s="156" t="s">
        <v>53</v>
      </c>
      <c r="F163" s="156" t="s">
        <v>53</v>
      </c>
      <c r="G163" s="95" t="s">
        <v>143</v>
      </c>
      <c r="H163" s="95" t="s">
        <v>143</v>
      </c>
      <c r="I163" s="95" t="s">
        <v>143</v>
      </c>
      <c r="J163" s="95" t="s">
        <v>143</v>
      </c>
      <c r="K163" s="95" t="s">
        <v>143</v>
      </c>
      <c r="L163" s="96" t="s">
        <v>143</v>
      </c>
      <c r="M163" s="96" t="s">
        <v>143</v>
      </c>
      <c r="N163" s="95">
        <f t="shared" ref="N163:S163" si="54">N157+N160+N162</f>
        <v>0</v>
      </c>
      <c r="O163" s="95">
        <f t="shared" si="54"/>
        <v>59.83</v>
      </c>
      <c r="P163" s="95">
        <f t="shared" si="54"/>
        <v>0</v>
      </c>
      <c r="Q163" s="95">
        <f t="shared" si="54"/>
        <v>0</v>
      </c>
      <c r="R163" s="95">
        <f t="shared" si="54"/>
        <v>59.83</v>
      </c>
      <c r="S163" s="95">
        <f t="shared" si="54"/>
        <v>0</v>
      </c>
      <c r="T163" s="104" t="s">
        <v>143</v>
      </c>
      <c r="U163" s="151" t="s">
        <v>143</v>
      </c>
      <c r="V163" s="151" t="s">
        <v>143</v>
      </c>
      <c r="W163" s="151" t="s">
        <v>143</v>
      </c>
      <c r="X163" s="151" t="s">
        <v>143</v>
      </c>
      <c r="Y163" s="136"/>
      <c r="Z163" s="136"/>
      <c r="AA163" s="136"/>
    </row>
    <row r="164" spans="1:27" ht="17.25" customHeight="1" x14ac:dyDescent="0.2">
      <c r="A164" s="339" t="s">
        <v>202</v>
      </c>
      <c r="B164" s="339"/>
      <c r="C164" s="339"/>
      <c r="D164" s="96">
        <f>'4'!D184</f>
        <v>59.83</v>
      </c>
      <c r="E164" s="96">
        <f>'4'!E184</f>
        <v>0.23</v>
      </c>
      <c r="F164" s="96">
        <f>'4'!F184</f>
        <v>0</v>
      </c>
      <c r="G164" s="96">
        <f>'4'!G181</f>
        <v>0</v>
      </c>
      <c r="H164" s="96">
        <v>0</v>
      </c>
      <c r="I164" s="96">
        <v>0</v>
      </c>
      <c r="J164" s="96">
        <f>D164-E164</f>
        <v>59.6</v>
      </c>
      <c r="K164" s="96">
        <v>0</v>
      </c>
      <c r="L164" s="96">
        <v>0</v>
      </c>
      <c r="M164" s="96">
        <f>E164</f>
        <v>0.23</v>
      </c>
      <c r="N164" s="137">
        <f>N163</f>
        <v>0</v>
      </c>
      <c r="O164" s="137">
        <f t="shared" ref="O164:S164" si="55">O163</f>
        <v>59.83</v>
      </c>
      <c r="P164" s="137">
        <f t="shared" si="55"/>
        <v>0</v>
      </c>
      <c r="Q164" s="137">
        <f t="shared" si="55"/>
        <v>0</v>
      </c>
      <c r="R164" s="137">
        <f t="shared" si="55"/>
        <v>59.83</v>
      </c>
      <c r="S164" s="137">
        <f t="shared" si="55"/>
        <v>0</v>
      </c>
      <c r="T164" s="104" t="s">
        <v>143</v>
      </c>
      <c r="U164" s="151" t="s">
        <v>143</v>
      </c>
      <c r="V164" s="151" t="s">
        <v>143</v>
      </c>
      <c r="W164" s="151" t="s">
        <v>143</v>
      </c>
      <c r="X164" s="151" t="s">
        <v>143</v>
      </c>
      <c r="Y164" s="136"/>
      <c r="Z164" s="136"/>
      <c r="AA164" s="136"/>
    </row>
    <row r="165" spans="1:27" ht="17.25" customHeight="1" x14ac:dyDescent="0.2">
      <c r="A165" s="152" t="s">
        <v>204</v>
      </c>
      <c r="B165" s="322" t="s">
        <v>203</v>
      </c>
      <c r="C165" s="323"/>
      <c r="D165" s="323"/>
      <c r="E165" s="323"/>
      <c r="F165" s="323"/>
      <c r="G165" s="323"/>
      <c r="H165" s="323"/>
      <c r="I165" s="323"/>
      <c r="J165" s="323"/>
      <c r="K165" s="323"/>
      <c r="L165" s="323"/>
      <c r="M165" s="323"/>
      <c r="N165" s="323"/>
      <c r="O165" s="323"/>
      <c r="P165" s="323"/>
      <c r="Q165" s="323"/>
      <c r="R165" s="323"/>
      <c r="S165" s="323"/>
      <c r="T165" s="323"/>
      <c r="U165" s="323"/>
      <c r="V165" s="323"/>
      <c r="W165" s="323"/>
      <c r="X165" s="324"/>
      <c r="Y165" s="136"/>
      <c r="Z165" s="136"/>
      <c r="AA165" s="136"/>
    </row>
    <row r="166" spans="1:27" ht="17.25" customHeight="1" x14ac:dyDescent="0.2">
      <c r="A166" s="60" t="s">
        <v>7</v>
      </c>
      <c r="B166" s="319" t="s">
        <v>323</v>
      </c>
      <c r="C166" s="320"/>
      <c r="D166" s="320"/>
      <c r="E166" s="320"/>
      <c r="F166" s="320"/>
      <c r="G166" s="320"/>
      <c r="H166" s="320"/>
      <c r="I166" s="320"/>
      <c r="J166" s="320"/>
      <c r="K166" s="320"/>
      <c r="L166" s="320"/>
      <c r="M166" s="320"/>
      <c r="N166" s="320"/>
      <c r="O166" s="320"/>
      <c r="P166" s="320"/>
      <c r="Q166" s="320"/>
      <c r="R166" s="320"/>
      <c r="S166" s="320"/>
      <c r="T166" s="320"/>
      <c r="U166" s="320"/>
      <c r="V166" s="320"/>
      <c r="W166" s="320"/>
      <c r="X166" s="321"/>
      <c r="Y166" s="136"/>
      <c r="Z166" s="136"/>
      <c r="AA166" s="136"/>
    </row>
    <row r="167" spans="1:27" ht="17.25" customHeight="1" x14ac:dyDescent="0.2">
      <c r="A167" s="61" t="s">
        <v>8</v>
      </c>
      <c r="B167" s="325" t="s">
        <v>74</v>
      </c>
      <c r="C167" s="326"/>
      <c r="D167" s="326"/>
      <c r="E167" s="326"/>
      <c r="F167" s="326"/>
      <c r="G167" s="326"/>
      <c r="H167" s="326"/>
      <c r="I167" s="326"/>
      <c r="J167" s="326"/>
      <c r="K167" s="326"/>
      <c r="L167" s="326"/>
      <c r="M167" s="326"/>
      <c r="N167" s="326"/>
      <c r="O167" s="326"/>
      <c r="P167" s="326"/>
      <c r="Q167" s="326"/>
      <c r="R167" s="326"/>
      <c r="S167" s="326"/>
      <c r="T167" s="326"/>
      <c r="U167" s="326"/>
      <c r="V167" s="326"/>
      <c r="W167" s="326"/>
      <c r="X167" s="327"/>
      <c r="Y167" s="136"/>
      <c r="Z167" s="136"/>
      <c r="AA167" s="136"/>
    </row>
    <row r="168" spans="1:27" ht="17.25" customHeight="1" x14ac:dyDescent="0.2">
      <c r="A168" s="328" t="s">
        <v>73</v>
      </c>
      <c r="B168" s="329"/>
      <c r="C168" s="330"/>
      <c r="D168" s="91">
        <v>0</v>
      </c>
      <c r="E168" s="91" t="s">
        <v>53</v>
      </c>
      <c r="F168" s="95" t="s">
        <v>53</v>
      </c>
      <c r="G168" s="81" t="s">
        <v>143</v>
      </c>
      <c r="H168" s="81" t="s">
        <v>143</v>
      </c>
      <c r="I168" s="81" t="s">
        <v>143</v>
      </c>
      <c r="J168" s="118" t="s">
        <v>143</v>
      </c>
      <c r="K168" s="81" t="s">
        <v>143</v>
      </c>
      <c r="L168" s="81" t="s">
        <v>143</v>
      </c>
      <c r="M168" s="91" t="s">
        <v>143</v>
      </c>
      <c r="N168" s="91">
        <v>0</v>
      </c>
      <c r="O168" s="91">
        <v>0</v>
      </c>
      <c r="P168" s="91">
        <v>0</v>
      </c>
      <c r="Q168" s="91">
        <v>0</v>
      </c>
      <c r="R168" s="91">
        <v>0</v>
      </c>
      <c r="S168" s="91">
        <f>SUM(S171:S171)</f>
        <v>0</v>
      </c>
      <c r="T168" s="102" t="s">
        <v>143</v>
      </c>
      <c r="U168" s="150" t="s">
        <v>143</v>
      </c>
      <c r="V168" s="91" t="s">
        <v>143</v>
      </c>
      <c r="W168" s="91" t="s">
        <v>143</v>
      </c>
      <c r="X168" s="147" t="s">
        <v>143</v>
      </c>
      <c r="Y168" s="136"/>
      <c r="Z168" s="136"/>
      <c r="AA168" s="136"/>
    </row>
    <row r="169" spans="1:27" ht="17.25" customHeight="1" x14ac:dyDescent="0.2">
      <c r="A169" s="150" t="s">
        <v>52</v>
      </c>
      <c r="B169" s="325" t="s">
        <v>303</v>
      </c>
      <c r="C169" s="326"/>
      <c r="D169" s="326"/>
      <c r="E169" s="326"/>
      <c r="F169" s="326"/>
      <c r="G169" s="326"/>
      <c r="H169" s="326"/>
      <c r="I169" s="326"/>
      <c r="J169" s="326"/>
      <c r="K169" s="326"/>
      <c r="L169" s="326"/>
      <c r="M169" s="326"/>
      <c r="N169" s="326"/>
      <c r="O169" s="326"/>
      <c r="P169" s="326"/>
      <c r="Q169" s="326"/>
      <c r="R169" s="326"/>
      <c r="S169" s="326"/>
      <c r="T169" s="326"/>
      <c r="U169" s="326"/>
      <c r="V169" s="326"/>
      <c r="W169" s="326"/>
      <c r="X169" s="327"/>
      <c r="Y169" s="136"/>
      <c r="Z169" s="136"/>
      <c r="AA169" s="136"/>
    </row>
    <row r="170" spans="1:27" ht="82.5" customHeight="1" x14ac:dyDescent="0.2">
      <c r="A170" s="155" t="str">
        <f>'4'!A191</f>
        <v>1.1.2.1</v>
      </c>
      <c r="B170" s="175" t="str">
        <f>'4'!B191</f>
        <v>Реконструкція газопостачання дахових котелень з встановленням єдиного вузла обліку газу для багатоквартирних житлових будинків по вул. Кравчука 11-б; Кравчука 11-в; Федорова 4-в; Федорова 4-д в м. Луцьку</v>
      </c>
      <c r="C170" s="155" t="str">
        <f>'4'!C191</f>
        <v>1 шт.</v>
      </c>
      <c r="D170" s="95">
        <f>'4'!D191</f>
        <v>59.83</v>
      </c>
      <c r="E170" s="156" t="s">
        <v>53</v>
      </c>
      <c r="F170" s="156" t="s">
        <v>53</v>
      </c>
      <c r="G170" s="156" t="s">
        <v>53</v>
      </c>
      <c r="H170" s="156" t="s">
        <v>53</v>
      </c>
      <c r="I170" s="156" t="s">
        <v>53</v>
      </c>
      <c r="J170" s="156" t="s">
        <v>53</v>
      </c>
      <c r="K170" s="156" t="s">
        <v>53</v>
      </c>
      <c r="L170" s="156" t="s">
        <v>53</v>
      </c>
      <c r="M170" s="156" t="s">
        <v>53</v>
      </c>
      <c r="N170" s="94">
        <v>0</v>
      </c>
      <c r="O170" s="95">
        <f>D170</f>
        <v>59.83</v>
      </c>
      <c r="P170" s="95">
        <v>0</v>
      </c>
      <c r="Q170" s="95">
        <v>0</v>
      </c>
      <c r="R170" s="94">
        <f>D170</f>
        <v>59.83</v>
      </c>
      <c r="S170" s="95">
        <v>0</v>
      </c>
      <c r="T170" s="80" t="s">
        <v>143</v>
      </c>
      <c r="U170" s="80" t="s">
        <v>143</v>
      </c>
      <c r="V170" s="80" t="s">
        <v>143</v>
      </c>
      <c r="W170" s="80" t="s">
        <v>143</v>
      </c>
      <c r="X170" s="80" t="s">
        <v>143</v>
      </c>
      <c r="Y170" s="136"/>
      <c r="Z170" s="136"/>
      <c r="AA170" s="136"/>
    </row>
    <row r="171" spans="1:27" ht="17.25" customHeight="1" x14ac:dyDescent="0.2">
      <c r="A171" s="328" t="s">
        <v>77</v>
      </c>
      <c r="B171" s="329"/>
      <c r="C171" s="330"/>
      <c r="D171" s="91">
        <f>D170</f>
        <v>59.83</v>
      </c>
      <c r="E171" s="91" t="s">
        <v>53</v>
      </c>
      <c r="F171" s="95" t="s">
        <v>53</v>
      </c>
      <c r="G171" s="81" t="s">
        <v>143</v>
      </c>
      <c r="H171" s="81" t="s">
        <v>143</v>
      </c>
      <c r="I171" s="81" t="s">
        <v>143</v>
      </c>
      <c r="J171" s="118" t="s">
        <v>143</v>
      </c>
      <c r="K171" s="81" t="s">
        <v>143</v>
      </c>
      <c r="L171" s="81" t="s">
        <v>143</v>
      </c>
      <c r="M171" s="91" t="s">
        <v>143</v>
      </c>
      <c r="N171" s="91">
        <f t="shared" ref="N171:S171" si="56">N170</f>
        <v>0</v>
      </c>
      <c r="O171" s="91">
        <f t="shared" si="56"/>
        <v>59.83</v>
      </c>
      <c r="P171" s="91">
        <f t="shared" si="56"/>
        <v>0</v>
      </c>
      <c r="Q171" s="91">
        <f t="shared" si="56"/>
        <v>0</v>
      </c>
      <c r="R171" s="91">
        <f t="shared" si="56"/>
        <v>59.83</v>
      </c>
      <c r="S171" s="91">
        <f t="shared" si="56"/>
        <v>0</v>
      </c>
      <c r="T171" s="102" t="s">
        <v>143</v>
      </c>
      <c r="U171" s="150" t="s">
        <v>143</v>
      </c>
      <c r="V171" s="91" t="s">
        <v>143</v>
      </c>
      <c r="W171" s="91" t="s">
        <v>143</v>
      </c>
      <c r="X171" s="147" t="s">
        <v>143</v>
      </c>
      <c r="Y171" s="136"/>
      <c r="Z171" s="136"/>
      <c r="AA171" s="136"/>
    </row>
    <row r="172" spans="1:27" ht="17.25" customHeight="1" x14ac:dyDescent="0.2">
      <c r="A172" s="82" t="s">
        <v>47</v>
      </c>
      <c r="B172" s="328" t="s">
        <v>76</v>
      </c>
      <c r="C172" s="329"/>
      <c r="D172" s="329"/>
      <c r="E172" s="329"/>
      <c r="F172" s="329"/>
      <c r="G172" s="329"/>
      <c r="H172" s="329"/>
      <c r="I172" s="329"/>
      <c r="J172" s="329"/>
      <c r="K172" s="329"/>
      <c r="L172" s="329"/>
      <c r="M172" s="329"/>
      <c r="N172" s="329"/>
      <c r="O172" s="329"/>
      <c r="P172" s="329"/>
      <c r="Q172" s="329"/>
      <c r="R172" s="329"/>
      <c r="S172" s="329"/>
      <c r="T172" s="329"/>
      <c r="U172" s="329"/>
      <c r="V172" s="329"/>
      <c r="W172" s="329"/>
      <c r="X172" s="330"/>
      <c r="Y172" s="136"/>
      <c r="Z172" s="136"/>
      <c r="AA172" s="136"/>
    </row>
    <row r="173" spans="1:27" ht="17.25" customHeight="1" x14ac:dyDescent="0.2">
      <c r="A173" s="338" t="s">
        <v>78</v>
      </c>
      <c r="B173" s="338"/>
      <c r="C173" s="338"/>
      <c r="D173" s="95">
        <v>0</v>
      </c>
      <c r="E173" s="156" t="s">
        <v>53</v>
      </c>
      <c r="F173" s="156" t="s">
        <v>53</v>
      </c>
      <c r="G173" s="95" t="s">
        <v>143</v>
      </c>
      <c r="H173" s="95" t="s">
        <v>143</v>
      </c>
      <c r="I173" s="95" t="s">
        <v>143</v>
      </c>
      <c r="J173" s="95" t="s">
        <v>143</v>
      </c>
      <c r="K173" s="95" t="s">
        <v>143</v>
      </c>
      <c r="L173" s="96" t="s">
        <v>143</v>
      </c>
      <c r="M173" s="96" t="s">
        <v>143</v>
      </c>
      <c r="N173" s="95">
        <v>0</v>
      </c>
      <c r="O173" s="95">
        <v>0</v>
      </c>
      <c r="P173" s="95">
        <v>0</v>
      </c>
      <c r="Q173" s="95">
        <v>0</v>
      </c>
      <c r="R173" s="95">
        <v>0</v>
      </c>
      <c r="S173" s="95">
        <v>0</v>
      </c>
      <c r="T173" s="104" t="s">
        <v>143</v>
      </c>
      <c r="U173" s="151" t="s">
        <v>143</v>
      </c>
      <c r="V173" s="151" t="s">
        <v>143</v>
      </c>
      <c r="W173" s="151" t="s">
        <v>143</v>
      </c>
      <c r="X173" s="151" t="s">
        <v>143</v>
      </c>
      <c r="Y173" s="136"/>
      <c r="Z173" s="136"/>
      <c r="AA173" s="136"/>
    </row>
    <row r="174" spans="1:27" ht="17.25" customHeight="1" x14ac:dyDescent="0.2">
      <c r="A174" s="338" t="s">
        <v>79</v>
      </c>
      <c r="B174" s="338"/>
      <c r="C174" s="338"/>
      <c r="D174" s="95">
        <f>D171+D173</f>
        <v>59.83</v>
      </c>
      <c r="E174" s="156" t="s">
        <v>53</v>
      </c>
      <c r="F174" s="156" t="s">
        <v>53</v>
      </c>
      <c r="G174" s="95" t="s">
        <v>143</v>
      </c>
      <c r="H174" s="95" t="s">
        <v>143</v>
      </c>
      <c r="I174" s="95" t="s">
        <v>143</v>
      </c>
      <c r="J174" s="95" t="s">
        <v>143</v>
      </c>
      <c r="K174" s="95" t="s">
        <v>143</v>
      </c>
      <c r="L174" s="96" t="s">
        <v>143</v>
      </c>
      <c r="M174" s="96" t="s">
        <v>143</v>
      </c>
      <c r="N174" s="95">
        <f t="shared" ref="N174:S174" si="57">N168+N171+N173</f>
        <v>0</v>
      </c>
      <c r="O174" s="95">
        <f t="shared" si="57"/>
        <v>59.83</v>
      </c>
      <c r="P174" s="95">
        <f t="shared" si="57"/>
        <v>0</v>
      </c>
      <c r="Q174" s="95">
        <f t="shared" si="57"/>
        <v>0</v>
      </c>
      <c r="R174" s="95">
        <f t="shared" si="57"/>
        <v>59.83</v>
      </c>
      <c r="S174" s="95">
        <f t="shared" si="57"/>
        <v>0</v>
      </c>
      <c r="T174" s="104" t="s">
        <v>143</v>
      </c>
      <c r="U174" s="151" t="s">
        <v>143</v>
      </c>
      <c r="V174" s="151" t="s">
        <v>143</v>
      </c>
      <c r="W174" s="151" t="s">
        <v>143</v>
      </c>
      <c r="X174" s="151" t="s">
        <v>143</v>
      </c>
      <c r="Y174" s="136"/>
      <c r="Z174" s="136"/>
      <c r="AA174" s="136"/>
    </row>
    <row r="175" spans="1:27" ht="17.25" customHeight="1" x14ac:dyDescent="0.2">
      <c r="A175" s="339" t="s">
        <v>205</v>
      </c>
      <c r="B175" s="339"/>
      <c r="C175" s="339"/>
      <c r="D175" s="96">
        <f>'4'!D197</f>
        <v>59.83</v>
      </c>
      <c r="E175" s="96">
        <f>'4'!E197</f>
        <v>3.64</v>
      </c>
      <c r="F175" s="96">
        <f>'4'!F197</f>
        <v>0</v>
      </c>
      <c r="G175" s="96">
        <v>0</v>
      </c>
      <c r="H175" s="96">
        <v>0</v>
      </c>
      <c r="I175" s="96">
        <v>0</v>
      </c>
      <c r="J175" s="96">
        <f>D175-E175</f>
        <v>56.19</v>
      </c>
      <c r="K175" s="96">
        <v>0</v>
      </c>
      <c r="L175" s="96">
        <v>0</v>
      </c>
      <c r="M175" s="96">
        <f>E175</f>
        <v>3.64</v>
      </c>
      <c r="N175" s="137">
        <f>N174</f>
        <v>0</v>
      </c>
      <c r="O175" s="137">
        <f t="shared" ref="O175:S175" si="58">O174</f>
        <v>59.83</v>
      </c>
      <c r="P175" s="137">
        <f t="shared" si="58"/>
        <v>0</v>
      </c>
      <c r="Q175" s="137">
        <f t="shared" si="58"/>
        <v>0</v>
      </c>
      <c r="R175" s="137">
        <f t="shared" si="58"/>
        <v>59.83</v>
      </c>
      <c r="S175" s="137">
        <f t="shared" si="58"/>
        <v>0</v>
      </c>
      <c r="T175" s="104" t="s">
        <v>143</v>
      </c>
      <c r="U175" s="151" t="s">
        <v>143</v>
      </c>
      <c r="V175" s="151" t="s">
        <v>143</v>
      </c>
      <c r="W175" s="151" t="s">
        <v>143</v>
      </c>
      <c r="X175" s="151" t="s">
        <v>143</v>
      </c>
      <c r="Y175" s="136"/>
      <c r="Z175" s="136"/>
      <c r="AA175" s="136"/>
    </row>
    <row r="176" spans="1:27" ht="17.25" customHeight="1" x14ac:dyDescent="0.2">
      <c r="A176" s="152" t="s">
        <v>168</v>
      </c>
      <c r="B176" s="322" t="s">
        <v>164</v>
      </c>
      <c r="C176" s="323"/>
      <c r="D176" s="323"/>
      <c r="E176" s="323"/>
      <c r="F176" s="323"/>
      <c r="G176" s="323"/>
      <c r="H176" s="323"/>
      <c r="I176" s="323"/>
      <c r="J176" s="323"/>
      <c r="K176" s="323"/>
      <c r="L176" s="323"/>
      <c r="M176" s="323"/>
      <c r="N176" s="323"/>
      <c r="O176" s="323"/>
      <c r="P176" s="323"/>
      <c r="Q176" s="323"/>
      <c r="R176" s="323"/>
      <c r="S176" s="323"/>
      <c r="T176" s="323"/>
      <c r="U176" s="323"/>
      <c r="V176" s="323"/>
      <c r="W176" s="323"/>
      <c r="X176" s="324"/>
      <c r="Y176" s="23"/>
      <c r="Z176" s="23"/>
      <c r="AA176" s="23"/>
    </row>
    <row r="177" spans="1:27" ht="15.75" customHeight="1" x14ac:dyDescent="0.2">
      <c r="A177" s="60" t="s">
        <v>13</v>
      </c>
      <c r="B177" s="319" t="s">
        <v>325</v>
      </c>
      <c r="C177" s="320"/>
      <c r="D177" s="320"/>
      <c r="E177" s="320"/>
      <c r="F177" s="320"/>
      <c r="G177" s="320"/>
      <c r="H177" s="320"/>
      <c r="I177" s="320"/>
      <c r="J177" s="320"/>
      <c r="K177" s="320"/>
      <c r="L177" s="320"/>
      <c r="M177" s="320"/>
      <c r="N177" s="320"/>
      <c r="O177" s="320"/>
      <c r="P177" s="320"/>
      <c r="Q177" s="320"/>
      <c r="R177" s="320"/>
      <c r="S177" s="320"/>
      <c r="T177" s="320"/>
      <c r="U177" s="320"/>
      <c r="V177" s="320"/>
      <c r="W177" s="320"/>
      <c r="X177" s="321"/>
      <c r="Y177" s="25"/>
      <c r="Z177" s="25"/>
      <c r="AA177" s="25"/>
    </row>
    <row r="178" spans="1:27" ht="17.25" customHeight="1" x14ac:dyDescent="0.2">
      <c r="A178" s="61" t="s">
        <v>14</v>
      </c>
      <c r="B178" s="325" t="s">
        <v>74</v>
      </c>
      <c r="C178" s="326"/>
      <c r="D178" s="326"/>
      <c r="E178" s="326"/>
      <c r="F178" s="326"/>
      <c r="G178" s="326"/>
      <c r="H178" s="326"/>
      <c r="I178" s="326"/>
      <c r="J178" s="326"/>
      <c r="K178" s="326"/>
      <c r="L178" s="326"/>
      <c r="M178" s="326"/>
      <c r="N178" s="326"/>
      <c r="O178" s="326"/>
      <c r="P178" s="326"/>
      <c r="Q178" s="326"/>
      <c r="R178" s="326"/>
      <c r="S178" s="326"/>
      <c r="T178" s="326"/>
      <c r="U178" s="326"/>
      <c r="V178" s="326"/>
      <c r="W178" s="326"/>
      <c r="X178" s="327"/>
      <c r="Y178" s="25"/>
      <c r="Z178" s="25"/>
      <c r="AA178" s="25"/>
    </row>
    <row r="179" spans="1:27" ht="38.25" x14ac:dyDescent="0.2">
      <c r="A179" s="156" t="str">
        <f>'4'!A201</f>
        <v>2.1.1.1</v>
      </c>
      <c r="B179" s="175" t="str">
        <f>'4'!B201</f>
        <v>Капітальний ремонт теплових мереж на пр. Перемоги від житлового будинку №3 до житлового будинку №1-а в м. Луцьку</v>
      </c>
      <c r="C179" s="156" t="str">
        <f>'4'!C201</f>
        <v>64 м.п.</v>
      </c>
      <c r="D179" s="95">
        <f>'4'!D201</f>
        <v>83.46</v>
      </c>
      <c r="E179" s="156" t="s">
        <v>53</v>
      </c>
      <c r="F179" s="156" t="s">
        <v>53</v>
      </c>
      <c r="G179" s="156" t="s">
        <v>53</v>
      </c>
      <c r="H179" s="156" t="s">
        <v>53</v>
      </c>
      <c r="I179" s="156" t="s">
        <v>53</v>
      </c>
      <c r="J179" s="156" t="s">
        <v>53</v>
      </c>
      <c r="K179" s="156" t="s">
        <v>53</v>
      </c>
      <c r="L179" s="156" t="s">
        <v>53</v>
      </c>
      <c r="M179" s="156" t="s">
        <v>53</v>
      </c>
      <c r="N179" s="115">
        <f>'4'!K201</f>
        <v>83.46</v>
      </c>
      <c r="O179" s="115">
        <f>'4'!L201</f>
        <v>0</v>
      </c>
      <c r="P179" s="118">
        <v>0</v>
      </c>
      <c r="Q179" s="115">
        <v>0</v>
      </c>
      <c r="R179" s="118">
        <f>D179</f>
        <v>83.46</v>
      </c>
      <c r="S179" s="118">
        <v>0</v>
      </c>
      <c r="T179" s="95" t="s">
        <v>143</v>
      </c>
      <c r="U179" s="95" t="s">
        <v>143</v>
      </c>
      <c r="V179" s="95" t="s">
        <v>143</v>
      </c>
      <c r="W179" s="95" t="s">
        <v>143</v>
      </c>
      <c r="X179" s="95" t="s">
        <v>143</v>
      </c>
      <c r="Y179" s="25"/>
      <c r="Z179" s="125"/>
      <c r="AA179" s="25"/>
    </row>
    <row r="180" spans="1:27" ht="38.25" x14ac:dyDescent="0.2">
      <c r="A180" s="156" t="str">
        <f>'4'!A202</f>
        <v>2.1.1.2</v>
      </c>
      <c r="B180" s="175" t="str">
        <f>'4'!B202</f>
        <v>Капітальний ремонт теплових мереж від ВТ-79 до житлового будинку №9 на вул. Шота Руставелі в м. Луцьку</v>
      </c>
      <c r="C180" s="156" t="str">
        <f>'4'!C202</f>
        <v>80 м.п.</v>
      </c>
      <c r="D180" s="95">
        <f>'4'!D202</f>
        <v>106.46</v>
      </c>
      <c r="E180" s="156" t="s">
        <v>53</v>
      </c>
      <c r="F180" s="156" t="s">
        <v>53</v>
      </c>
      <c r="G180" s="156" t="s">
        <v>53</v>
      </c>
      <c r="H180" s="156" t="s">
        <v>53</v>
      </c>
      <c r="I180" s="156" t="s">
        <v>53</v>
      </c>
      <c r="J180" s="156" t="s">
        <v>53</v>
      </c>
      <c r="K180" s="156" t="s">
        <v>53</v>
      </c>
      <c r="L180" s="156" t="s">
        <v>53</v>
      </c>
      <c r="M180" s="156" t="s">
        <v>53</v>
      </c>
      <c r="N180" s="115">
        <f>'4'!K202</f>
        <v>106.46</v>
      </c>
      <c r="O180" s="115">
        <f>'4'!L202</f>
        <v>0</v>
      </c>
      <c r="P180" s="118">
        <v>0</v>
      </c>
      <c r="Q180" s="115">
        <f>D180</f>
        <v>106.46</v>
      </c>
      <c r="R180" s="118">
        <v>0</v>
      </c>
      <c r="S180" s="118">
        <v>0</v>
      </c>
      <c r="T180" s="95" t="s">
        <v>143</v>
      </c>
      <c r="U180" s="95" t="s">
        <v>143</v>
      </c>
      <c r="V180" s="95" t="s">
        <v>143</v>
      </c>
      <c r="W180" s="95" t="s">
        <v>143</v>
      </c>
      <c r="X180" s="95" t="s">
        <v>143</v>
      </c>
      <c r="Y180" s="25"/>
      <c r="Z180" s="125"/>
      <c r="AA180" s="25"/>
    </row>
    <row r="181" spans="1:27" ht="38.25" x14ac:dyDescent="0.2">
      <c r="A181" s="156" t="str">
        <f>'4'!A203</f>
        <v>2.1.1.3</v>
      </c>
      <c r="B181" s="175" t="str">
        <f>'4'!B203</f>
        <v>Капітальний ремонт теплової мережі на пр. Відродження (наземний перехід через Сапалаївку) у м. Луцьку</v>
      </c>
      <c r="C181" s="156" t="str">
        <f>'4'!C203</f>
        <v>80 м.п.</v>
      </c>
      <c r="D181" s="95">
        <f>'4'!D203</f>
        <v>47.56</v>
      </c>
      <c r="E181" s="156" t="s">
        <v>53</v>
      </c>
      <c r="F181" s="156" t="s">
        <v>53</v>
      </c>
      <c r="G181" s="156" t="s">
        <v>53</v>
      </c>
      <c r="H181" s="156" t="s">
        <v>53</v>
      </c>
      <c r="I181" s="156" t="s">
        <v>53</v>
      </c>
      <c r="J181" s="156" t="s">
        <v>53</v>
      </c>
      <c r="K181" s="156" t="s">
        <v>53</v>
      </c>
      <c r="L181" s="156" t="s">
        <v>53</v>
      </c>
      <c r="M181" s="156" t="s">
        <v>53</v>
      </c>
      <c r="N181" s="115">
        <f>'4'!K203</f>
        <v>47.56</v>
      </c>
      <c r="O181" s="115">
        <f>'4'!L203</f>
        <v>0</v>
      </c>
      <c r="P181" s="118">
        <v>0</v>
      </c>
      <c r="Q181" s="115">
        <v>0</v>
      </c>
      <c r="R181" s="118">
        <f>D181</f>
        <v>47.56</v>
      </c>
      <c r="S181" s="118">
        <v>0</v>
      </c>
      <c r="T181" s="95" t="s">
        <v>143</v>
      </c>
      <c r="U181" s="95" t="s">
        <v>143</v>
      </c>
      <c r="V181" s="95" t="s">
        <v>143</v>
      </c>
      <c r="W181" s="95" t="s">
        <v>143</v>
      </c>
      <c r="X181" s="95" t="s">
        <v>143</v>
      </c>
      <c r="Y181" s="25"/>
      <c r="Z181" s="125"/>
      <c r="AA181" s="25"/>
    </row>
    <row r="182" spans="1:27" ht="38.25" x14ac:dyDescent="0.2">
      <c r="A182" s="156" t="str">
        <f>'4'!A204</f>
        <v>2.1.1.4</v>
      </c>
      <c r="B182" s="175" t="str">
        <f>'4'!B204</f>
        <v>Капітальний ремонт теплових мереж на вул. Гордіюк в м. Луцьку від ВТ-154 до ВТ-155</v>
      </c>
      <c r="C182" s="156" t="str">
        <f>'4'!C204</f>
        <v>432 м.п</v>
      </c>
      <c r="D182" s="95">
        <f>'4'!D204</f>
        <v>521.51</v>
      </c>
      <c r="E182" s="156" t="s">
        <v>53</v>
      </c>
      <c r="F182" s="156" t="s">
        <v>53</v>
      </c>
      <c r="G182" s="156" t="s">
        <v>53</v>
      </c>
      <c r="H182" s="156" t="s">
        <v>53</v>
      </c>
      <c r="I182" s="156" t="s">
        <v>53</v>
      </c>
      <c r="J182" s="156" t="s">
        <v>53</v>
      </c>
      <c r="K182" s="156" t="s">
        <v>53</v>
      </c>
      <c r="L182" s="156" t="s">
        <v>53</v>
      </c>
      <c r="M182" s="156" t="s">
        <v>53</v>
      </c>
      <c r="N182" s="115">
        <f>'4'!K204</f>
        <v>521.51</v>
      </c>
      <c r="O182" s="115">
        <f>'4'!L204</f>
        <v>0</v>
      </c>
      <c r="P182" s="118">
        <v>0</v>
      </c>
      <c r="Q182" s="115">
        <v>0</v>
      </c>
      <c r="R182" s="118">
        <f t="shared" ref="R182:R185" si="59">D182</f>
        <v>521.51</v>
      </c>
      <c r="S182" s="118">
        <v>0</v>
      </c>
      <c r="T182" s="95" t="s">
        <v>143</v>
      </c>
      <c r="U182" s="95" t="s">
        <v>143</v>
      </c>
      <c r="V182" s="95" t="s">
        <v>143</v>
      </c>
      <c r="W182" s="95" t="s">
        <v>143</v>
      </c>
      <c r="X182" s="95" t="s">
        <v>143</v>
      </c>
      <c r="Y182" s="25"/>
      <c r="Z182" s="125"/>
      <c r="AA182" s="25"/>
    </row>
    <row r="183" spans="1:27" ht="38.25" x14ac:dyDescent="0.2">
      <c r="A183" s="156" t="str">
        <f>'4'!A205</f>
        <v>2.1.1.5</v>
      </c>
      <c r="B183" s="175" t="str">
        <f>'4'!B205</f>
        <v xml:space="preserve">Капітальний ремонт теплової мережі від ВТ-24 до Головного управління статистики (вул. Шопена, 12) у м. Луцьку </v>
      </c>
      <c r="C183" s="156" t="str">
        <f>'4'!C205</f>
        <v>110 м.п.</v>
      </c>
      <c r="D183" s="95">
        <f>'4'!D205</f>
        <v>72</v>
      </c>
      <c r="E183" s="156" t="s">
        <v>53</v>
      </c>
      <c r="F183" s="156" t="s">
        <v>53</v>
      </c>
      <c r="G183" s="156" t="s">
        <v>53</v>
      </c>
      <c r="H183" s="156" t="s">
        <v>53</v>
      </c>
      <c r="I183" s="156" t="s">
        <v>53</v>
      </c>
      <c r="J183" s="156" t="s">
        <v>53</v>
      </c>
      <c r="K183" s="156" t="s">
        <v>53</v>
      </c>
      <c r="L183" s="156" t="s">
        <v>53</v>
      </c>
      <c r="M183" s="156" t="s">
        <v>53</v>
      </c>
      <c r="N183" s="115">
        <f>'4'!K205</f>
        <v>72</v>
      </c>
      <c r="O183" s="115">
        <f>'4'!L205</f>
        <v>0</v>
      </c>
      <c r="P183" s="118">
        <v>0</v>
      </c>
      <c r="Q183" s="115">
        <v>0</v>
      </c>
      <c r="R183" s="118">
        <f t="shared" si="59"/>
        <v>72</v>
      </c>
      <c r="S183" s="118">
        <v>0</v>
      </c>
      <c r="T183" s="95" t="s">
        <v>143</v>
      </c>
      <c r="U183" s="95" t="s">
        <v>143</v>
      </c>
      <c r="V183" s="95" t="s">
        <v>143</v>
      </c>
      <c r="W183" s="95" t="s">
        <v>143</v>
      </c>
      <c r="X183" s="95" t="s">
        <v>143</v>
      </c>
      <c r="Y183" s="25"/>
      <c r="Z183" s="125"/>
      <c r="AA183" s="25"/>
    </row>
    <row r="184" spans="1:27" ht="38.25" x14ac:dyDescent="0.2">
      <c r="A184" s="156" t="str">
        <f>'4'!A206</f>
        <v>2.1.1.6</v>
      </c>
      <c r="B184" s="175" t="str">
        <f>'4'!B206</f>
        <v xml:space="preserve">Капітальний ремонт теплових мереж від ВТ-42 до житлового будинку №18 на вул. Щусєва в м. Луцьку </v>
      </c>
      <c r="C184" s="156" t="str">
        <f>'4'!C206</f>
        <v>304 м.п.</v>
      </c>
      <c r="D184" s="95">
        <f>'4'!D206</f>
        <v>126.73</v>
      </c>
      <c r="E184" s="156" t="s">
        <v>53</v>
      </c>
      <c r="F184" s="156" t="s">
        <v>53</v>
      </c>
      <c r="G184" s="156" t="s">
        <v>53</v>
      </c>
      <c r="H184" s="156" t="s">
        <v>53</v>
      </c>
      <c r="I184" s="156" t="s">
        <v>53</v>
      </c>
      <c r="J184" s="156" t="s">
        <v>53</v>
      </c>
      <c r="K184" s="156" t="s">
        <v>53</v>
      </c>
      <c r="L184" s="156" t="s">
        <v>53</v>
      </c>
      <c r="M184" s="156" t="s">
        <v>53</v>
      </c>
      <c r="N184" s="115">
        <f>'4'!K206</f>
        <v>126.73</v>
      </c>
      <c r="O184" s="115">
        <f>'4'!L206</f>
        <v>0</v>
      </c>
      <c r="P184" s="118">
        <v>0</v>
      </c>
      <c r="Q184" s="115">
        <v>0</v>
      </c>
      <c r="R184" s="118">
        <f t="shared" si="59"/>
        <v>126.73</v>
      </c>
      <c r="S184" s="118">
        <v>0</v>
      </c>
      <c r="T184" s="95" t="s">
        <v>143</v>
      </c>
      <c r="U184" s="95" t="s">
        <v>143</v>
      </c>
      <c r="V184" s="95" t="s">
        <v>143</v>
      </c>
      <c r="W184" s="95" t="s">
        <v>143</v>
      </c>
      <c r="X184" s="95" t="s">
        <v>143</v>
      </c>
      <c r="Y184" s="25"/>
      <c r="Z184" s="125"/>
      <c r="AA184" s="25"/>
    </row>
    <row r="185" spans="1:27" ht="38.25" x14ac:dyDescent="0.2">
      <c r="A185" s="156" t="str">
        <f>'4'!A207</f>
        <v>2.1.1.7</v>
      </c>
      <c r="B185" s="175" t="str">
        <f>'4'!B207</f>
        <v>Капітальний ремонт теплової мережі від житлового будинку №21 до житлового будинку №19 на пр. Волі в м. Луцьку</v>
      </c>
      <c r="C185" s="156" t="str">
        <f>'4'!C207</f>
        <v>80 м.п.</v>
      </c>
      <c r="D185" s="95">
        <f>'4'!D207</f>
        <v>132.16</v>
      </c>
      <c r="E185" s="156" t="s">
        <v>53</v>
      </c>
      <c r="F185" s="156" t="s">
        <v>53</v>
      </c>
      <c r="G185" s="156" t="s">
        <v>53</v>
      </c>
      <c r="H185" s="156" t="s">
        <v>53</v>
      </c>
      <c r="I185" s="156" t="s">
        <v>53</v>
      </c>
      <c r="J185" s="156" t="s">
        <v>53</v>
      </c>
      <c r="K185" s="156" t="s">
        <v>53</v>
      </c>
      <c r="L185" s="156" t="s">
        <v>53</v>
      </c>
      <c r="M185" s="156" t="s">
        <v>53</v>
      </c>
      <c r="N185" s="115">
        <f>'4'!K207</f>
        <v>132.16</v>
      </c>
      <c r="O185" s="115">
        <f>'4'!L207</f>
        <v>0</v>
      </c>
      <c r="P185" s="118">
        <v>0</v>
      </c>
      <c r="Q185" s="115">
        <v>0</v>
      </c>
      <c r="R185" s="118">
        <f t="shared" si="59"/>
        <v>132.16</v>
      </c>
      <c r="S185" s="118">
        <v>0</v>
      </c>
      <c r="T185" s="95" t="s">
        <v>143</v>
      </c>
      <c r="U185" s="95" t="s">
        <v>143</v>
      </c>
      <c r="V185" s="95" t="s">
        <v>143</v>
      </c>
      <c r="W185" s="95" t="s">
        <v>143</v>
      </c>
      <c r="X185" s="95" t="s">
        <v>143</v>
      </c>
      <c r="Y185" s="25"/>
      <c r="Z185" s="125"/>
      <c r="AA185" s="25"/>
    </row>
    <row r="186" spans="1:27" ht="25.5" x14ac:dyDescent="0.2">
      <c r="A186" s="156" t="str">
        <f>'4'!A208</f>
        <v>2.1.1.8</v>
      </c>
      <c r="B186" s="175" t="str">
        <f>'4'!B208</f>
        <v>Капітальний ремонт теплової мережі на вул. Боженка, 31-а в м. Луцьку</v>
      </c>
      <c r="C186" s="156" t="str">
        <f>'4'!C208</f>
        <v>128 м.п.</v>
      </c>
      <c r="D186" s="95">
        <f>'4'!D208</f>
        <v>835.88</v>
      </c>
      <c r="E186" s="156" t="s">
        <v>53</v>
      </c>
      <c r="F186" s="156" t="s">
        <v>53</v>
      </c>
      <c r="G186" s="156" t="s">
        <v>53</v>
      </c>
      <c r="H186" s="156" t="s">
        <v>53</v>
      </c>
      <c r="I186" s="156" t="s">
        <v>53</v>
      </c>
      <c r="J186" s="156" t="s">
        <v>53</v>
      </c>
      <c r="K186" s="156" t="s">
        <v>53</v>
      </c>
      <c r="L186" s="156" t="s">
        <v>53</v>
      </c>
      <c r="M186" s="156" t="s">
        <v>53</v>
      </c>
      <c r="N186" s="115">
        <f>'4'!K208</f>
        <v>835.88</v>
      </c>
      <c r="O186" s="115">
        <f>'4'!L208</f>
        <v>0</v>
      </c>
      <c r="P186" s="118">
        <v>0</v>
      </c>
      <c r="Q186" s="115">
        <f>D186</f>
        <v>835.88</v>
      </c>
      <c r="R186" s="118">
        <v>0</v>
      </c>
      <c r="S186" s="118">
        <v>0</v>
      </c>
      <c r="T186" s="95" t="s">
        <v>143</v>
      </c>
      <c r="U186" s="95" t="s">
        <v>143</v>
      </c>
      <c r="V186" s="95" t="s">
        <v>143</v>
      </c>
      <c r="W186" s="95" t="s">
        <v>143</v>
      </c>
      <c r="X186" s="95" t="s">
        <v>143</v>
      </c>
      <c r="Y186" s="25"/>
      <c r="Z186" s="125"/>
      <c r="AA186" s="25"/>
    </row>
    <row r="187" spans="1:27" ht="38.25" x14ac:dyDescent="0.2">
      <c r="A187" s="156" t="str">
        <f>'4'!A209</f>
        <v>2.1.1.9</v>
      </c>
      <c r="B187" s="175" t="str">
        <f>'4'!B209</f>
        <v>Капітальний ремонт теплових мереж котельні на вул. Вавілова, 6 (до ж.б. на вул. Коперника, 27 та Світлій, 9) в м. Луцьку</v>
      </c>
      <c r="C187" s="156" t="str">
        <f>'4'!C209</f>
        <v>272 м.п.</v>
      </c>
      <c r="D187" s="95">
        <f>'4'!D209</f>
        <v>263.92</v>
      </c>
      <c r="E187" s="156" t="s">
        <v>53</v>
      </c>
      <c r="F187" s="156" t="s">
        <v>53</v>
      </c>
      <c r="G187" s="156" t="s">
        <v>53</v>
      </c>
      <c r="H187" s="156" t="s">
        <v>53</v>
      </c>
      <c r="I187" s="156" t="s">
        <v>53</v>
      </c>
      <c r="J187" s="156" t="s">
        <v>53</v>
      </c>
      <c r="K187" s="156" t="s">
        <v>53</v>
      </c>
      <c r="L187" s="156" t="s">
        <v>53</v>
      </c>
      <c r="M187" s="156" t="s">
        <v>53</v>
      </c>
      <c r="N187" s="115">
        <f>'4'!K209</f>
        <v>263.92</v>
      </c>
      <c r="O187" s="115">
        <f>'4'!L209</f>
        <v>0</v>
      </c>
      <c r="P187" s="118">
        <v>0</v>
      </c>
      <c r="Q187" s="115">
        <v>0</v>
      </c>
      <c r="R187" s="118">
        <f>D187</f>
        <v>263.92</v>
      </c>
      <c r="S187" s="118">
        <v>0</v>
      </c>
      <c r="T187" s="95" t="s">
        <v>143</v>
      </c>
      <c r="U187" s="95" t="s">
        <v>143</v>
      </c>
      <c r="V187" s="95" t="s">
        <v>143</v>
      </c>
      <c r="W187" s="95" t="s">
        <v>143</v>
      </c>
      <c r="X187" s="95" t="s">
        <v>143</v>
      </c>
      <c r="Y187" s="25"/>
      <c r="Z187" s="125"/>
      <c r="AA187" s="25"/>
    </row>
    <row r="188" spans="1:27" ht="38.25" x14ac:dyDescent="0.2">
      <c r="A188" s="156" t="str">
        <f>'4'!A210</f>
        <v>2.1.1.10</v>
      </c>
      <c r="B188" s="175" t="str">
        <f>'4'!B210</f>
        <v>Капітальний ремонт мережі ГВП від ВТ-13 (вул. Даньшина, 8) до ВТ-21 (вул. Львівська, 73-а) у м. Луцьку</v>
      </c>
      <c r="C188" s="156" t="str">
        <f>'4'!C210</f>
        <v>420 м.п.</v>
      </c>
      <c r="D188" s="95">
        <f>'4'!D210</f>
        <v>164.76</v>
      </c>
      <c r="E188" s="156" t="s">
        <v>53</v>
      </c>
      <c r="F188" s="156" t="s">
        <v>53</v>
      </c>
      <c r="G188" s="156" t="s">
        <v>53</v>
      </c>
      <c r="H188" s="156" t="s">
        <v>53</v>
      </c>
      <c r="I188" s="156" t="s">
        <v>53</v>
      </c>
      <c r="J188" s="156" t="s">
        <v>53</v>
      </c>
      <c r="K188" s="156" t="s">
        <v>53</v>
      </c>
      <c r="L188" s="156" t="s">
        <v>53</v>
      </c>
      <c r="M188" s="156" t="s">
        <v>53</v>
      </c>
      <c r="N188" s="115">
        <f>'4'!K210</f>
        <v>164.76</v>
      </c>
      <c r="O188" s="115">
        <f>'4'!L210</f>
        <v>0</v>
      </c>
      <c r="P188" s="118">
        <v>0</v>
      </c>
      <c r="Q188" s="115">
        <v>0</v>
      </c>
      <c r="R188" s="118">
        <f>D188</f>
        <v>164.76</v>
      </c>
      <c r="S188" s="118">
        <v>0</v>
      </c>
      <c r="T188" s="95" t="s">
        <v>143</v>
      </c>
      <c r="U188" s="95" t="s">
        <v>143</v>
      </c>
      <c r="V188" s="95" t="s">
        <v>143</v>
      </c>
      <c r="W188" s="95" t="s">
        <v>143</v>
      </c>
      <c r="X188" s="95" t="s">
        <v>143</v>
      </c>
      <c r="Y188" s="25"/>
      <c r="Z188" s="125"/>
      <c r="AA188" s="25"/>
    </row>
    <row r="189" spans="1:27" ht="38.25" x14ac:dyDescent="0.2">
      <c r="A189" s="156" t="str">
        <f>'4'!A211</f>
        <v>2.1.1.11</v>
      </c>
      <c r="B189" s="175" t="str">
        <f>'4'!B211</f>
        <v>Капітальний ремонт теплових мереж від ВТ-37 (вул. Бенделіані, 3) до ВТ-40 (вул. Бенделіані, 3-а) в м. Луцьку</v>
      </c>
      <c r="C189" s="156" t="str">
        <f>'4'!C211</f>
        <v>168 м.п.</v>
      </c>
      <c r="D189" s="95">
        <f>'4'!D211</f>
        <v>716.2</v>
      </c>
      <c r="E189" s="156" t="s">
        <v>53</v>
      </c>
      <c r="F189" s="156" t="s">
        <v>53</v>
      </c>
      <c r="G189" s="156" t="s">
        <v>53</v>
      </c>
      <c r="H189" s="156" t="s">
        <v>53</v>
      </c>
      <c r="I189" s="156" t="s">
        <v>53</v>
      </c>
      <c r="J189" s="156" t="s">
        <v>53</v>
      </c>
      <c r="K189" s="156" t="s">
        <v>53</v>
      </c>
      <c r="L189" s="156" t="s">
        <v>53</v>
      </c>
      <c r="M189" s="156" t="s">
        <v>53</v>
      </c>
      <c r="N189" s="115">
        <f>'4'!K211</f>
        <v>716.2</v>
      </c>
      <c r="O189" s="115">
        <f>'4'!L211</f>
        <v>0</v>
      </c>
      <c r="P189" s="118">
        <v>0</v>
      </c>
      <c r="Q189" s="115">
        <f>D189</f>
        <v>716.2</v>
      </c>
      <c r="R189" s="118">
        <v>0</v>
      </c>
      <c r="S189" s="118">
        <v>0</v>
      </c>
      <c r="T189" s="95" t="s">
        <v>143</v>
      </c>
      <c r="U189" s="95" t="s">
        <v>143</v>
      </c>
      <c r="V189" s="95" t="s">
        <v>143</v>
      </c>
      <c r="W189" s="95" t="s">
        <v>143</v>
      </c>
      <c r="X189" s="95" t="s">
        <v>143</v>
      </c>
      <c r="Y189" s="25"/>
      <c r="Z189" s="125"/>
      <c r="AA189" s="25"/>
    </row>
    <row r="190" spans="1:27" ht="38.25" x14ac:dyDescent="0.2">
      <c r="A190" s="156" t="str">
        <f>'4'!A212</f>
        <v>2.1.1.12</v>
      </c>
      <c r="B190" s="175" t="str">
        <f>'4'!B212</f>
        <v>Капітальний ремонт теплових мереж від ВТ-23 до ВТ-27 на вул. Арцеулова, 9-11 в м. Луцьку</v>
      </c>
      <c r="C190" s="156" t="str">
        <f>'4'!C212</f>
        <v>464 м.п.</v>
      </c>
      <c r="D190" s="95">
        <f>'4'!D212</f>
        <v>243.74</v>
      </c>
      <c r="E190" s="156" t="s">
        <v>53</v>
      </c>
      <c r="F190" s="156" t="s">
        <v>53</v>
      </c>
      <c r="G190" s="156" t="s">
        <v>53</v>
      </c>
      <c r="H190" s="156" t="s">
        <v>53</v>
      </c>
      <c r="I190" s="156" t="s">
        <v>53</v>
      </c>
      <c r="J190" s="156" t="s">
        <v>53</v>
      </c>
      <c r="K190" s="156" t="s">
        <v>53</v>
      </c>
      <c r="L190" s="156" t="s">
        <v>53</v>
      </c>
      <c r="M190" s="156" t="s">
        <v>53</v>
      </c>
      <c r="N190" s="115">
        <f>'4'!K212</f>
        <v>243.74</v>
      </c>
      <c r="O190" s="115">
        <f>'4'!L212</f>
        <v>0</v>
      </c>
      <c r="P190" s="118">
        <v>0</v>
      </c>
      <c r="Q190" s="115">
        <v>0</v>
      </c>
      <c r="R190" s="118">
        <f>D190</f>
        <v>243.74</v>
      </c>
      <c r="S190" s="118">
        <v>0</v>
      </c>
      <c r="T190" s="95" t="s">
        <v>143</v>
      </c>
      <c r="U190" s="95" t="s">
        <v>143</v>
      </c>
      <c r="V190" s="95" t="s">
        <v>143</v>
      </c>
      <c r="W190" s="95" t="s">
        <v>143</v>
      </c>
      <c r="X190" s="95" t="s">
        <v>143</v>
      </c>
      <c r="Y190" s="25"/>
      <c r="Z190" s="125"/>
      <c r="AA190" s="25"/>
    </row>
    <row r="191" spans="1:27" ht="38.25" x14ac:dyDescent="0.2">
      <c r="A191" s="156" t="str">
        <f>'4'!A213</f>
        <v>2.1.1.13</v>
      </c>
      <c r="B191" s="175" t="str">
        <f>'4'!B213</f>
        <v>Капітальний ремонт теплової мережі від ВТ-21 до ВТ-18 на вул. Корольова у м. Луцьку</v>
      </c>
      <c r="C191" s="156" t="str">
        <f>'4'!C213</f>
        <v>140 м.п.</v>
      </c>
      <c r="D191" s="95">
        <f>'4'!D213</f>
        <v>119.21</v>
      </c>
      <c r="E191" s="156" t="s">
        <v>53</v>
      </c>
      <c r="F191" s="156" t="s">
        <v>53</v>
      </c>
      <c r="G191" s="156" t="s">
        <v>53</v>
      </c>
      <c r="H191" s="156" t="s">
        <v>53</v>
      </c>
      <c r="I191" s="156" t="s">
        <v>53</v>
      </c>
      <c r="J191" s="156" t="s">
        <v>53</v>
      </c>
      <c r="K191" s="156" t="s">
        <v>53</v>
      </c>
      <c r="L191" s="156" t="s">
        <v>53</v>
      </c>
      <c r="M191" s="156" t="s">
        <v>53</v>
      </c>
      <c r="N191" s="115">
        <f>'4'!K213</f>
        <v>119.21</v>
      </c>
      <c r="O191" s="115">
        <f>'4'!L213</f>
        <v>0</v>
      </c>
      <c r="P191" s="118">
        <v>0</v>
      </c>
      <c r="Q191" s="115">
        <f>D191</f>
        <v>119.21</v>
      </c>
      <c r="R191" s="118">
        <v>0</v>
      </c>
      <c r="S191" s="118">
        <v>0</v>
      </c>
      <c r="T191" s="95" t="s">
        <v>143</v>
      </c>
      <c r="U191" s="95" t="s">
        <v>143</v>
      </c>
      <c r="V191" s="95" t="s">
        <v>143</v>
      </c>
      <c r="W191" s="95" t="s">
        <v>143</v>
      </c>
      <c r="X191" s="95" t="s">
        <v>143</v>
      </c>
      <c r="Y191" s="25"/>
      <c r="Z191" s="125"/>
      <c r="AA191" s="25"/>
    </row>
    <row r="192" spans="1:27" ht="38.25" x14ac:dyDescent="0.2">
      <c r="A192" s="156" t="str">
        <f>'4'!A214</f>
        <v>2.1.1.14</v>
      </c>
      <c r="B192" s="175" t="str">
        <f>'4'!B214</f>
        <v>Капітальний ремонт теплових мереж від ВТ-42 до ВТ-43 на вул. Бенделіані, 3 у м. Луцьку</v>
      </c>
      <c r="C192" s="156" t="str">
        <f>'4'!C214</f>
        <v>348 м.п.</v>
      </c>
      <c r="D192" s="95">
        <f>'4'!D214</f>
        <v>292.72000000000003</v>
      </c>
      <c r="E192" s="156" t="s">
        <v>53</v>
      </c>
      <c r="F192" s="156" t="s">
        <v>53</v>
      </c>
      <c r="G192" s="156" t="s">
        <v>53</v>
      </c>
      <c r="H192" s="156" t="s">
        <v>53</v>
      </c>
      <c r="I192" s="156" t="s">
        <v>53</v>
      </c>
      <c r="J192" s="156" t="s">
        <v>53</v>
      </c>
      <c r="K192" s="156" t="s">
        <v>53</v>
      </c>
      <c r="L192" s="156" t="s">
        <v>53</v>
      </c>
      <c r="M192" s="156" t="s">
        <v>53</v>
      </c>
      <c r="N192" s="115">
        <f>'4'!K214</f>
        <v>292.72000000000003</v>
      </c>
      <c r="O192" s="115">
        <f>'4'!L214</f>
        <v>0</v>
      </c>
      <c r="P192" s="118">
        <v>0</v>
      </c>
      <c r="Q192" s="115">
        <f>D192</f>
        <v>292.72000000000003</v>
      </c>
      <c r="R192" s="118">
        <v>0</v>
      </c>
      <c r="S192" s="118">
        <v>0</v>
      </c>
      <c r="T192" s="95" t="s">
        <v>143</v>
      </c>
      <c r="U192" s="95" t="s">
        <v>143</v>
      </c>
      <c r="V192" s="95" t="s">
        <v>143</v>
      </c>
      <c r="W192" s="95" t="s">
        <v>143</v>
      </c>
      <c r="X192" s="95" t="s">
        <v>143</v>
      </c>
      <c r="Y192" s="25"/>
      <c r="Z192" s="125"/>
      <c r="AA192" s="25"/>
    </row>
    <row r="193" spans="1:27" ht="38.25" x14ac:dyDescent="0.2">
      <c r="A193" s="156" t="str">
        <f>'4'!A215</f>
        <v>2.1.1.15</v>
      </c>
      <c r="B193" s="175" t="str">
        <f>'4'!B215</f>
        <v>Капітальний ремонт теплової мережі від ВТ-28 до житлового будинку №24 на пр. Грушевського у м. Луцьку</v>
      </c>
      <c r="C193" s="156" t="str">
        <f>'4'!C215</f>
        <v>200 м.п.</v>
      </c>
      <c r="D193" s="95">
        <f>'4'!D215</f>
        <v>65.23</v>
      </c>
      <c r="E193" s="156" t="s">
        <v>53</v>
      </c>
      <c r="F193" s="156" t="s">
        <v>53</v>
      </c>
      <c r="G193" s="156" t="s">
        <v>53</v>
      </c>
      <c r="H193" s="156" t="s">
        <v>53</v>
      </c>
      <c r="I193" s="156" t="s">
        <v>53</v>
      </c>
      <c r="J193" s="156" t="s">
        <v>53</v>
      </c>
      <c r="K193" s="156" t="s">
        <v>53</v>
      </c>
      <c r="L193" s="156" t="s">
        <v>53</v>
      </c>
      <c r="M193" s="156" t="s">
        <v>53</v>
      </c>
      <c r="N193" s="115">
        <f>'4'!K215</f>
        <v>65.23</v>
      </c>
      <c r="O193" s="115">
        <f>'4'!L215</f>
        <v>0</v>
      </c>
      <c r="P193" s="118">
        <v>0</v>
      </c>
      <c r="Q193" s="115">
        <v>0</v>
      </c>
      <c r="R193" s="118">
        <f>D193</f>
        <v>65.23</v>
      </c>
      <c r="S193" s="118">
        <v>0</v>
      </c>
      <c r="T193" s="95" t="s">
        <v>143</v>
      </c>
      <c r="U193" s="95" t="s">
        <v>143</v>
      </c>
      <c r="V193" s="95" t="s">
        <v>143</v>
      </c>
      <c r="W193" s="95" t="s">
        <v>143</v>
      </c>
      <c r="X193" s="95" t="s">
        <v>143</v>
      </c>
      <c r="Y193" s="25"/>
      <c r="Z193" s="125"/>
      <c r="AA193" s="25"/>
    </row>
    <row r="194" spans="1:27" ht="38.25" x14ac:dyDescent="0.2">
      <c r="A194" s="156" t="str">
        <f>'4'!A216</f>
        <v>2.1.1.16</v>
      </c>
      <c r="B194" s="175" t="str">
        <f>'4'!B216</f>
        <v>Капітальний ремонт теплових мереж від ВТ-31 на пр. Відродження, 11 до ВТ-29 на пр. Відродження, 9 у м. Луцьку</v>
      </c>
      <c r="C194" s="156" t="str">
        <f>'4'!C216</f>
        <v>643 м.п.</v>
      </c>
      <c r="D194" s="95">
        <f>'4'!D216</f>
        <v>3247.8</v>
      </c>
      <c r="E194" s="156" t="s">
        <v>53</v>
      </c>
      <c r="F194" s="156" t="s">
        <v>53</v>
      </c>
      <c r="G194" s="156" t="s">
        <v>53</v>
      </c>
      <c r="H194" s="156" t="s">
        <v>53</v>
      </c>
      <c r="I194" s="156" t="s">
        <v>53</v>
      </c>
      <c r="J194" s="156" t="s">
        <v>53</v>
      </c>
      <c r="K194" s="156" t="s">
        <v>53</v>
      </c>
      <c r="L194" s="156" t="s">
        <v>53</v>
      </c>
      <c r="M194" s="156" t="s">
        <v>53</v>
      </c>
      <c r="N194" s="115">
        <f>'4'!K216</f>
        <v>0</v>
      </c>
      <c r="O194" s="115">
        <f>'4'!L216</f>
        <v>3247.8</v>
      </c>
      <c r="P194" s="118">
        <v>0</v>
      </c>
      <c r="Q194" s="115">
        <v>0</v>
      </c>
      <c r="R194" s="118">
        <v>0</v>
      </c>
      <c r="S194" s="118">
        <f>D194</f>
        <v>3247.8</v>
      </c>
      <c r="T194" s="95" t="s">
        <v>143</v>
      </c>
      <c r="U194" s="95" t="s">
        <v>143</v>
      </c>
      <c r="V194" s="95" t="s">
        <v>143</v>
      </c>
      <c r="W194" s="95" t="s">
        <v>143</v>
      </c>
      <c r="X194" s="95" t="s">
        <v>143</v>
      </c>
      <c r="Y194" s="25"/>
      <c r="Z194" s="125"/>
      <c r="AA194" s="25"/>
    </row>
    <row r="195" spans="1:27" ht="38.25" x14ac:dyDescent="0.2">
      <c r="A195" s="156" t="str">
        <f>'4'!A217</f>
        <v>2.1.1.17</v>
      </c>
      <c r="B195" s="175" t="str">
        <f>'4'!B217</f>
        <v>Капітальний ремонт теплових мереж від ВТ-46 до житлового будинку №6 на вул. Ніла Хасевича у м. Луцьку</v>
      </c>
      <c r="C195" s="156" t="str">
        <f>'4'!C217</f>
        <v>320 м.п.</v>
      </c>
      <c r="D195" s="95">
        <f>'4'!D217</f>
        <v>243.57</v>
      </c>
      <c r="E195" s="156" t="s">
        <v>53</v>
      </c>
      <c r="F195" s="156" t="s">
        <v>53</v>
      </c>
      <c r="G195" s="156" t="s">
        <v>53</v>
      </c>
      <c r="H195" s="156" t="s">
        <v>53</v>
      </c>
      <c r="I195" s="156" t="s">
        <v>53</v>
      </c>
      <c r="J195" s="156" t="s">
        <v>53</v>
      </c>
      <c r="K195" s="156" t="s">
        <v>53</v>
      </c>
      <c r="L195" s="156" t="s">
        <v>53</v>
      </c>
      <c r="M195" s="156" t="s">
        <v>53</v>
      </c>
      <c r="N195" s="115">
        <f>'4'!K217</f>
        <v>243.57</v>
      </c>
      <c r="O195" s="115">
        <f>'4'!L217</f>
        <v>0</v>
      </c>
      <c r="P195" s="118">
        <v>0</v>
      </c>
      <c r="Q195" s="115">
        <v>0</v>
      </c>
      <c r="R195" s="118">
        <f>D195</f>
        <v>243.57</v>
      </c>
      <c r="S195" s="118">
        <v>0</v>
      </c>
      <c r="T195" s="95" t="s">
        <v>143</v>
      </c>
      <c r="U195" s="95" t="s">
        <v>143</v>
      </c>
      <c r="V195" s="95" t="s">
        <v>143</v>
      </c>
      <c r="W195" s="95" t="s">
        <v>143</v>
      </c>
      <c r="X195" s="95" t="s">
        <v>143</v>
      </c>
      <c r="Y195" s="25"/>
      <c r="Z195" s="125"/>
      <c r="AA195" s="25"/>
    </row>
    <row r="196" spans="1:27" ht="17.25" customHeight="1" x14ac:dyDescent="0.2">
      <c r="A196" s="328" t="s">
        <v>88</v>
      </c>
      <c r="B196" s="329"/>
      <c r="C196" s="330"/>
      <c r="D196" s="95">
        <f>SUM(D179:D195)</f>
        <v>7282.91</v>
      </c>
      <c r="E196" s="95" t="s">
        <v>53</v>
      </c>
      <c r="F196" s="95" t="s">
        <v>53</v>
      </c>
      <c r="G196" s="81" t="s">
        <v>143</v>
      </c>
      <c r="H196" s="81" t="s">
        <v>143</v>
      </c>
      <c r="I196" s="81" t="s">
        <v>143</v>
      </c>
      <c r="J196" s="97" t="s">
        <v>143</v>
      </c>
      <c r="K196" s="81" t="s">
        <v>143</v>
      </c>
      <c r="L196" s="81" t="s">
        <v>143</v>
      </c>
      <c r="M196" s="95" t="s">
        <v>143</v>
      </c>
      <c r="N196" s="95">
        <f t="shared" ref="N196:S196" si="60">SUM(N179:N195)</f>
        <v>4035.1100000000006</v>
      </c>
      <c r="O196" s="95">
        <f t="shared" si="60"/>
        <v>3247.8</v>
      </c>
      <c r="P196" s="95">
        <f t="shared" si="60"/>
        <v>0</v>
      </c>
      <c r="Q196" s="95">
        <f t="shared" si="60"/>
        <v>2070.4700000000003</v>
      </c>
      <c r="R196" s="95">
        <f t="shared" si="60"/>
        <v>1964.6399999999999</v>
      </c>
      <c r="S196" s="95">
        <f t="shared" si="60"/>
        <v>3247.8</v>
      </c>
      <c r="T196" s="95" t="s">
        <v>143</v>
      </c>
      <c r="U196" s="95" t="s">
        <v>143</v>
      </c>
      <c r="V196" s="95" t="s">
        <v>143</v>
      </c>
      <c r="W196" s="95" t="s">
        <v>143</v>
      </c>
      <c r="X196" s="95" t="s">
        <v>143</v>
      </c>
      <c r="Y196" s="19"/>
      <c r="Z196" s="19"/>
      <c r="AA196" s="19"/>
    </row>
    <row r="197" spans="1:27" ht="15.75" customHeight="1" x14ac:dyDescent="0.2">
      <c r="A197" s="153" t="s">
        <v>48</v>
      </c>
      <c r="B197" s="325" t="s">
        <v>131</v>
      </c>
      <c r="C197" s="326"/>
      <c r="D197" s="326"/>
      <c r="E197" s="326"/>
      <c r="F197" s="326"/>
      <c r="G197" s="326"/>
      <c r="H197" s="326"/>
      <c r="I197" s="326"/>
      <c r="J197" s="326"/>
      <c r="K197" s="326"/>
      <c r="L197" s="326"/>
      <c r="M197" s="326"/>
      <c r="N197" s="326"/>
      <c r="O197" s="326"/>
      <c r="P197" s="326"/>
      <c r="Q197" s="326"/>
      <c r="R197" s="326"/>
      <c r="S197" s="326"/>
      <c r="T197" s="326"/>
      <c r="U197" s="326"/>
      <c r="V197" s="326"/>
      <c r="W197" s="326"/>
      <c r="X197" s="327"/>
      <c r="Y197" s="24"/>
      <c r="Z197" s="24"/>
      <c r="AA197" s="24"/>
    </row>
    <row r="198" spans="1:27" ht="15.75" customHeight="1" x14ac:dyDescent="0.2">
      <c r="A198" s="328" t="s">
        <v>89</v>
      </c>
      <c r="B198" s="329"/>
      <c r="C198" s="330"/>
      <c r="D198" s="95">
        <v>0</v>
      </c>
      <c r="E198" s="150" t="s">
        <v>25</v>
      </c>
      <c r="F198" s="150" t="s">
        <v>25</v>
      </c>
      <c r="G198" s="150" t="s">
        <v>143</v>
      </c>
      <c r="H198" s="150" t="s">
        <v>143</v>
      </c>
      <c r="I198" s="150" t="s">
        <v>143</v>
      </c>
      <c r="J198" s="150" t="s">
        <v>143</v>
      </c>
      <c r="K198" s="150" t="s">
        <v>143</v>
      </c>
      <c r="L198" s="150" t="s">
        <v>143</v>
      </c>
      <c r="M198" s="150" t="s">
        <v>143</v>
      </c>
      <c r="N198" s="115">
        <v>0</v>
      </c>
      <c r="O198" s="115">
        <v>0</v>
      </c>
      <c r="P198" s="115">
        <v>0</v>
      </c>
      <c r="Q198" s="115">
        <v>0</v>
      </c>
      <c r="R198" s="115">
        <v>0</v>
      </c>
      <c r="S198" s="115">
        <v>0</v>
      </c>
      <c r="T198" s="150" t="s">
        <v>143</v>
      </c>
      <c r="U198" s="150" t="s">
        <v>143</v>
      </c>
      <c r="V198" s="150" t="s">
        <v>143</v>
      </c>
      <c r="W198" s="150" t="s">
        <v>143</v>
      </c>
      <c r="X198" s="150" t="s">
        <v>143</v>
      </c>
      <c r="Y198" s="19"/>
      <c r="Z198" s="19"/>
      <c r="AA198" s="19"/>
    </row>
    <row r="199" spans="1:27" ht="15" customHeight="1" x14ac:dyDescent="0.2">
      <c r="A199" s="82" t="s">
        <v>49</v>
      </c>
      <c r="B199" s="328" t="s">
        <v>76</v>
      </c>
      <c r="C199" s="329"/>
      <c r="D199" s="329"/>
      <c r="E199" s="329"/>
      <c r="F199" s="329"/>
      <c r="G199" s="329"/>
      <c r="H199" s="329"/>
      <c r="I199" s="329"/>
      <c r="J199" s="329"/>
      <c r="K199" s="329"/>
      <c r="L199" s="329"/>
      <c r="M199" s="329"/>
      <c r="N199" s="329"/>
      <c r="O199" s="329"/>
      <c r="P199" s="329"/>
      <c r="Q199" s="329"/>
      <c r="R199" s="329"/>
      <c r="S199" s="329"/>
      <c r="T199" s="329"/>
      <c r="U199" s="329"/>
      <c r="V199" s="329"/>
      <c r="W199" s="329"/>
      <c r="X199" s="330"/>
      <c r="Y199" s="24"/>
      <c r="Z199" s="24"/>
      <c r="AA199" s="24"/>
    </row>
    <row r="200" spans="1:27" ht="25.5" x14ac:dyDescent="0.2">
      <c r="A200" s="162" t="str">
        <f>'4'!A225</f>
        <v>2.1.3.1</v>
      </c>
      <c r="B200" s="175" t="str">
        <f>'4'!B225</f>
        <v>Капітальний ремонт теплофікаційного вузла ВТ-38 на вул. Бенделіані в м. Луцьку</v>
      </c>
      <c r="C200" s="162" t="str">
        <f>'4'!C225</f>
        <v>1 шт.</v>
      </c>
      <c r="D200" s="95">
        <f>'4'!D225</f>
        <v>284.55</v>
      </c>
      <c r="E200" s="156" t="s">
        <v>53</v>
      </c>
      <c r="F200" s="156" t="s">
        <v>53</v>
      </c>
      <c r="G200" s="156" t="s">
        <v>53</v>
      </c>
      <c r="H200" s="156" t="s">
        <v>53</v>
      </c>
      <c r="I200" s="156" t="s">
        <v>53</v>
      </c>
      <c r="J200" s="156" t="s">
        <v>53</v>
      </c>
      <c r="K200" s="156" t="s">
        <v>53</v>
      </c>
      <c r="L200" s="156" t="s">
        <v>53</v>
      </c>
      <c r="M200" s="156" t="s">
        <v>53</v>
      </c>
      <c r="N200" s="115">
        <f>'4'!K225</f>
        <v>284.55</v>
      </c>
      <c r="O200" s="115">
        <f>'4'!L225</f>
        <v>0</v>
      </c>
      <c r="P200" s="115">
        <v>0</v>
      </c>
      <c r="Q200" s="115">
        <v>0</v>
      </c>
      <c r="R200" s="115">
        <f>D200</f>
        <v>284.55</v>
      </c>
      <c r="S200" s="115">
        <v>0</v>
      </c>
      <c r="T200" s="150" t="s">
        <v>143</v>
      </c>
      <c r="U200" s="150" t="s">
        <v>143</v>
      </c>
      <c r="V200" s="150" t="s">
        <v>143</v>
      </c>
      <c r="W200" s="150" t="s">
        <v>143</v>
      </c>
      <c r="X200" s="150" t="s">
        <v>143</v>
      </c>
      <c r="Y200" s="24"/>
      <c r="Z200" s="24"/>
      <c r="AA200" s="24"/>
    </row>
    <row r="201" spans="1:27" ht="25.5" x14ac:dyDescent="0.2">
      <c r="A201" s="162" t="str">
        <f>'4'!A226</f>
        <v>2.1.3.2</v>
      </c>
      <c r="B201" s="175" t="str">
        <f>'4'!B226</f>
        <v>Капітальний ремонт теплофікаційного вузла ВТ-18 на вул. Єршова в м. Луцьку</v>
      </c>
      <c r="C201" s="162" t="str">
        <f>'4'!C226</f>
        <v>1 шт.</v>
      </c>
      <c r="D201" s="95">
        <f>'4'!D226</f>
        <v>1082.18</v>
      </c>
      <c r="E201" s="156" t="s">
        <v>53</v>
      </c>
      <c r="F201" s="156" t="s">
        <v>53</v>
      </c>
      <c r="G201" s="156" t="s">
        <v>53</v>
      </c>
      <c r="H201" s="156" t="s">
        <v>53</v>
      </c>
      <c r="I201" s="156" t="s">
        <v>53</v>
      </c>
      <c r="J201" s="156" t="s">
        <v>53</v>
      </c>
      <c r="K201" s="156" t="s">
        <v>53</v>
      </c>
      <c r="L201" s="156" t="s">
        <v>53</v>
      </c>
      <c r="M201" s="156" t="s">
        <v>53</v>
      </c>
      <c r="N201" s="115">
        <f>'4'!K226</f>
        <v>1082.18</v>
      </c>
      <c r="O201" s="115">
        <f>'4'!L226</f>
        <v>0</v>
      </c>
      <c r="P201" s="115">
        <v>0</v>
      </c>
      <c r="Q201" s="115">
        <v>0</v>
      </c>
      <c r="R201" s="115">
        <f t="shared" ref="R201:R203" si="61">D201</f>
        <v>1082.18</v>
      </c>
      <c r="S201" s="115">
        <v>0</v>
      </c>
      <c r="T201" s="150" t="s">
        <v>143</v>
      </c>
      <c r="U201" s="150" t="s">
        <v>143</v>
      </c>
      <c r="V201" s="150" t="s">
        <v>143</v>
      </c>
      <c r="W201" s="150" t="s">
        <v>143</v>
      </c>
      <c r="X201" s="150" t="s">
        <v>143</v>
      </c>
      <c r="Y201" s="24"/>
      <c r="Z201" s="24"/>
      <c r="AA201" s="24"/>
    </row>
    <row r="202" spans="1:27" ht="25.5" x14ac:dyDescent="0.2">
      <c r="A202" s="162" t="str">
        <f>'4'!A227</f>
        <v>2.1.3.3</v>
      </c>
      <c r="B202" s="175" t="str">
        <f>'4'!B227</f>
        <v>Капітальний ремонт теплофікаційного вузла ВТ-38 на пр. Соборності в м. Луцьку</v>
      </c>
      <c r="C202" s="162" t="str">
        <f>'4'!C227</f>
        <v>1 шт</v>
      </c>
      <c r="D202" s="95">
        <f>'4'!D227</f>
        <v>1082.18</v>
      </c>
      <c r="E202" s="156" t="s">
        <v>53</v>
      </c>
      <c r="F202" s="156" t="s">
        <v>53</v>
      </c>
      <c r="G202" s="156" t="s">
        <v>53</v>
      </c>
      <c r="H202" s="156" t="s">
        <v>53</v>
      </c>
      <c r="I202" s="156" t="s">
        <v>53</v>
      </c>
      <c r="J202" s="156" t="s">
        <v>53</v>
      </c>
      <c r="K202" s="156" t="s">
        <v>53</v>
      </c>
      <c r="L202" s="156" t="s">
        <v>53</v>
      </c>
      <c r="M202" s="156" t="s">
        <v>53</v>
      </c>
      <c r="N202" s="115">
        <f>'4'!K227</f>
        <v>1082.18</v>
      </c>
      <c r="O202" s="115">
        <f>'4'!L227</f>
        <v>0</v>
      </c>
      <c r="P202" s="115">
        <v>0</v>
      </c>
      <c r="Q202" s="115">
        <v>0</v>
      </c>
      <c r="R202" s="115">
        <f t="shared" si="61"/>
        <v>1082.18</v>
      </c>
      <c r="S202" s="115">
        <v>0</v>
      </c>
      <c r="T202" s="150" t="s">
        <v>143</v>
      </c>
      <c r="U202" s="150" t="s">
        <v>143</v>
      </c>
      <c r="V202" s="150" t="s">
        <v>143</v>
      </c>
      <c r="W202" s="150" t="s">
        <v>143</v>
      </c>
      <c r="X202" s="150" t="s">
        <v>143</v>
      </c>
      <c r="Y202" s="24"/>
      <c r="Z202" s="24"/>
      <c r="AA202" s="24"/>
    </row>
    <row r="203" spans="1:27" ht="38.25" x14ac:dyDescent="0.2">
      <c r="A203" s="162" t="str">
        <f>'4'!A228</f>
        <v>2.1.3.4</v>
      </c>
      <c r="B203" s="175" t="str">
        <f>'4'!B228</f>
        <v>Капітальний ремонт теплофікаційного вузла ВТ-33 на бульварі Дружби Народів в м. Луцьку</v>
      </c>
      <c r="C203" s="162" t="str">
        <f>'4'!C228</f>
        <v>1 шт.</v>
      </c>
      <c r="D203" s="95">
        <f>'4'!D228</f>
        <v>545.70000000000005</v>
      </c>
      <c r="E203" s="156" t="s">
        <v>53</v>
      </c>
      <c r="F203" s="156" t="s">
        <v>53</v>
      </c>
      <c r="G203" s="156" t="s">
        <v>53</v>
      </c>
      <c r="H203" s="156" t="s">
        <v>53</v>
      </c>
      <c r="I203" s="156" t="s">
        <v>53</v>
      </c>
      <c r="J203" s="156" t="s">
        <v>53</v>
      </c>
      <c r="K203" s="156" t="s">
        <v>53</v>
      </c>
      <c r="L203" s="156" t="s">
        <v>53</v>
      </c>
      <c r="M203" s="156" t="s">
        <v>53</v>
      </c>
      <c r="N203" s="115">
        <f>'4'!K228</f>
        <v>545.70000000000005</v>
      </c>
      <c r="O203" s="115">
        <f>'4'!L228</f>
        <v>0</v>
      </c>
      <c r="P203" s="115">
        <v>0</v>
      </c>
      <c r="Q203" s="115">
        <v>0</v>
      </c>
      <c r="R203" s="115">
        <f t="shared" si="61"/>
        <v>545.70000000000005</v>
      </c>
      <c r="S203" s="115">
        <v>0</v>
      </c>
      <c r="T203" s="150" t="s">
        <v>143</v>
      </c>
      <c r="U203" s="150" t="s">
        <v>143</v>
      </c>
      <c r="V203" s="150" t="s">
        <v>143</v>
      </c>
      <c r="W203" s="150" t="s">
        <v>143</v>
      </c>
      <c r="X203" s="150" t="s">
        <v>143</v>
      </c>
      <c r="Y203" s="24"/>
      <c r="Z203" s="24"/>
      <c r="AA203" s="24"/>
    </row>
    <row r="204" spans="1:27" ht="16.5" customHeight="1" x14ac:dyDescent="0.2">
      <c r="A204" s="328" t="s">
        <v>90</v>
      </c>
      <c r="B204" s="329"/>
      <c r="C204" s="330"/>
      <c r="D204" s="95">
        <f>SUM(D200:D203)</f>
        <v>2994.6099999999997</v>
      </c>
      <c r="E204" s="150" t="s">
        <v>25</v>
      </c>
      <c r="F204" s="150" t="s">
        <v>25</v>
      </c>
      <c r="G204" s="150" t="s">
        <v>143</v>
      </c>
      <c r="H204" s="150" t="s">
        <v>143</v>
      </c>
      <c r="I204" s="150" t="s">
        <v>143</v>
      </c>
      <c r="J204" s="150" t="s">
        <v>143</v>
      </c>
      <c r="K204" s="150" t="s">
        <v>143</v>
      </c>
      <c r="L204" s="150" t="s">
        <v>143</v>
      </c>
      <c r="M204" s="150" t="s">
        <v>143</v>
      </c>
      <c r="N204" s="95">
        <f t="shared" ref="N204:S204" si="62">SUM(N200:N203)</f>
        <v>2994.6099999999997</v>
      </c>
      <c r="O204" s="95">
        <f t="shared" si="62"/>
        <v>0</v>
      </c>
      <c r="P204" s="95">
        <f t="shared" si="62"/>
        <v>0</v>
      </c>
      <c r="Q204" s="95">
        <f t="shared" si="62"/>
        <v>0</v>
      </c>
      <c r="R204" s="95">
        <f t="shared" si="62"/>
        <v>2994.6099999999997</v>
      </c>
      <c r="S204" s="95">
        <f t="shared" si="62"/>
        <v>0</v>
      </c>
      <c r="T204" s="150" t="s">
        <v>143</v>
      </c>
      <c r="U204" s="150" t="s">
        <v>143</v>
      </c>
      <c r="V204" s="150" t="s">
        <v>143</v>
      </c>
      <c r="W204" s="150" t="s">
        <v>143</v>
      </c>
      <c r="X204" s="150" t="s">
        <v>143</v>
      </c>
      <c r="Y204" s="19"/>
      <c r="Z204" s="19"/>
      <c r="AA204" s="19"/>
    </row>
    <row r="205" spans="1:27" ht="15" customHeight="1" x14ac:dyDescent="0.2">
      <c r="A205" s="328" t="s">
        <v>91</v>
      </c>
      <c r="B205" s="329"/>
      <c r="C205" s="330"/>
      <c r="D205" s="95">
        <f>D196+D204+D198</f>
        <v>10277.52</v>
      </c>
      <c r="E205" s="150" t="s">
        <v>53</v>
      </c>
      <c r="F205" s="150" t="s">
        <v>53</v>
      </c>
      <c r="G205" s="150" t="s">
        <v>143</v>
      </c>
      <c r="H205" s="81" t="s">
        <v>143</v>
      </c>
      <c r="I205" s="81" t="s">
        <v>143</v>
      </c>
      <c r="J205" s="97" t="str">
        <f>J196</f>
        <v>-</v>
      </c>
      <c r="K205" s="81" t="s">
        <v>143</v>
      </c>
      <c r="L205" s="81" t="s">
        <v>143</v>
      </c>
      <c r="M205" s="95" t="str">
        <f>M196</f>
        <v>-</v>
      </c>
      <c r="N205" s="95">
        <f t="shared" ref="N205:S205" si="63">N196+N204+N198</f>
        <v>7029.72</v>
      </c>
      <c r="O205" s="95">
        <f t="shared" si="63"/>
        <v>3247.8</v>
      </c>
      <c r="P205" s="95">
        <f t="shared" si="63"/>
        <v>0</v>
      </c>
      <c r="Q205" s="95">
        <f t="shared" si="63"/>
        <v>2070.4700000000003</v>
      </c>
      <c r="R205" s="95">
        <f t="shared" si="63"/>
        <v>4959.25</v>
      </c>
      <c r="S205" s="95">
        <f t="shared" si="63"/>
        <v>3247.8</v>
      </c>
      <c r="T205" s="103" t="str">
        <f>T196</f>
        <v>-</v>
      </c>
      <c r="U205" s="95"/>
      <c r="V205" s="95" t="str">
        <f>V196</f>
        <v>-</v>
      </c>
      <c r="W205" s="95" t="str">
        <f>W196</f>
        <v>-</v>
      </c>
      <c r="X205" s="95" t="str">
        <f>X196</f>
        <v>-</v>
      </c>
      <c r="Y205" s="19"/>
      <c r="Z205" s="19"/>
      <c r="AA205" s="19"/>
    </row>
    <row r="206" spans="1:27" ht="18" hidden="1" customHeight="1" x14ac:dyDescent="0.2">
      <c r="A206" s="82" t="s">
        <v>41</v>
      </c>
      <c r="B206" s="335" t="s">
        <v>132</v>
      </c>
      <c r="C206" s="336"/>
      <c r="D206" s="336"/>
      <c r="E206" s="336"/>
      <c r="F206" s="336"/>
      <c r="G206" s="336"/>
      <c r="H206" s="336"/>
      <c r="I206" s="336"/>
      <c r="J206" s="336"/>
      <c r="K206" s="336"/>
      <c r="L206" s="336"/>
      <c r="M206" s="336"/>
      <c r="N206" s="336"/>
      <c r="O206" s="336"/>
      <c r="P206" s="336"/>
      <c r="Q206" s="336"/>
      <c r="R206" s="336"/>
      <c r="S206" s="336"/>
      <c r="T206" s="336"/>
      <c r="U206" s="336"/>
      <c r="V206" s="336"/>
      <c r="W206" s="336"/>
      <c r="X206" s="337"/>
      <c r="Y206" s="24"/>
      <c r="Z206" s="24"/>
      <c r="AA206" s="24"/>
    </row>
    <row r="207" spans="1:27" ht="15" hidden="1" customHeight="1" x14ac:dyDescent="0.2">
      <c r="A207" s="65" t="s">
        <v>15</v>
      </c>
      <c r="B207" s="325" t="s">
        <v>74</v>
      </c>
      <c r="C207" s="326"/>
      <c r="D207" s="326"/>
      <c r="E207" s="326"/>
      <c r="F207" s="326"/>
      <c r="G207" s="326"/>
      <c r="H207" s="326"/>
      <c r="I207" s="326"/>
      <c r="J207" s="326"/>
      <c r="K207" s="326"/>
      <c r="L207" s="326"/>
      <c r="M207" s="326"/>
      <c r="N207" s="326"/>
      <c r="O207" s="326"/>
      <c r="P207" s="326"/>
      <c r="Q207" s="326"/>
      <c r="R207" s="326"/>
      <c r="S207" s="326"/>
      <c r="T207" s="326"/>
      <c r="U207" s="326"/>
      <c r="V207" s="326"/>
      <c r="W207" s="326"/>
      <c r="X207" s="327"/>
    </row>
    <row r="208" spans="1:27" hidden="1" x14ac:dyDescent="0.2">
      <c r="A208" s="151"/>
      <c r="B208" s="151"/>
      <c r="C208" s="151"/>
      <c r="D208" s="151"/>
      <c r="E208" s="81" t="s">
        <v>25</v>
      </c>
      <c r="F208" s="81" t="s">
        <v>25</v>
      </c>
      <c r="G208" s="81" t="s">
        <v>25</v>
      </c>
      <c r="H208" s="81" t="s">
        <v>25</v>
      </c>
      <c r="I208" s="81" t="s">
        <v>25</v>
      </c>
      <c r="J208" s="81" t="s">
        <v>25</v>
      </c>
      <c r="K208" s="81" t="s">
        <v>25</v>
      </c>
      <c r="L208" s="81" t="s">
        <v>25</v>
      </c>
      <c r="M208" s="81" t="s">
        <v>25</v>
      </c>
      <c r="N208" s="233"/>
      <c r="O208" s="151"/>
      <c r="P208" s="163"/>
      <c r="Q208" s="163"/>
      <c r="R208" s="240"/>
      <c r="S208" s="240"/>
      <c r="T208" s="151"/>
      <c r="U208" s="151"/>
      <c r="V208" s="151"/>
      <c r="W208" s="151"/>
      <c r="X208" s="151"/>
      <c r="Y208" s="23"/>
      <c r="Z208" s="23"/>
      <c r="AA208" s="23"/>
    </row>
    <row r="209" spans="1:27" ht="12" hidden="1" customHeight="1" x14ac:dyDescent="0.2">
      <c r="A209" s="328" t="s">
        <v>92</v>
      </c>
      <c r="B209" s="329"/>
      <c r="C209" s="330"/>
      <c r="D209" s="150"/>
      <c r="E209" s="150" t="s">
        <v>25</v>
      </c>
      <c r="F209" s="150" t="s">
        <v>25</v>
      </c>
      <c r="G209" s="150"/>
      <c r="H209" s="150"/>
      <c r="I209" s="150"/>
      <c r="J209" s="150"/>
      <c r="K209" s="150"/>
      <c r="L209" s="150"/>
      <c r="M209" s="150"/>
      <c r="N209" s="232"/>
      <c r="O209" s="150"/>
      <c r="P209" s="157"/>
      <c r="Q209" s="157"/>
      <c r="R209" s="239"/>
      <c r="S209" s="239"/>
      <c r="T209" s="150"/>
      <c r="U209" s="150"/>
      <c r="V209" s="150"/>
      <c r="W209" s="150"/>
      <c r="X209" s="150"/>
      <c r="Y209" s="19"/>
      <c r="Z209" s="19"/>
      <c r="AA209" s="19"/>
    </row>
    <row r="210" spans="1:27" ht="20.25" hidden="1" customHeight="1" x14ac:dyDescent="0.2">
      <c r="A210" s="154" t="s">
        <v>16</v>
      </c>
      <c r="B210" s="325" t="s">
        <v>75</v>
      </c>
      <c r="C210" s="326"/>
      <c r="D210" s="326"/>
      <c r="E210" s="326"/>
      <c r="F210" s="326"/>
      <c r="G210" s="326"/>
      <c r="H210" s="326"/>
      <c r="I210" s="326"/>
      <c r="J210" s="326"/>
      <c r="K210" s="326"/>
      <c r="L210" s="326"/>
      <c r="M210" s="326"/>
      <c r="N210" s="326"/>
      <c r="O210" s="326"/>
      <c r="P210" s="326"/>
      <c r="Q210" s="326"/>
      <c r="R210" s="326"/>
      <c r="S210" s="326"/>
      <c r="T210" s="326"/>
      <c r="U210" s="326"/>
      <c r="V210" s="326"/>
      <c r="W210" s="326"/>
      <c r="X210" s="327"/>
    </row>
    <row r="211" spans="1:27" hidden="1" x14ac:dyDescent="0.2">
      <c r="A211" s="151"/>
      <c r="B211" s="151"/>
      <c r="C211" s="151"/>
      <c r="D211" s="151"/>
      <c r="E211" s="81" t="s">
        <v>25</v>
      </c>
      <c r="F211" s="81" t="s">
        <v>25</v>
      </c>
      <c r="G211" s="81" t="s">
        <v>25</v>
      </c>
      <c r="H211" s="81" t="s">
        <v>25</v>
      </c>
      <c r="I211" s="81" t="s">
        <v>25</v>
      </c>
      <c r="J211" s="81" t="s">
        <v>25</v>
      </c>
      <c r="K211" s="81" t="s">
        <v>25</v>
      </c>
      <c r="L211" s="81" t="s">
        <v>25</v>
      </c>
      <c r="M211" s="81" t="s">
        <v>25</v>
      </c>
      <c r="N211" s="233"/>
      <c r="O211" s="151"/>
      <c r="P211" s="163"/>
      <c r="Q211" s="163"/>
      <c r="R211" s="240"/>
      <c r="S211" s="240"/>
      <c r="T211" s="151"/>
      <c r="U211" s="151"/>
      <c r="V211" s="151"/>
      <c r="W211" s="151"/>
      <c r="X211" s="151"/>
      <c r="Y211" s="23"/>
      <c r="Z211" s="23"/>
      <c r="AA211" s="23"/>
    </row>
    <row r="212" spans="1:27" ht="13.5" hidden="1" customHeight="1" x14ac:dyDescent="0.2">
      <c r="A212" s="328" t="s">
        <v>93</v>
      </c>
      <c r="B212" s="329"/>
      <c r="C212" s="330"/>
      <c r="D212" s="150"/>
      <c r="E212" s="150" t="s">
        <v>25</v>
      </c>
      <c r="F212" s="150" t="s">
        <v>25</v>
      </c>
      <c r="G212" s="150"/>
      <c r="H212" s="150"/>
      <c r="I212" s="150"/>
      <c r="J212" s="150"/>
      <c r="K212" s="150"/>
      <c r="L212" s="150"/>
      <c r="M212" s="150"/>
      <c r="N212" s="232"/>
      <c r="O212" s="150"/>
      <c r="P212" s="157"/>
      <c r="Q212" s="157"/>
      <c r="R212" s="239"/>
      <c r="S212" s="239"/>
      <c r="T212" s="150"/>
      <c r="U212" s="150"/>
      <c r="V212" s="150"/>
      <c r="W212" s="150"/>
      <c r="X212" s="150"/>
      <c r="Y212" s="19"/>
      <c r="Z212" s="19"/>
      <c r="AA212" s="19"/>
    </row>
    <row r="213" spans="1:27" ht="18.75" hidden="1" customHeight="1" x14ac:dyDescent="0.2">
      <c r="A213" s="150" t="s">
        <v>42</v>
      </c>
      <c r="B213" s="325" t="s">
        <v>86</v>
      </c>
      <c r="C213" s="326"/>
      <c r="D213" s="326"/>
      <c r="E213" s="326"/>
      <c r="F213" s="326"/>
      <c r="G213" s="326"/>
      <c r="H213" s="326"/>
      <c r="I213" s="326"/>
      <c r="J213" s="326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6"/>
      <c r="V213" s="326"/>
      <c r="W213" s="326"/>
      <c r="X213" s="327"/>
    </row>
    <row r="214" spans="1:27" hidden="1" x14ac:dyDescent="0.2">
      <c r="A214" s="151"/>
      <c r="B214" s="151"/>
      <c r="C214" s="151"/>
      <c r="D214" s="151"/>
      <c r="E214" s="81" t="s">
        <v>25</v>
      </c>
      <c r="F214" s="81" t="s">
        <v>25</v>
      </c>
      <c r="G214" s="81" t="s">
        <v>25</v>
      </c>
      <c r="H214" s="81" t="s">
        <v>25</v>
      </c>
      <c r="I214" s="81" t="s">
        <v>25</v>
      </c>
      <c r="J214" s="81" t="s">
        <v>25</v>
      </c>
      <c r="K214" s="81" t="s">
        <v>25</v>
      </c>
      <c r="L214" s="81" t="s">
        <v>25</v>
      </c>
      <c r="M214" s="81" t="s">
        <v>25</v>
      </c>
      <c r="N214" s="233"/>
      <c r="O214" s="151"/>
      <c r="P214" s="163"/>
      <c r="Q214" s="163"/>
      <c r="R214" s="240"/>
      <c r="S214" s="240"/>
      <c r="T214" s="151"/>
      <c r="U214" s="151"/>
      <c r="V214" s="151"/>
      <c r="W214" s="151"/>
      <c r="X214" s="151"/>
      <c r="Y214" s="23"/>
      <c r="Z214" s="23"/>
      <c r="AA214" s="23"/>
    </row>
    <row r="215" spans="1:27" ht="13.5" hidden="1" customHeight="1" x14ac:dyDescent="0.2">
      <c r="A215" s="338" t="s">
        <v>94</v>
      </c>
      <c r="B215" s="338"/>
      <c r="C215" s="338"/>
      <c r="D215" s="150"/>
      <c r="E215" s="150" t="s">
        <v>53</v>
      </c>
      <c r="F215" s="150" t="s">
        <v>53</v>
      </c>
      <c r="G215" s="150"/>
      <c r="H215" s="150"/>
      <c r="I215" s="150"/>
      <c r="J215" s="150"/>
      <c r="K215" s="150"/>
      <c r="L215" s="150"/>
      <c r="M215" s="150"/>
      <c r="N215" s="232"/>
      <c r="O215" s="150"/>
      <c r="P215" s="157"/>
      <c r="Q215" s="157"/>
      <c r="R215" s="239"/>
      <c r="S215" s="239"/>
      <c r="T215" s="150"/>
      <c r="U215" s="150"/>
      <c r="V215" s="150"/>
      <c r="W215" s="150"/>
      <c r="X215" s="150"/>
      <c r="Y215" s="19"/>
      <c r="Z215" s="19"/>
      <c r="AA215" s="19"/>
    </row>
    <row r="216" spans="1:27" hidden="1" x14ac:dyDescent="0.2">
      <c r="A216" s="154"/>
      <c r="B216" s="154"/>
      <c r="C216" s="154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232"/>
      <c r="O216" s="150"/>
      <c r="P216" s="157"/>
      <c r="Q216" s="157"/>
      <c r="R216" s="239"/>
      <c r="S216" s="164"/>
      <c r="T216" s="157"/>
      <c r="U216" s="157"/>
      <c r="V216" s="157"/>
      <c r="W216" s="157"/>
      <c r="X216" s="157"/>
    </row>
    <row r="217" spans="1:27" ht="15" hidden="1" customHeight="1" x14ac:dyDescent="0.2">
      <c r="A217" s="154" t="s">
        <v>17</v>
      </c>
      <c r="B217" s="325" t="s">
        <v>87</v>
      </c>
      <c r="C217" s="326"/>
      <c r="D217" s="326"/>
      <c r="E217" s="326"/>
      <c r="F217" s="326"/>
      <c r="G217" s="326"/>
      <c r="H217" s="326"/>
      <c r="I217" s="326"/>
      <c r="J217" s="326"/>
      <c r="K217" s="326"/>
      <c r="L217" s="326"/>
      <c r="M217" s="326"/>
      <c r="N217" s="326"/>
      <c r="O217" s="326"/>
      <c r="P217" s="326"/>
      <c r="Q217" s="326"/>
      <c r="R217" s="326"/>
      <c r="S217" s="326"/>
      <c r="T217" s="326"/>
      <c r="U217" s="326"/>
      <c r="V217" s="326"/>
      <c r="W217" s="326"/>
      <c r="X217" s="327"/>
    </row>
    <row r="218" spans="1:27" hidden="1" x14ac:dyDescent="0.2">
      <c r="A218" s="151"/>
      <c r="B218" s="151"/>
      <c r="C218" s="151"/>
      <c r="D218" s="151"/>
      <c r="E218" s="81" t="s">
        <v>25</v>
      </c>
      <c r="F218" s="81" t="s">
        <v>25</v>
      </c>
      <c r="G218" s="81" t="s">
        <v>25</v>
      </c>
      <c r="H218" s="81" t="s">
        <v>25</v>
      </c>
      <c r="I218" s="81" t="s">
        <v>25</v>
      </c>
      <c r="J218" s="81" t="s">
        <v>25</v>
      </c>
      <c r="K218" s="81" t="s">
        <v>25</v>
      </c>
      <c r="L218" s="81" t="s">
        <v>25</v>
      </c>
      <c r="M218" s="81" t="s">
        <v>25</v>
      </c>
      <c r="N218" s="233"/>
      <c r="O218" s="151"/>
      <c r="P218" s="163"/>
      <c r="Q218" s="163"/>
      <c r="R218" s="240"/>
      <c r="S218" s="240"/>
      <c r="T218" s="151"/>
      <c r="U218" s="151"/>
      <c r="V218" s="151"/>
      <c r="W218" s="151"/>
      <c r="X218" s="151"/>
      <c r="Y218" s="23"/>
      <c r="Z218" s="23"/>
      <c r="AA218" s="23"/>
    </row>
    <row r="219" spans="1:27" ht="12.75" hidden="1" customHeight="1" x14ac:dyDescent="0.2">
      <c r="A219" s="328" t="s">
        <v>95</v>
      </c>
      <c r="B219" s="329"/>
      <c r="C219" s="330"/>
      <c r="D219" s="150"/>
      <c r="E219" s="150" t="s">
        <v>25</v>
      </c>
      <c r="F219" s="150" t="s">
        <v>25</v>
      </c>
      <c r="G219" s="150"/>
      <c r="H219" s="150"/>
      <c r="I219" s="150"/>
      <c r="J219" s="150"/>
      <c r="K219" s="150"/>
      <c r="L219" s="150"/>
      <c r="M219" s="150"/>
      <c r="N219" s="232"/>
      <c r="O219" s="150"/>
      <c r="P219" s="157"/>
      <c r="Q219" s="157"/>
      <c r="R219" s="239"/>
      <c r="S219" s="239"/>
      <c r="T219" s="150"/>
      <c r="U219" s="150"/>
      <c r="V219" s="150"/>
      <c r="W219" s="150"/>
      <c r="X219" s="150"/>
      <c r="Y219" s="19"/>
      <c r="Z219" s="19"/>
      <c r="AA219" s="19"/>
    </row>
    <row r="220" spans="1:27" ht="15.75" hidden="1" customHeight="1" x14ac:dyDescent="0.2">
      <c r="A220" s="150" t="s">
        <v>60</v>
      </c>
      <c r="B220" s="328" t="s">
        <v>76</v>
      </c>
      <c r="C220" s="329"/>
      <c r="D220" s="329"/>
      <c r="E220" s="329"/>
      <c r="F220" s="329"/>
      <c r="G220" s="329"/>
      <c r="H220" s="329"/>
      <c r="I220" s="329"/>
      <c r="J220" s="329"/>
      <c r="K220" s="329"/>
      <c r="L220" s="329"/>
      <c r="M220" s="329"/>
      <c r="N220" s="329"/>
      <c r="O220" s="329"/>
      <c r="P220" s="329"/>
      <c r="Q220" s="329"/>
      <c r="R220" s="329"/>
      <c r="S220" s="329"/>
      <c r="T220" s="329"/>
      <c r="U220" s="329"/>
      <c r="V220" s="329"/>
      <c r="W220" s="329"/>
      <c r="X220" s="330"/>
      <c r="Y220" s="19"/>
      <c r="Z220" s="19"/>
      <c r="AA220" s="19"/>
    </row>
    <row r="221" spans="1:27" hidden="1" x14ac:dyDescent="0.2">
      <c r="A221" s="151"/>
      <c r="B221" s="151"/>
      <c r="C221" s="151"/>
      <c r="D221" s="151"/>
      <c r="E221" s="81" t="s">
        <v>25</v>
      </c>
      <c r="F221" s="81" t="s">
        <v>25</v>
      </c>
      <c r="G221" s="81" t="s">
        <v>25</v>
      </c>
      <c r="H221" s="81" t="s">
        <v>25</v>
      </c>
      <c r="I221" s="81" t="s">
        <v>25</v>
      </c>
      <c r="J221" s="81" t="s">
        <v>25</v>
      </c>
      <c r="K221" s="81" t="s">
        <v>25</v>
      </c>
      <c r="L221" s="81" t="s">
        <v>25</v>
      </c>
      <c r="M221" s="81" t="s">
        <v>25</v>
      </c>
      <c r="N221" s="233"/>
      <c r="O221" s="151"/>
      <c r="P221" s="163"/>
      <c r="Q221" s="163"/>
      <c r="R221" s="240"/>
      <c r="S221" s="240"/>
      <c r="T221" s="151"/>
      <c r="U221" s="151"/>
      <c r="V221" s="151"/>
      <c r="W221" s="151"/>
      <c r="X221" s="151"/>
      <c r="Y221" s="23"/>
      <c r="Z221" s="23"/>
      <c r="AA221" s="23"/>
    </row>
    <row r="222" spans="1:27" ht="14.25" hidden="1" customHeight="1" x14ac:dyDescent="0.2">
      <c r="A222" s="328" t="s">
        <v>96</v>
      </c>
      <c r="B222" s="329"/>
      <c r="C222" s="330"/>
      <c r="D222" s="150"/>
      <c r="E222" s="150" t="s">
        <v>25</v>
      </c>
      <c r="F222" s="150" t="s">
        <v>25</v>
      </c>
      <c r="G222" s="150"/>
      <c r="H222" s="150"/>
      <c r="I222" s="150"/>
      <c r="J222" s="150"/>
      <c r="K222" s="150"/>
      <c r="L222" s="150"/>
      <c r="M222" s="150"/>
      <c r="N222" s="232"/>
      <c r="O222" s="150"/>
      <c r="P222" s="157"/>
      <c r="Q222" s="157"/>
      <c r="R222" s="239"/>
      <c r="S222" s="239"/>
      <c r="T222" s="150"/>
      <c r="U222" s="150"/>
      <c r="V222" s="150"/>
      <c r="W222" s="150"/>
      <c r="X222" s="150"/>
      <c r="Y222" s="19"/>
      <c r="Z222" s="19"/>
      <c r="AA222" s="19"/>
    </row>
    <row r="223" spans="1:27" ht="14.25" hidden="1" customHeight="1" x14ac:dyDescent="0.2">
      <c r="A223" s="328" t="s">
        <v>97</v>
      </c>
      <c r="B223" s="329"/>
      <c r="C223" s="330"/>
      <c r="D223" s="150"/>
      <c r="E223" s="150" t="s">
        <v>25</v>
      </c>
      <c r="F223" s="150" t="s">
        <v>25</v>
      </c>
      <c r="G223" s="150"/>
      <c r="H223" s="150"/>
      <c r="I223" s="150"/>
      <c r="J223" s="150"/>
      <c r="K223" s="150"/>
      <c r="L223" s="150"/>
      <c r="M223" s="150"/>
      <c r="N223" s="232"/>
      <c r="O223" s="150"/>
      <c r="P223" s="157"/>
      <c r="Q223" s="157"/>
      <c r="R223" s="239"/>
      <c r="S223" s="239"/>
      <c r="T223" s="150"/>
      <c r="U223" s="150"/>
      <c r="V223" s="150"/>
      <c r="W223" s="150"/>
      <c r="X223" s="150"/>
      <c r="Y223" s="19"/>
      <c r="Z223" s="19"/>
      <c r="AA223" s="19"/>
    </row>
    <row r="224" spans="1:27" ht="14.25" customHeight="1" x14ac:dyDescent="0.2">
      <c r="A224" s="319" t="s">
        <v>169</v>
      </c>
      <c r="B224" s="320"/>
      <c r="C224" s="321"/>
      <c r="D224" s="96">
        <f>'4'!D249</f>
        <v>10277.52</v>
      </c>
      <c r="E224" s="96">
        <f>'4'!E249</f>
        <v>9905.68</v>
      </c>
      <c r="F224" s="96">
        <f>'4'!F249</f>
        <v>0</v>
      </c>
      <c r="G224" s="96">
        <v>0</v>
      </c>
      <c r="H224" s="96">
        <v>0</v>
      </c>
      <c r="I224" s="96">
        <v>0</v>
      </c>
      <c r="J224" s="96">
        <f>D224-E224</f>
        <v>371.84000000000015</v>
      </c>
      <c r="K224" s="96">
        <v>0</v>
      </c>
      <c r="L224" s="96">
        <v>0</v>
      </c>
      <c r="M224" s="96">
        <f>E224</f>
        <v>9905.68</v>
      </c>
      <c r="N224" s="96">
        <f>N205</f>
        <v>7029.72</v>
      </c>
      <c r="O224" s="96">
        <f t="shared" ref="O224:S224" si="64">O205</f>
        <v>3247.8</v>
      </c>
      <c r="P224" s="96">
        <f t="shared" si="64"/>
        <v>0</v>
      </c>
      <c r="Q224" s="96">
        <f t="shared" si="64"/>
        <v>2070.4700000000003</v>
      </c>
      <c r="R224" s="96">
        <f t="shared" si="64"/>
        <v>4959.25</v>
      </c>
      <c r="S224" s="96">
        <f t="shared" si="64"/>
        <v>3247.8</v>
      </c>
      <c r="T224" s="150" t="s">
        <v>143</v>
      </c>
      <c r="U224" s="150" t="s">
        <v>143</v>
      </c>
      <c r="V224" s="150" t="s">
        <v>143</v>
      </c>
      <c r="W224" s="150" t="s">
        <v>143</v>
      </c>
      <c r="X224" s="150" t="s">
        <v>143</v>
      </c>
      <c r="Y224" s="19"/>
      <c r="Z224" s="19"/>
      <c r="AA224" s="19"/>
    </row>
    <row r="225" spans="1:27" ht="14.25" customHeight="1" x14ac:dyDescent="0.2">
      <c r="A225" s="152" t="s">
        <v>170</v>
      </c>
      <c r="B225" s="322" t="s">
        <v>165</v>
      </c>
      <c r="C225" s="323"/>
      <c r="D225" s="323"/>
      <c r="E225" s="323"/>
      <c r="F225" s="323"/>
      <c r="G225" s="323"/>
      <c r="H225" s="323"/>
      <c r="I225" s="323"/>
      <c r="J225" s="323"/>
      <c r="K225" s="323"/>
      <c r="L225" s="323"/>
      <c r="M225" s="323"/>
      <c r="N225" s="323"/>
      <c r="O225" s="323"/>
      <c r="P225" s="323"/>
      <c r="Q225" s="323"/>
      <c r="R225" s="323"/>
      <c r="S225" s="323"/>
      <c r="T225" s="323"/>
      <c r="U225" s="323"/>
      <c r="V225" s="323"/>
      <c r="W225" s="323"/>
      <c r="X225" s="324"/>
      <c r="Y225" s="19"/>
      <c r="Z225" s="19"/>
      <c r="AA225" s="19"/>
    </row>
    <row r="226" spans="1:27" ht="15.75" customHeight="1" x14ac:dyDescent="0.2">
      <c r="A226" s="60" t="s">
        <v>13</v>
      </c>
      <c r="B226" s="319" t="s">
        <v>133</v>
      </c>
      <c r="C226" s="320"/>
      <c r="D226" s="320"/>
      <c r="E226" s="320"/>
      <c r="F226" s="320"/>
      <c r="G226" s="320"/>
      <c r="H226" s="320"/>
      <c r="I226" s="320"/>
      <c r="J226" s="320"/>
      <c r="K226" s="320"/>
      <c r="L226" s="320"/>
      <c r="M226" s="320"/>
      <c r="N226" s="320"/>
      <c r="O226" s="320"/>
      <c r="P226" s="320"/>
      <c r="Q226" s="320"/>
      <c r="R226" s="320"/>
      <c r="S226" s="320"/>
      <c r="T226" s="320"/>
      <c r="U226" s="320"/>
      <c r="V226" s="320"/>
      <c r="W226" s="320"/>
      <c r="X226" s="321"/>
      <c r="Y226" s="19"/>
      <c r="Z226" s="19"/>
      <c r="AA226" s="19"/>
    </row>
    <row r="227" spans="1:27" ht="16.5" customHeight="1" x14ac:dyDescent="0.2">
      <c r="A227" s="61" t="s">
        <v>14</v>
      </c>
      <c r="B227" s="325" t="s">
        <v>74</v>
      </c>
      <c r="C227" s="326"/>
      <c r="D227" s="326"/>
      <c r="E227" s="326"/>
      <c r="F227" s="326"/>
      <c r="G227" s="326"/>
      <c r="H227" s="326"/>
      <c r="I227" s="326"/>
      <c r="J227" s="326"/>
      <c r="K227" s="326"/>
      <c r="L227" s="326"/>
      <c r="M227" s="326"/>
      <c r="N227" s="326"/>
      <c r="O227" s="326"/>
      <c r="P227" s="326"/>
      <c r="Q227" s="326"/>
      <c r="R227" s="326"/>
      <c r="S227" s="326"/>
      <c r="T227" s="326"/>
      <c r="U227" s="326"/>
      <c r="V227" s="326"/>
      <c r="W227" s="326"/>
      <c r="X227" s="327"/>
      <c r="Y227" s="19"/>
      <c r="Z227" s="19"/>
      <c r="AA227" s="19"/>
    </row>
    <row r="228" spans="1:27" ht="14.25" customHeight="1" x14ac:dyDescent="0.2">
      <c r="A228" s="328" t="s">
        <v>88</v>
      </c>
      <c r="B228" s="329"/>
      <c r="C228" s="330"/>
      <c r="D228" s="95">
        <v>0</v>
      </c>
      <c r="E228" s="95" t="s">
        <v>53</v>
      </c>
      <c r="F228" s="95" t="s">
        <v>53</v>
      </c>
      <c r="G228" s="81" t="s">
        <v>143</v>
      </c>
      <c r="H228" s="81" t="s">
        <v>143</v>
      </c>
      <c r="I228" s="81" t="s">
        <v>143</v>
      </c>
      <c r="J228" s="97" t="s">
        <v>143</v>
      </c>
      <c r="K228" s="81" t="s">
        <v>143</v>
      </c>
      <c r="L228" s="81" t="s">
        <v>143</v>
      </c>
      <c r="M228" s="95" t="s">
        <v>143</v>
      </c>
      <c r="N228" s="95">
        <v>0</v>
      </c>
      <c r="O228" s="95">
        <v>0</v>
      </c>
      <c r="P228" s="95">
        <v>0</v>
      </c>
      <c r="Q228" s="95">
        <v>0</v>
      </c>
      <c r="R228" s="95">
        <v>0</v>
      </c>
      <c r="S228" s="95">
        <v>0</v>
      </c>
      <c r="T228" s="95" t="s">
        <v>143</v>
      </c>
      <c r="U228" s="95" t="s">
        <v>143</v>
      </c>
      <c r="V228" s="95" t="s">
        <v>143</v>
      </c>
      <c r="W228" s="95" t="s">
        <v>143</v>
      </c>
      <c r="X228" s="95" t="s">
        <v>143</v>
      </c>
      <c r="Y228" s="19"/>
      <c r="Z228" s="19"/>
      <c r="AA228" s="19"/>
    </row>
    <row r="229" spans="1:27" ht="17.25" customHeight="1" x14ac:dyDescent="0.2">
      <c r="A229" s="153" t="s">
        <v>48</v>
      </c>
      <c r="B229" s="325" t="s">
        <v>303</v>
      </c>
      <c r="C229" s="326"/>
      <c r="D229" s="326"/>
      <c r="E229" s="326"/>
      <c r="F229" s="326"/>
      <c r="G229" s="326"/>
      <c r="H229" s="326"/>
      <c r="I229" s="326"/>
      <c r="J229" s="326"/>
      <c r="K229" s="326"/>
      <c r="L229" s="326"/>
      <c r="M229" s="326"/>
      <c r="N229" s="326"/>
      <c r="O229" s="326"/>
      <c r="P229" s="326"/>
      <c r="Q229" s="326"/>
      <c r="R229" s="326"/>
      <c r="S229" s="326"/>
      <c r="T229" s="326"/>
      <c r="U229" s="326"/>
      <c r="V229" s="326"/>
      <c r="W229" s="326"/>
      <c r="X229" s="327"/>
      <c r="Y229" s="19"/>
      <c r="Z229" s="19"/>
      <c r="AA229" s="19"/>
    </row>
    <row r="230" spans="1:27" ht="14.25" customHeight="1" x14ac:dyDescent="0.2">
      <c r="A230" s="328" t="s">
        <v>89</v>
      </c>
      <c r="B230" s="329"/>
      <c r="C230" s="330"/>
      <c r="D230" s="95">
        <v>0</v>
      </c>
      <c r="E230" s="150" t="s">
        <v>25</v>
      </c>
      <c r="F230" s="150" t="s">
        <v>25</v>
      </c>
      <c r="G230" s="150" t="s">
        <v>143</v>
      </c>
      <c r="H230" s="150" t="s">
        <v>143</v>
      </c>
      <c r="I230" s="150" t="s">
        <v>143</v>
      </c>
      <c r="J230" s="150" t="s">
        <v>143</v>
      </c>
      <c r="K230" s="150" t="s">
        <v>143</v>
      </c>
      <c r="L230" s="150" t="s">
        <v>143</v>
      </c>
      <c r="M230" s="150" t="s">
        <v>143</v>
      </c>
      <c r="N230" s="115">
        <v>0</v>
      </c>
      <c r="O230" s="115">
        <v>0</v>
      </c>
      <c r="P230" s="115">
        <v>0</v>
      </c>
      <c r="Q230" s="115">
        <v>0</v>
      </c>
      <c r="R230" s="115">
        <v>0</v>
      </c>
      <c r="S230" s="115">
        <v>0</v>
      </c>
      <c r="T230" s="153" t="s">
        <v>143</v>
      </c>
      <c r="U230" s="153" t="s">
        <v>143</v>
      </c>
      <c r="V230" s="153" t="s">
        <v>143</v>
      </c>
      <c r="W230" s="153" t="s">
        <v>143</v>
      </c>
      <c r="X230" s="153" t="s">
        <v>143</v>
      </c>
      <c r="Y230" s="19"/>
      <c r="Z230" s="19"/>
      <c r="AA230" s="19"/>
    </row>
    <row r="231" spans="1:27" ht="14.25" customHeight="1" x14ac:dyDescent="0.2">
      <c r="A231" s="60" t="s">
        <v>49</v>
      </c>
      <c r="B231" s="328" t="s">
        <v>76</v>
      </c>
      <c r="C231" s="329"/>
      <c r="D231" s="329"/>
      <c r="E231" s="329"/>
      <c r="F231" s="329"/>
      <c r="G231" s="329"/>
      <c r="H231" s="329"/>
      <c r="I231" s="329"/>
      <c r="J231" s="329"/>
      <c r="K231" s="329"/>
      <c r="L231" s="329"/>
      <c r="M231" s="329"/>
      <c r="N231" s="329"/>
      <c r="O231" s="329"/>
      <c r="P231" s="329"/>
      <c r="Q231" s="329"/>
      <c r="R231" s="329"/>
      <c r="S231" s="329"/>
      <c r="T231" s="329"/>
      <c r="U231" s="329"/>
      <c r="V231" s="329"/>
      <c r="W231" s="329"/>
      <c r="X231" s="330"/>
      <c r="Y231" s="19"/>
      <c r="Z231" s="19"/>
      <c r="AA231" s="19"/>
    </row>
    <row r="232" spans="1:27" ht="25.5" x14ac:dyDescent="0.2">
      <c r="A232" s="162" t="str">
        <f>'4'!A259</f>
        <v>2.1.3.1</v>
      </c>
      <c r="B232" s="175" t="str">
        <f>'4'!B259</f>
        <v>Капітальний ремонт будівлі ЦТП на пр. Молоді, 10-б</v>
      </c>
      <c r="C232" s="162" t="str">
        <f>'4'!C259</f>
        <v>1 шт.</v>
      </c>
      <c r="D232" s="95">
        <f>'4'!D259</f>
        <v>49.27</v>
      </c>
      <c r="E232" s="156" t="s">
        <v>53</v>
      </c>
      <c r="F232" s="156" t="s">
        <v>53</v>
      </c>
      <c r="G232" s="156" t="s">
        <v>53</v>
      </c>
      <c r="H232" s="156" t="s">
        <v>53</v>
      </c>
      <c r="I232" s="156" t="s">
        <v>53</v>
      </c>
      <c r="J232" s="156" t="s">
        <v>53</v>
      </c>
      <c r="K232" s="156" t="s">
        <v>53</v>
      </c>
      <c r="L232" s="156" t="s">
        <v>53</v>
      </c>
      <c r="M232" s="156" t="s">
        <v>53</v>
      </c>
      <c r="N232" s="95">
        <f>'4'!K259</f>
        <v>0</v>
      </c>
      <c r="O232" s="95">
        <f>'4'!L259</f>
        <v>49.27</v>
      </c>
      <c r="P232" s="95">
        <v>0</v>
      </c>
      <c r="Q232" s="95">
        <v>0</v>
      </c>
      <c r="R232" s="95">
        <v>0</v>
      </c>
      <c r="S232" s="95">
        <v>49.27</v>
      </c>
      <c r="T232" s="150" t="s">
        <v>143</v>
      </c>
      <c r="U232" s="150" t="s">
        <v>143</v>
      </c>
      <c r="V232" s="150" t="s">
        <v>143</v>
      </c>
      <c r="W232" s="150" t="s">
        <v>143</v>
      </c>
      <c r="X232" s="150" t="s">
        <v>143</v>
      </c>
      <c r="Y232" s="19"/>
      <c r="Z232" s="19"/>
      <c r="AA232" s="19"/>
    </row>
    <row r="233" spans="1:27" ht="51" x14ac:dyDescent="0.2">
      <c r="A233" s="162" t="str">
        <f>'4'!A260</f>
        <v>2.1.3.2</v>
      </c>
      <c r="B233" s="175" t="str">
        <f>'4'!B260</f>
        <v>Підсилення несучих стін і покрівлі ЦТП (бойлерної) по вул. Соборності, 44-а ДКП "Луцьктепло" в м. Луцьк Волинської області</v>
      </c>
      <c r="C233" s="162" t="str">
        <f>'4'!C260</f>
        <v>1 шт.</v>
      </c>
      <c r="D233" s="95">
        <f>'4'!D260</f>
        <v>92.34</v>
      </c>
      <c r="E233" s="156" t="s">
        <v>53</v>
      </c>
      <c r="F233" s="156" t="s">
        <v>53</v>
      </c>
      <c r="G233" s="156" t="s">
        <v>53</v>
      </c>
      <c r="H233" s="156" t="s">
        <v>53</v>
      </c>
      <c r="I233" s="156" t="s">
        <v>53</v>
      </c>
      <c r="J233" s="156" t="s">
        <v>53</v>
      </c>
      <c r="K233" s="156" t="s">
        <v>53</v>
      </c>
      <c r="L233" s="156" t="s">
        <v>53</v>
      </c>
      <c r="M233" s="156" t="s">
        <v>53</v>
      </c>
      <c r="N233" s="95">
        <f>'4'!K260</f>
        <v>0</v>
      </c>
      <c r="O233" s="95">
        <f>'4'!L260</f>
        <v>92.34</v>
      </c>
      <c r="P233" s="95">
        <v>0</v>
      </c>
      <c r="Q233" s="95">
        <v>0</v>
      </c>
      <c r="R233" s="95">
        <v>0</v>
      </c>
      <c r="S233" s="95">
        <v>92.34</v>
      </c>
      <c r="T233" s="211"/>
      <c r="U233" s="211"/>
      <c r="V233" s="211"/>
      <c r="W233" s="211"/>
      <c r="X233" s="211"/>
      <c r="Y233" s="19"/>
      <c r="Z233" s="19"/>
      <c r="AA233" s="19"/>
    </row>
    <row r="234" spans="1:27" ht="25.5" x14ac:dyDescent="0.2">
      <c r="A234" s="162" t="str">
        <f>'4'!A261</f>
        <v>2.1.3.3</v>
      </c>
      <c r="B234" s="175" t="str">
        <f>'4'!B261</f>
        <v>Капітальний ремонт будівлі ЦТП на вул. Чорновола, 2</v>
      </c>
      <c r="C234" s="162" t="str">
        <f>'4'!C261</f>
        <v>1 шт.</v>
      </c>
      <c r="D234" s="95">
        <f>'4'!D261</f>
        <v>25.02</v>
      </c>
      <c r="E234" s="156" t="s">
        <v>53</v>
      </c>
      <c r="F234" s="156" t="s">
        <v>53</v>
      </c>
      <c r="G234" s="156" t="s">
        <v>53</v>
      </c>
      <c r="H234" s="156" t="s">
        <v>53</v>
      </c>
      <c r="I234" s="156" t="s">
        <v>53</v>
      </c>
      <c r="J234" s="156" t="s">
        <v>53</v>
      </c>
      <c r="K234" s="156" t="s">
        <v>53</v>
      </c>
      <c r="L234" s="156" t="s">
        <v>53</v>
      </c>
      <c r="M234" s="156" t="s">
        <v>53</v>
      </c>
      <c r="N234" s="95">
        <f>'4'!K261</f>
        <v>25.02</v>
      </c>
      <c r="O234" s="95">
        <f>'4'!L261</f>
        <v>25.02</v>
      </c>
      <c r="P234" s="95">
        <v>0</v>
      </c>
      <c r="Q234" s="95">
        <v>0</v>
      </c>
      <c r="R234" s="95">
        <v>0</v>
      </c>
      <c r="S234" s="95">
        <v>25.02</v>
      </c>
      <c r="T234" s="150" t="s">
        <v>143</v>
      </c>
      <c r="U234" s="150" t="s">
        <v>143</v>
      </c>
      <c r="V234" s="150" t="s">
        <v>143</v>
      </c>
      <c r="W234" s="150" t="s">
        <v>143</v>
      </c>
      <c r="X234" s="150" t="s">
        <v>143</v>
      </c>
      <c r="Y234" s="19"/>
      <c r="Z234" s="19"/>
      <c r="AA234" s="19"/>
    </row>
    <row r="235" spans="1:27" ht="14.25" customHeight="1" x14ac:dyDescent="0.2">
      <c r="A235" s="328" t="s">
        <v>90</v>
      </c>
      <c r="B235" s="329"/>
      <c r="C235" s="330"/>
      <c r="D235" s="95">
        <f>SUM(D232:D234)</f>
        <v>166.63000000000002</v>
      </c>
      <c r="E235" s="150" t="s">
        <v>25</v>
      </c>
      <c r="F235" s="150" t="s">
        <v>25</v>
      </c>
      <c r="G235" s="150" t="s">
        <v>143</v>
      </c>
      <c r="H235" s="150" t="s">
        <v>143</v>
      </c>
      <c r="I235" s="150" t="s">
        <v>143</v>
      </c>
      <c r="J235" s="150" t="s">
        <v>143</v>
      </c>
      <c r="K235" s="150" t="s">
        <v>143</v>
      </c>
      <c r="L235" s="150" t="s">
        <v>143</v>
      </c>
      <c r="M235" s="150" t="s">
        <v>143</v>
      </c>
      <c r="N235" s="95">
        <f t="shared" ref="N235:S235" si="65">SUM(N232:N234)</f>
        <v>25.02</v>
      </c>
      <c r="O235" s="95">
        <f t="shared" si="65"/>
        <v>166.63000000000002</v>
      </c>
      <c r="P235" s="95">
        <f t="shared" si="65"/>
        <v>0</v>
      </c>
      <c r="Q235" s="95">
        <f t="shared" si="65"/>
        <v>0</v>
      </c>
      <c r="R235" s="95">
        <f t="shared" si="65"/>
        <v>0</v>
      </c>
      <c r="S235" s="95">
        <f t="shared" si="65"/>
        <v>166.63000000000002</v>
      </c>
      <c r="T235" s="153" t="s">
        <v>143</v>
      </c>
      <c r="U235" s="153" t="s">
        <v>143</v>
      </c>
      <c r="V235" s="153" t="s">
        <v>143</v>
      </c>
      <c r="W235" s="153" t="s">
        <v>143</v>
      </c>
      <c r="X235" s="153" t="s">
        <v>143</v>
      </c>
      <c r="Y235" s="19"/>
      <c r="Z235" s="19"/>
      <c r="AA235" s="19"/>
    </row>
    <row r="236" spans="1:27" ht="16.5" customHeight="1" x14ac:dyDescent="0.2">
      <c r="A236" s="328" t="s">
        <v>91</v>
      </c>
      <c r="B236" s="329"/>
      <c r="C236" s="330"/>
      <c r="D236" s="98">
        <f>D228+D235+D230</f>
        <v>166.63000000000002</v>
      </c>
      <c r="E236" s="150" t="s">
        <v>53</v>
      </c>
      <c r="F236" s="150" t="s">
        <v>53</v>
      </c>
      <c r="G236" s="150" t="s">
        <v>143</v>
      </c>
      <c r="H236" s="81" t="s">
        <v>143</v>
      </c>
      <c r="I236" s="81" t="s">
        <v>143</v>
      </c>
      <c r="J236" s="97" t="str">
        <f>J228</f>
        <v>-</v>
      </c>
      <c r="K236" s="81" t="s">
        <v>143</v>
      </c>
      <c r="L236" s="81" t="s">
        <v>143</v>
      </c>
      <c r="M236" s="98" t="str">
        <f t="shared" ref="M236:T236" si="66">M228</f>
        <v>-</v>
      </c>
      <c r="N236" s="98">
        <f t="shared" ref="N236:S236" si="67">N228+N235+N230</f>
        <v>25.02</v>
      </c>
      <c r="O236" s="98">
        <f t="shared" si="67"/>
        <v>166.63000000000002</v>
      </c>
      <c r="P236" s="98">
        <f t="shared" si="67"/>
        <v>0</v>
      </c>
      <c r="Q236" s="98">
        <f t="shared" si="67"/>
        <v>0</v>
      </c>
      <c r="R236" s="98">
        <f t="shared" si="67"/>
        <v>0</v>
      </c>
      <c r="S236" s="98">
        <f t="shared" si="67"/>
        <v>166.63000000000002</v>
      </c>
      <c r="T236" s="112" t="str">
        <f t="shared" si="66"/>
        <v>-</v>
      </c>
      <c r="U236" s="98" t="s">
        <v>143</v>
      </c>
      <c r="V236" s="98" t="str">
        <f>V228</f>
        <v>-</v>
      </c>
      <c r="W236" s="98" t="str">
        <f>W228</f>
        <v>-</v>
      </c>
      <c r="X236" s="98" t="str">
        <f>X228</f>
        <v>-</v>
      </c>
      <c r="Y236" s="19"/>
      <c r="Z236" s="19"/>
      <c r="AA236" s="19"/>
    </row>
    <row r="237" spans="1:27" ht="14.25" hidden="1" customHeight="1" x14ac:dyDescent="0.2">
      <c r="A237" s="60" t="s">
        <v>41</v>
      </c>
      <c r="B237" s="335" t="s">
        <v>132</v>
      </c>
      <c r="C237" s="336"/>
      <c r="D237" s="336"/>
      <c r="E237" s="336"/>
      <c r="F237" s="336"/>
      <c r="G237" s="336"/>
      <c r="H237" s="336"/>
      <c r="I237" s="336"/>
      <c r="J237" s="336"/>
      <c r="K237" s="336"/>
      <c r="L237" s="336"/>
      <c r="M237" s="336"/>
      <c r="N237" s="336"/>
      <c r="O237" s="336"/>
      <c r="P237" s="336"/>
      <c r="Q237" s="336"/>
      <c r="R237" s="336"/>
      <c r="S237" s="336"/>
      <c r="T237" s="336"/>
      <c r="U237" s="336"/>
      <c r="V237" s="336"/>
      <c r="W237" s="336"/>
      <c r="X237" s="337"/>
      <c r="Y237" s="19"/>
      <c r="Z237" s="19"/>
      <c r="AA237" s="19"/>
    </row>
    <row r="238" spans="1:27" ht="14.25" hidden="1" customHeight="1" x14ac:dyDescent="0.2">
      <c r="A238" s="65" t="s">
        <v>15</v>
      </c>
      <c r="B238" s="325" t="s">
        <v>74</v>
      </c>
      <c r="C238" s="326"/>
      <c r="D238" s="326"/>
      <c r="E238" s="326"/>
      <c r="F238" s="326"/>
      <c r="G238" s="326"/>
      <c r="H238" s="326"/>
      <c r="I238" s="326"/>
      <c r="J238" s="326"/>
      <c r="K238" s="326"/>
      <c r="L238" s="326"/>
      <c r="M238" s="326"/>
      <c r="N238" s="326"/>
      <c r="O238" s="326"/>
      <c r="P238" s="326"/>
      <c r="Q238" s="326"/>
      <c r="R238" s="326"/>
      <c r="S238" s="326"/>
      <c r="T238" s="326"/>
      <c r="U238" s="326"/>
      <c r="V238" s="326"/>
      <c r="W238" s="326"/>
      <c r="X238" s="327"/>
      <c r="Y238" s="19"/>
      <c r="Z238" s="19"/>
      <c r="AA238" s="19"/>
    </row>
    <row r="239" spans="1:27" ht="14.25" hidden="1" customHeight="1" x14ac:dyDescent="0.2">
      <c r="A239" s="152"/>
      <c r="B239" s="152"/>
      <c r="C239" s="152"/>
      <c r="D239" s="152"/>
      <c r="E239" s="62" t="s">
        <v>25</v>
      </c>
      <c r="F239" s="62" t="s">
        <v>25</v>
      </c>
      <c r="G239" s="62" t="s">
        <v>25</v>
      </c>
      <c r="H239" s="62" t="s">
        <v>25</v>
      </c>
      <c r="I239" s="62" t="s">
        <v>25</v>
      </c>
      <c r="J239" s="62" t="s">
        <v>25</v>
      </c>
      <c r="K239" s="62" t="s">
        <v>25</v>
      </c>
      <c r="L239" s="62" t="s">
        <v>25</v>
      </c>
      <c r="M239" s="62" t="s">
        <v>25</v>
      </c>
      <c r="N239" s="183"/>
      <c r="O239" s="152"/>
      <c r="P239" s="63"/>
      <c r="Q239" s="63"/>
      <c r="R239" s="183"/>
      <c r="S239" s="183"/>
      <c r="T239" s="152"/>
      <c r="U239" s="152"/>
      <c r="V239" s="152"/>
      <c r="W239" s="152"/>
      <c r="X239" s="152"/>
      <c r="Y239" s="19"/>
      <c r="Z239" s="19"/>
      <c r="AA239" s="19"/>
    </row>
    <row r="240" spans="1:27" ht="14.25" hidden="1" customHeight="1" x14ac:dyDescent="0.2">
      <c r="A240" s="331" t="s">
        <v>92</v>
      </c>
      <c r="B240" s="332"/>
      <c r="C240" s="333"/>
      <c r="D240" s="153"/>
      <c r="E240" s="153" t="s">
        <v>25</v>
      </c>
      <c r="F240" s="153" t="s">
        <v>25</v>
      </c>
      <c r="G240" s="153"/>
      <c r="H240" s="153"/>
      <c r="I240" s="153"/>
      <c r="J240" s="153"/>
      <c r="K240" s="153"/>
      <c r="L240" s="153"/>
      <c r="M240" s="153"/>
      <c r="N240" s="236"/>
      <c r="O240" s="153"/>
      <c r="P240" s="64"/>
      <c r="Q240" s="64"/>
      <c r="R240" s="238"/>
      <c r="S240" s="238"/>
      <c r="T240" s="153"/>
      <c r="U240" s="153"/>
      <c r="V240" s="153"/>
      <c r="W240" s="153"/>
      <c r="X240" s="153"/>
      <c r="Y240" s="19"/>
      <c r="Z240" s="19"/>
      <c r="AA240" s="19"/>
    </row>
    <row r="241" spans="1:27" ht="14.25" hidden="1" customHeight="1" x14ac:dyDescent="0.2">
      <c r="A241" s="154" t="s">
        <v>16</v>
      </c>
      <c r="B241" s="325" t="s">
        <v>75</v>
      </c>
      <c r="C241" s="326"/>
      <c r="D241" s="326"/>
      <c r="E241" s="326"/>
      <c r="F241" s="326"/>
      <c r="G241" s="326"/>
      <c r="H241" s="326"/>
      <c r="I241" s="326"/>
      <c r="J241" s="326"/>
      <c r="K241" s="326"/>
      <c r="L241" s="326"/>
      <c r="M241" s="326"/>
      <c r="N241" s="326"/>
      <c r="O241" s="326"/>
      <c r="P241" s="326"/>
      <c r="Q241" s="326"/>
      <c r="R241" s="326"/>
      <c r="S241" s="326"/>
      <c r="T241" s="326"/>
      <c r="U241" s="326"/>
      <c r="V241" s="326"/>
      <c r="W241" s="326"/>
      <c r="X241" s="327"/>
      <c r="Y241" s="19"/>
      <c r="Z241" s="19"/>
      <c r="AA241" s="19"/>
    </row>
    <row r="242" spans="1:27" ht="14.25" hidden="1" customHeight="1" x14ac:dyDescent="0.2">
      <c r="A242" s="152"/>
      <c r="B242" s="152"/>
      <c r="C242" s="152"/>
      <c r="D242" s="152"/>
      <c r="E242" s="62" t="s">
        <v>25</v>
      </c>
      <c r="F242" s="62" t="s">
        <v>25</v>
      </c>
      <c r="G242" s="62" t="s">
        <v>25</v>
      </c>
      <c r="H242" s="62" t="s">
        <v>25</v>
      </c>
      <c r="I242" s="62" t="s">
        <v>25</v>
      </c>
      <c r="J242" s="62" t="s">
        <v>25</v>
      </c>
      <c r="K242" s="62" t="s">
        <v>25</v>
      </c>
      <c r="L242" s="62" t="s">
        <v>25</v>
      </c>
      <c r="M242" s="62" t="s">
        <v>25</v>
      </c>
      <c r="N242" s="183"/>
      <c r="O242" s="152"/>
      <c r="P242" s="63"/>
      <c r="Q242" s="63"/>
      <c r="R242" s="183"/>
      <c r="S242" s="183"/>
      <c r="T242" s="152"/>
      <c r="U242" s="152"/>
      <c r="V242" s="152"/>
      <c r="W242" s="152"/>
      <c r="X242" s="152"/>
      <c r="Y242" s="19"/>
      <c r="Z242" s="19"/>
      <c r="AA242" s="19"/>
    </row>
    <row r="243" spans="1:27" ht="14.25" hidden="1" customHeight="1" x14ac:dyDescent="0.2">
      <c r="A243" s="331" t="s">
        <v>93</v>
      </c>
      <c r="B243" s="332"/>
      <c r="C243" s="333"/>
      <c r="D243" s="153"/>
      <c r="E243" s="153" t="s">
        <v>25</v>
      </c>
      <c r="F243" s="153" t="s">
        <v>25</v>
      </c>
      <c r="G243" s="153"/>
      <c r="H243" s="153"/>
      <c r="I243" s="153"/>
      <c r="J243" s="153"/>
      <c r="K243" s="153"/>
      <c r="L243" s="153"/>
      <c r="M243" s="153"/>
      <c r="N243" s="236"/>
      <c r="O243" s="153"/>
      <c r="P243" s="64"/>
      <c r="Q243" s="64"/>
      <c r="R243" s="238"/>
      <c r="S243" s="238"/>
      <c r="T243" s="153"/>
      <c r="U243" s="153"/>
      <c r="V243" s="153"/>
      <c r="W243" s="153"/>
      <c r="X243" s="153"/>
      <c r="Y243" s="19"/>
      <c r="Z243" s="19"/>
      <c r="AA243" s="19"/>
    </row>
    <row r="244" spans="1:27" ht="14.25" hidden="1" customHeight="1" x14ac:dyDescent="0.2">
      <c r="A244" s="153" t="s">
        <v>42</v>
      </c>
      <c r="B244" s="325" t="s">
        <v>86</v>
      </c>
      <c r="C244" s="326"/>
      <c r="D244" s="326"/>
      <c r="E244" s="326"/>
      <c r="F244" s="326"/>
      <c r="G244" s="326"/>
      <c r="H244" s="326"/>
      <c r="I244" s="326"/>
      <c r="J244" s="326"/>
      <c r="K244" s="326"/>
      <c r="L244" s="326"/>
      <c r="M244" s="326"/>
      <c r="N244" s="326"/>
      <c r="O244" s="326"/>
      <c r="P244" s="326"/>
      <c r="Q244" s="326"/>
      <c r="R244" s="326"/>
      <c r="S244" s="326"/>
      <c r="T244" s="326"/>
      <c r="U244" s="326"/>
      <c r="V244" s="326"/>
      <c r="W244" s="326"/>
      <c r="X244" s="327"/>
      <c r="Y244" s="19"/>
      <c r="Z244" s="19"/>
      <c r="AA244" s="19"/>
    </row>
    <row r="245" spans="1:27" ht="14.25" hidden="1" customHeight="1" x14ac:dyDescent="0.2">
      <c r="A245" s="152"/>
      <c r="B245" s="152"/>
      <c r="C245" s="152"/>
      <c r="D245" s="152"/>
      <c r="E245" s="62" t="s">
        <v>25</v>
      </c>
      <c r="F245" s="62" t="s">
        <v>25</v>
      </c>
      <c r="G245" s="62" t="s">
        <v>25</v>
      </c>
      <c r="H245" s="62" t="s">
        <v>25</v>
      </c>
      <c r="I245" s="62" t="s">
        <v>25</v>
      </c>
      <c r="J245" s="62" t="s">
        <v>25</v>
      </c>
      <c r="K245" s="62" t="s">
        <v>25</v>
      </c>
      <c r="L245" s="62" t="s">
        <v>25</v>
      </c>
      <c r="M245" s="62" t="s">
        <v>25</v>
      </c>
      <c r="N245" s="183"/>
      <c r="O245" s="152"/>
      <c r="P245" s="63"/>
      <c r="Q245" s="63"/>
      <c r="R245" s="183"/>
      <c r="S245" s="183"/>
      <c r="T245" s="152"/>
      <c r="U245" s="152"/>
      <c r="V245" s="152"/>
      <c r="W245" s="152"/>
      <c r="X245" s="152"/>
      <c r="Y245" s="19"/>
      <c r="Z245" s="19"/>
      <c r="AA245" s="19"/>
    </row>
    <row r="246" spans="1:27" ht="14.25" hidden="1" customHeight="1" x14ac:dyDescent="0.2">
      <c r="A246" s="334" t="s">
        <v>94</v>
      </c>
      <c r="B246" s="334"/>
      <c r="C246" s="334"/>
      <c r="D246" s="153"/>
      <c r="E246" s="153" t="s">
        <v>53</v>
      </c>
      <c r="F246" s="153" t="s">
        <v>53</v>
      </c>
      <c r="G246" s="153"/>
      <c r="H246" s="153"/>
      <c r="I246" s="153"/>
      <c r="J246" s="153"/>
      <c r="K246" s="153"/>
      <c r="L246" s="153"/>
      <c r="M246" s="153"/>
      <c r="N246" s="236"/>
      <c r="O246" s="153"/>
      <c r="P246" s="64"/>
      <c r="Q246" s="64"/>
      <c r="R246" s="238"/>
      <c r="S246" s="238"/>
      <c r="T246" s="153"/>
      <c r="U246" s="153"/>
      <c r="V246" s="153"/>
      <c r="W246" s="153"/>
      <c r="X246" s="153"/>
      <c r="Y246" s="19"/>
      <c r="Z246" s="19"/>
      <c r="AA246" s="19"/>
    </row>
    <row r="247" spans="1:27" ht="14.25" hidden="1" customHeight="1" x14ac:dyDescent="0.2">
      <c r="A247" s="154"/>
      <c r="B247" s="154"/>
      <c r="C247" s="154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236"/>
      <c r="O247" s="153"/>
      <c r="P247" s="64"/>
      <c r="Q247" s="64"/>
      <c r="R247" s="238"/>
      <c r="S247" s="67"/>
      <c r="T247" s="66"/>
      <c r="U247" s="66"/>
      <c r="V247" s="66"/>
      <c r="W247" s="66"/>
      <c r="X247" s="66"/>
      <c r="Y247" s="19"/>
      <c r="Z247" s="19"/>
      <c r="AA247" s="19"/>
    </row>
    <row r="248" spans="1:27" ht="14.25" hidden="1" customHeight="1" x14ac:dyDescent="0.2">
      <c r="A248" s="154" t="s">
        <v>17</v>
      </c>
      <c r="B248" s="325" t="s">
        <v>87</v>
      </c>
      <c r="C248" s="326"/>
      <c r="D248" s="326"/>
      <c r="E248" s="326"/>
      <c r="F248" s="326"/>
      <c r="G248" s="326"/>
      <c r="H248" s="326"/>
      <c r="I248" s="326"/>
      <c r="J248" s="326"/>
      <c r="K248" s="326"/>
      <c r="L248" s="326"/>
      <c r="M248" s="326"/>
      <c r="N248" s="326"/>
      <c r="O248" s="326"/>
      <c r="P248" s="326"/>
      <c r="Q248" s="326"/>
      <c r="R248" s="326"/>
      <c r="S248" s="326"/>
      <c r="T248" s="326"/>
      <c r="U248" s="326"/>
      <c r="V248" s="326"/>
      <c r="W248" s="326"/>
      <c r="X248" s="327"/>
      <c r="Y248" s="19"/>
      <c r="Z248" s="19"/>
      <c r="AA248" s="19"/>
    </row>
    <row r="249" spans="1:27" ht="14.25" hidden="1" customHeight="1" x14ac:dyDescent="0.2">
      <c r="A249" s="152"/>
      <c r="B249" s="152"/>
      <c r="C249" s="152"/>
      <c r="D249" s="152"/>
      <c r="E249" s="62" t="s">
        <v>25</v>
      </c>
      <c r="F249" s="62" t="s">
        <v>25</v>
      </c>
      <c r="G249" s="62" t="s">
        <v>25</v>
      </c>
      <c r="H249" s="62" t="s">
        <v>25</v>
      </c>
      <c r="I249" s="62" t="s">
        <v>25</v>
      </c>
      <c r="J249" s="62" t="s">
        <v>25</v>
      </c>
      <c r="K249" s="62" t="s">
        <v>25</v>
      </c>
      <c r="L249" s="62" t="s">
        <v>25</v>
      </c>
      <c r="M249" s="62" t="s">
        <v>25</v>
      </c>
      <c r="N249" s="183"/>
      <c r="O249" s="152"/>
      <c r="P249" s="63"/>
      <c r="Q249" s="63"/>
      <c r="R249" s="183"/>
      <c r="S249" s="183"/>
      <c r="T249" s="152"/>
      <c r="U249" s="152"/>
      <c r="V249" s="152"/>
      <c r="W249" s="152"/>
      <c r="X249" s="152"/>
      <c r="Y249" s="19"/>
      <c r="Z249" s="19"/>
      <c r="AA249" s="19"/>
    </row>
    <row r="250" spans="1:27" ht="14.25" hidden="1" customHeight="1" x14ac:dyDescent="0.2">
      <c r="A250" s="331" t="s">
        <v>95</v>
      </c>
      <c r="B250" s="332"/>
      <c r="C250" s="333"/>
      <c r="D250" s="153"/>
      <c r="E250" s="153" t="s">
        <v>25</v>
      </c>
      <c r="F250" s="153" t="s">
        <v>25</v>
      </c>
      <c r="G250" s="153"/>
      <c r="H250" s="153"/>
      <c r="I250" s="153"/>
      <c r="J250" s="153"/>
      <c r="K250" s="153"/>
      <c r="L250" s="153"/>
      <c r="M250" s="153"/>
      <c r="N250" s="236"/>
      <c r="O250" s="153"/>
      <c r="P250" s="64"/>
      <c r="Q250" s="64"/>
      <c r="R250" s="238"/>
      <c r="S250" s="238"/>
      <c r="T250" s="153"/>
      <c r="U250" s="153"/>
      <c r="V250" s="153"/>
      <c r="W250" s="153"/>
      <c r="X250" s="153"/>
      <c r="Y250" s="19"/>
      <c r="Z250" s="19"/>
      <c r="AA250" s="19"/>
    </row>
    <row r="251" spans="1:27" ht="14.25" hidden="1" customHeight="1" x14ac:dyDescent="0.2">
      <c r="A251" s="153" t="s">
        <v>60</v>
      </c>
      <c r="B251" s="331" t="s">
        <v>76</v>
      </c>
      <c r="C251" s="332"/>
      <c r="D251" s="332"/>
      <c r="E251" s="332"/>
      <c r="F251" s="332"/>
      <c r="G251" s="332"/>
      <c r="H251" s="332"/>
      <c r="I251" s="332"/>
      <c r="J251" s="332"/>
      <c r="K251" s="332"/>
      <c r="L251" s="332"/>
      <c r="M251" s="332"/>
      <c r="N251" s="332"/>
      <c r="O251" s="332"/>
      <c r="P251" s="332"/>
      <c r="Q251" s="332"/>
      <c r="R251" s="332"/>
      <c r="S251" s="332"/>
      <c r="T251" s="332"/>
      <c r="U251" s="332"/>
      <c r="V251" s="332"/>
      <c r="W251" s="332"/>
      <c r="X251" s="333"/>
      <c r="Y251" s="19"/>
      <c r="Z251" s="19"/>
      <c r="AA251" s="19"/>
    </row>
    <row r="252" spans="1:27" ht="14.25" hidden="1" customHeight="1" x14ac:dyDescent="0.2">
      <c r="A252" s="152"/>
      <c r="B252" s="152"/>
      <c r="C252" s="152"/>
      <c r="D252" s="152"/>
      <c r="E252" s="62" t="s">
        <v>25</v>
      </c>
      <c r="F252" s="62" t="s">
        <v>25</v>
      </c>
      <c r="G252" s="62" t="s">
        <v>25</v>
      </c>
      <c r="H252" s="62" t="s">
        <v>25</v>
      </c>
      <c r="I252" s="62" t="s">
        <v>25</v>
      </c>
      <c r="J252" s="62" t="s">
        <v>25</v>
      </c>
      <c r="K252" s="62" t="s">
        <v>25</v>
      </c>
      <c r="L252" s="62" t="s">
        <v>25</v>
      </c>
      <c r="M252" s="62" t="s">
        <v>25</v>
      </c>
      <c r="N252" s="183"/>
      <c r="O252" s="152"/>
      <c r="P252" s="63"/>
      <c r="Q252" s="63"/>
      <c r="R252" s="183"/>
      <c r="S252" s="183"/>
      <c r="T252" s="152"/>
      <c r="U252" s="152"/>
      <c r="V252" s="152"/>
      <c r="W252" s="152"/>
      <c r="X252" s="152"/>
      <c r="Y252" s="19"/>
      <c r="Z252" s="19"/>
      <c r="AA252" s="19"/>
    </row>
    <row r="253" spans="1:27" ht="14.25" hidden="1" customHeight="1" x14ac:dyDescent="0.2">
      <c r="A253" s="331" t="s">
        <v>96</v>
      </c>
      <c r="B253" s="332"/>
      <c r="C253" s="333"/>
      <c r="D253" s="153"/>
      <c r="E253" s="153" t="s">
        <v>25</v>
      </c>
      <c r="F253" s="153" t="s">
        <v>25</v>
      </c>
      <c r="G253" s="153"/>
      <c r="H253" s="153"/>
      <c r="I253" s="153"/>
      <c r="J253" s="153"/>
      <c r="K253" s="153"/>
      <c r="L253" s="153"/>
      <c r="M253" s="153"/>
      <c r="N253" s="236"/>
      <c r="O253" s="153"/>
      <c r="P253" s="64"/>
      <c r="Q253" s="64"/>
      <c r="R253" s="238"/>
      <c r="S253" s="238"/>
      <c r="T253" s="153"/>
      <c r="U253" s="153"/>
      <c r="V253" s="153"/>
      <c r="W253" s="153"/>
      <c r="X253" s="153"/>
      <c r="Y253" s="19"/>
      <c r="Z253" s="19"/>
      <c r="AA253" s="19"/>
    </row>
    <row r="254" spans="1:27" ht="14.25" hidden="1" customHeight="1" x14ac:dyDescent="0.2">
      <c r="A254" s="331" t="s">
        <v>97</v>
      </c>
      <c r="B254" s="332"/>
      <c r="C254" s="333"/>
      <c r="D254" s="153"/>
      <c r="E254" s="153" t="s">
        <v>25</v>
      </c>
      <c r="F254" s="153" t="s">
        <v>25</v>
      </c>
      <c r="G254" s="153"/>
      <c r="H254" s="153"/>
      <c r="I254" s="153"/>
      <c r="J254" s="153"/>
      <c r="K254" s="153"/>
      <c r="L254" s="153"/>
      <c r="M254" s="153"/>
      <c r="N254" s="236"/>
      <c r="O254" s="153"/>
      <c r="P254" s="64"/>
      <c r="Q254" s="64"/>
      <c r="R254" s="238"/>
      <c r="S254" s="238"/>
      <c r="T254" s="153"/>
      <c r="U254" s="153"/>
      <c r="V254" s="153"/>
      <c r="W254" s="153"/>
      <c r="X254" s="153"/>
      <c r="Y254" s="19"/>
      <c r="Z254" s="19"/>
      <c r="AA254" s="19"/>
    </row>
    <row r="255" spans="1:27" ht="17.25" customHeight="1" x14ac:dyDescent="0.2">
      <c r="A255" s="319" t="s">
        <v>171</v>
      </c>
      <c r="B255" s="320"/>
      <c r="C255" s="321"/>
      <c r="D255" s="96">
        <f>'4'!D282</f>
        <v>166.63000000000002</v>
      </c>
      <c r="E255" s="96">
        <f>'4'!E282</f>
        <v>157.46</v>
      </c>
      <c r="F255" s="96">
        <v>0</v>
      </c>
      <c r="G255" s="96">
        <v>0</v>
      </c>
      <c r="H255" s="96">
        <v>0</v>
      </c>
      <c r="I255" s="96">
        <v>0</v>
      </c>
      <c r="J255" s="96">
        <f>D255-E255</f>
        <v>9.1700000000000159</v>
      </c>
      <c r="K255" s="96">
        <v>0</v>
      </c>
      <c r="L255" s="96">
        <v>0</v>
      </c>
      <c r="M255" s="96">
        <f>E255</f>
        <v>157.46</v>
      </c>
      <c r="N255" s="96">
        <f>N236</f>
        <v>25.02</v>
      </c>
      <c r="O255" s="96">
        <f t="shared" ref="O255:S255" si="68">O236</f>
        <v>166.63000000000002</v>
      </c>
      <c r="P255" s="96">
        <f t="shared" si="68"/>
        <v>0</v>
      </c>
      <c r="Q255" s="96">
        <f t="shared" si="68"/>
        <v>0</v>
      </c>
      <c r="R255" s="96">
        <f t="shared" si="68"/>
        <v>0</v>
      </c>
      <c r="S255" s="96">
        <f t="shared" si="68"/>
        <v>166.63000000000002</v>
      </c>
      <c r="T255" s="180" t="s">
        <v>143</v>
      </c>
      <c r="U255" s="180" t="s">
        <v>143</v>
      </c>
      <c r="V255" s="180" t="s">
        <v>143</v>
      </c>
      <c r="W255" s="153" t="s">
        <v>143</v>
      </c>
      <c r="X255" s="153" t="s">
        <v>143</v>
      </c>
      <c r="Y255" s="19"/>
      <c r="Z255" s="19"/>
      <c r="AA255" s="19"/>
    </row>
    <row r="256" spans="1:27" ht="17.25" hidden="1" customHeight="1" x14ac:dyDescent="0.2">
      <c r="A256" s="370" t="s">
        <v>125</v>
      </c>
      <c r="B256" s="371"/>
      <c r="C256" s="372"/>
      <c r="D256" s="99">
        <f>D196+D198+D204</f>
        <v>10277.52</v>
      </c>
      <c r="E256" s="96" t="str">
        <f>E205</f>
        <v>х</v>
      </c>
      <c r="F256" s="96" t="str">
        <f>F205</f>
        <v>х</v>
      </c>
      <c r="G256" s="81" t="s">
        <v>143</v>
      </c>
      <c r="H256" s="81" t="s">
        <v>143</v>
      </c>
      <c r="I256" s="81" t="s">
        <v>143</v>
      </c>
      <c r="J256" s="111" t="str">
        <f>J205</f>
        <v>-</v>
      </c>
      <c r="K256" s="81" t="s">
        <v>143</v>
      </c>
      <c r="L256" s="81" t="s">
        <v>143</v>
      </c>
      <c r="M256" s="99" t="str">
        <f t="shared" ref="M256:T256" si="69">M205</f>
        <v>-</v>
      </c>
      <c r="N256" s="99">
        <f t="shared" si="69"/>
        <v>7029.72</v>
      </c>
      <c r="O256" s="99">
        <f t="shared" si="69"/>
        <v>3247.8</v>
      </c>
      <c r="P256" s="99">
        <f t="shared" si="69"/>
        <v>0</v>
      </c>
      <c r="Q256" s="99">
        <f t="shared" si="69"/>
        <v>2070.4700000000003</v>
      </c>
      <c r="R256" s="99">
        <f t="shared" si="69"/>
        <v>4959.25</v>
      </c>
      <c r="S256" s="99">
        <f t="shared" si="69"/>
        <v>3247.8</v>
      </c>
      <c r="T256" s="113" t="str">
        <f t="shared" si="69"/>
        <v>-</v>
      </c>
      <c r="U256" s="99"/>
      <c r="V256" s="99" t="str">
        <f>V205</f>
        <v>-</v>
      </c>
      <c r="W256" s="99" t="str">
        <f>W205</f>
        <v>-</v>
      </c>
      <c r="X256" s="99" t="str">
        <f>X205</f>
        <v>-</v>
      </c>
      <c r="Y256" s="23"/>
      <c r="Z256" s="23"/>
      <c r="AA256" s="23"/>
    </row>
    <row r="257" spans="1:29" ht="17.25" customHeight="1" x14ac:dyDescent="0.2">
      <c r="A257" s="183" t="s">
        <v>108</v>
      </c>
      <c r="B257" s="322" t="s">
        <v>18</v>
      </c>
      <c r="C257" s="323"/>
      <c r="D257" s="323"/>
      <c r="E257" s="323"/>
      <c r="F257" s="323"/>
      <c r="G257" s="323"/>
      <c r="H257" s="323"/>
      <c r="I257" s="323"/>
      <c r="J257" s="323"/>
      <c r="K257" s="323"/>
      <c r="L257" s="323"/>
      <c r="M257" s="323"/>
      <c r="N257" s="323"/>
      <c r="O257" s="323"/>
      <c r="P257" s="323"/>
      <c r="Q257" s="323"/>
      <c r="R257" s="323"/>
      <c r="S257" s="323"/>
      <c r="T257" s="323"/>
      <c r="U257" s="323"/>
      <c r="V257" s="323"/>
      <c r="W257" s="323"/>
      <c r="X257" s="324"/>
      <c r="Y257" s="182"/>
      <c r="Z257" s="182"/>
      <c r="AA257" s="182"/>
    </row>
    <row r="258" spans="1:29" ht="17.25" customHeight="1" x14ac:dyDescent="0.2">
      <c r="A258" s="60" t="s">
        <v>19</v>
      </c>
      <c r="B258" s="319" t="s">
        <v>323</v>
      </c>
      <c r="C258" s="320"/>
      <c r="D258" s="320"/>
      <c r="E258" s="320"/>
      <c r="F258" s="320"/>
      <c r="G258" s="320"/>
      <c r="H258" s="320"/>
      <c r="I258" s="320"/>
      <c r="J258" s="320"/>
      <c r="K258" s="320"/>
      <c r="L258" s="320"/>
      <c r="M258" s="320"/>
      <c r="N258" s="320"/>
      <c r="O258" s="320"/>
      <c r="P258" s="320"/>
      <c r="Q258" s="320"/>
      <c r="R258" s="320"/>
      <c r="S258" s="320"/>
      <c r="T258" s="320"/>
      <c r="U258" s="320"/>
      <c r="V258" s="320"/>
      <c r="W258" s="320"/>
      <c r="X258" s="321"/>
      <c r="Y258" s="25"/>
      <c r="Z258" s="25"/>
      <c r="AA258" s="25"/>
    </row>
    <row r="259" spans="1:29" ht="17.25" customHeight="1" x14ac:dyDescent="0.2">
      <c r="A259" s="61" t="s">
        <v>20</v>
      </c>
      <c r="B259" s="325" t="s">
        <v>74</v>
      </c>
      <c r="C259" s="326"/>
      <c r="D259" s="326"/>
      <c r="E259" s="326"/>
      <c r="F259" s="326"/>
      <c r="G259" s="326"/>
      <c r="H259" s="326"/>
      <c r="I259" s="326"/>
      <c r="J259" s="326"/>
      <c r="K259" s="326"/>
      <c r="L259" s="326"/>
      <c r="M259" s="326"/>
      <c r="N259" s="326"/>
      <c r="O259" s="326"/>
      <c r="P259" s="326"/>
      <c r="Q259" s="326"/>
      <c r="R259" s="326"/>
      <c r="S259" s="326"/>
      <c r="T259" s="326"/>
      <c r="U259" s="326"/>
      <c r="V259" s="326"/>
      <c r="W259" s="326"/>
      <c r="X259" s="327"/>
      <c r="Y259" s="25"/>
      <c r="Z259" s="25"/>
      <c r="AA259" s="25"/>
    </row>
    <row r="260" spans="1:29" ht="17.25" hidden="1" customHeight="1" x14ac:dyDescent="0.2">
      <c r="A260" s="152"/>
      <c r="B260" s="62" t="s">
        <v>25</v>
      </c>
      <c r="C260" s="62" t="s">
        <v>25</v>
      </c>
      <c r="D260" s="62" t="s">
        <v>25</v>
      </c>
      <c r="E260" s="62" t="s">
        <v>25</v>
      </c>
      <c r="F260" s="62" t="s">
        <v>25</v>
      </c>
      <c r="G260" s="62" t="s">
        <v>25</v>
      </c>
      <c r="H260" s="62" t="s">
        <v>25</v>
      </c>
      <c r="I260" s="62" t="s">
        <v>25</v>
      </c>
      <c r="J260" s="62" t="s">
        <v>25</v>
      </c>
      <c r="K260" s="62" t="s">
        <v>25</v>
      </c>
      <c r="L260" s="62" t="s">
        <v>25</v>
      </c>
      <c r="M260" s="62" t="s">
        <v>25</v>
      </c>
      <c r="N260" s="81" t="s">
        <v>143</v>
      </c>
      <c r="O260" s="81" t="s">
        <v>143</v>
      </c>
      <c r="P260" s="81" t="s">
        <v>143</v>
      </c>
      <c r="Q260" s="81" t="s">
        <v>143</v>
      </c>
      <c r="R260" s="81" t="s">
        <v>143</v>
      </c>
      <c r="S260" s="81" t="s">
        <v>143</v>
      </c>
      <c r="T260" s="81" t="s">
        <v>143</v>
      </c>
      <c r="U260" s="81" t="s">
        <v>143</v>
      </c>
      <c r="V260" s="81" t="s">
        <v>143</v>
      </c>
      <c r="W260" s="81" t="s">
        <v>143</v>
      </c>
      <c r="X260" s="81" t="s">
        <v>143</v>
      </c>
      <c r="Y260" s="23"/>
      <c r="Z260" s="23"/>
      <c r="AA260" s="23"/>
    </row>
    <row r="261" spans="1:29" s="130" customFormat="1" ht="17.25" customHeight="1" x14ac:dyDescent="0.2">
      <c r="A261" s="328" t="s">
        <v>98</v>
      </c>
      <c r="B261" s="329"/>
      <c r="C261" s="330"/>
      <c r="D261" s="96">
        <v>0</v>
      </c>
      <c r="E261" s="180" t="s">
        <v>25</v>
      </c>
      <c r="F261" s="180" t="s">
        <v>25</v>
      </c>
      <c r="G261" s="81" t="s">
        <v>143</v>
      </c>
      <c r="H261" s="81" t="s">
        <v>143</v>
      </c>
      <c r="I261" s="81" t="s">
        <v>143</v>
      </c>
      <c r="J261" s="81" t="s">
        <v>143</v>
      </c>
      <c r="K261" s="81" t="s">
        <v>143</v>
      </c>
      <c r="L261" s="81" t="s">
        <v>143</v>
      </c>
      <c r="M261" s="118">
        <v>0</v>
      </c>
      <c r="N261" s="118">
        <v>0</v>
      </c>
      <c r="O261" s="118">
        <v>0</v>
      </c>
      <c r="P261" s="118">
        <v>0</v>
      </c>
      <c r="Q261" s="118">
        <v>0</v>
      </c>
      <c r="R261" s="118">
        <v>0</v>
      </c>
      <c r="S261" s="118">
        <v>0</v>
      </c>
      <c r="T261" s="81" t="s">
        <v>143</v>
      </c>
      <c r="U261" s="81" t="s">
        <v>143</v>
      </c>
      <c r="V261" s="81" t="s">
        <v>143</v>
      </c>
      <c r="W261" s="81" t="s">
        <v>143</v>
      </c>
      <c r="X261" s="81" t="s">
        <v>143</v>
      </c>
      <c r="Y261" s="184"/>
      <c r="Z261" s="184"/>
      <c r="AA261" s="184"/>
      <c r="AB261" s="192"/>
      <c r="AC261" s="192"/>
    </row>
    <row r="262" spans="1:29" s="130" customFormat="1" ht="17.25" customHeight="1" x14ac:dyDescent="0.2">
      <c r="A262" s="180" t="s">
        <v>21</v>
      </c>
      <c r="B262" s="325" t="s">
        <v>303</v>
      </c>
      <c r="C262" s="326"/>
      <c r="D262" s="326"/>
      <c r="E262" s="326"/>
      <c r="F262" s="326"/>
      <c r="G262" s="326"/>
      <c r="H262" s="326"/>
      <c r="I262" s="326"/>
      <c r="J262" s="326"/>
      <c r="K262" s="326"/>
      <c r="L262" s="326"/>
      <c r="M262" s="326"/>
      <c r="N262" s="326"/>
      <c r="O262" s="326"/>
      <c r="P262" s="326"/>
      <c r="Q262" s="326"/>
      <c r="R262" s="326"/>
      <c r="S262" s="326"/>
      <c r="T262" s="326"/>
      <c r="U262" s="326"/>
      <c r="V262" s="326"/>
      <c r="W262" s="326"/>
      <c r="X262" s="327"/>
      <c r="Y262" s="192"/>
      <c r="Z262" s="192"/>
      <c r="AA262" s="192"/>
      <c r="AB262" s="192"/>
      <c r="AC262" s="192"/>
    </row>
    <row r="263" spans="1:29" s="130" customFormat="1" ht="63.75" x14ac:dyDescent="0.2">
      <c r="A263" s="216" t="str">
        <f>'4'!A289</f>
        <v>3.1.2.1</v>
      </c>
      <c r="B263" s="224" t="str">
        <f>'4'!B289</f>
        <v>Реконструкція системи теплопостачання житлового будинку №5 на пр. Грушевського в м. Луцьку (влаштування вузла комерційного обліку теплової енергії)</v>
      </c>
      <c r="C263" s="216" t="str">
        <f>'4'!C289</f>
        <v>1 шт.</v>
      </c>
      <c r="D263" s="216">
        <f>'4'!D289</f>
        <v>40.479999999999997</v>
      </c>
      <c r="E263" s="156" t="s">
        <v>53</v>
      </c>
      <c r="F263" s="156" t="s">
        <v>53</v>
      </c>
      <c r="G263" s="156" t="s">
        <v>53</v>
      </c>
      <c r="H263" s="156" t="s">
        <v>53</v>
      </c>
      <c r="I263" s="156" t="s">
        <v>53</v>
      </c>
      <c r="J263" s="156" t="s">
        <v>53</v>
      </c>
      <c r="K263" s="156" t="s">
        <v>53</v>
      </c>
      <c r="L263" s="156" t="s">
        <v>53</v>
      </c>
      <c r="M263" s="156" t="s">
        <v>53</v>
      </c>
      <c r="N263" s="94">
        <f>'4'!K289</f>
        <v>40.479999999999997</v>
      </c>
      <c r="O263" s="94">
        <f>'4'!L289</f>
        <v>0</v>
      </c>
      <c r="P263" s="94">
        <v>0</v>
      </c>
      <c r="Q263" s="94">
        <v>0</v>
      </c>
      <c r="R263" s="94">
        <v>0</v>
      </c>
      <c r="S263" s="80">
        <f>D263</f>
        <v>40.479999999999997</v>
      </c>
      <c r="T263" s="81" t="s">
        <v>143</v>
      </c>
      <c r="U263" s="81" t="s">
        <v>143</v>
      </c>
      <c r="V263" s="81" t="s">
        <v>143</v>
      </c>
      <c r="W263" s="81" t="s">
        <v>143</v>
      </c>
      <c r="X263" s="81" t="s">
        <v>143</v>
      </c>
      <c r="Y263" s="192"/>
      <c r="Z263" s="192"/>
      <c r="AA263" s="192"/>
      <c r="AB263" s="192"/>
      <c r="AC263" s="192"/>
    </row>
    <row r="264" spans="1:29" s="130" customFormat="1" ht="63.75" x14ac:dyDescent="0.2">
      <c r="A264" s="216" t="str">
        <f>'4'!A290</f>
        <v>3.1.2.2</v>
      </c>
      <c r="B264" s="224" t="str">
        <f>'4'!B290</f>
        <v>Реконструкція системи теплопостачання житлового будинку №11 на пр. Грушевського в м. Луцьку (влаштування вузла комерційного обліку теплової енергії)</v>
      </c>
      <c r="C264" s="216" t="str">
        <f>'4'!C290</f>
        <v>1 шт.</v>
      </c>
      <c r="D264" s="216">
        <f>'4'!D290</f>
        <v>40.49</v>
      </c>
      <c r="E264" s="156" t="s">
        <v>53</v>
      </c>
      <c r="F264" s="156" t="s">
        <v>53</v>
      </c>
      <c r="G264" s="156" t="s">
        <v>53</v>
      </c>
      <c r="H264" s="156" t="s">
        <v>53</v>
      </c>
      <c r="I264" s="156" t="s">
        <v>53</v>
      </c>
      <c r="J264" s="156" t="s">
        <v>53</v>
      </c>
      <c r="K264" s="156" t="s">
        <v>53</v>
      </c>
      <c r="L264" s="156" t="s">
        <v>53</v>
      </c>
      <c r="M264" s="156" t="s">
        <v>53</v>
      </c>
      <c r="N264" s="94">
        <f>'4'!K290</f>
        <v>40.49</v>
      </c>
      <c r="O264" s="94">
        <f>'4'!L290</f>
        <v>0</v>
      </c>
      <c r="P264" s="94">
        <v>0</v>
      </c>
      <c r="Q264" s="94">
        <v>0</v>
      </c>
      <c r="R264" s="94">
        <v>0</v>
      </c>
      <c r="S264" s="80">
        <f t="shared" ref="S264:S272" si="70">D264</f>
        <v>40.49</v>
      </c>
      <c r="T264" s="81" t="s">
        <v>143</v>
      </c>
      <c r="U264" s="81" t="s">
        <v>143</v>
      </c>
      <c r="V264" s="81" t="s">
        <v>143</v>
      </c>
      <c r="W264" s="81" t="s">
        <v>143</v>
      </c>
      <c r="X264" s="81" t="s">
        <v>143</v>
      </c>
      <c r="Y264" s="192"/>
      <c r="Z264" s="192"/>
      <c r="AA264" s="192"/>
      <c r="AB264" s="192"/>
      <c r="AC264" s="192"/>
    </row>
    <row r="265" spans="1:29" s="130" customFormat="1" ht="63.75" x14ac:dyDescent="0.2">
      <c r="A265" s="216" t="str">
        <f>'4'!A291</f>
        <v>3.1.2.3</v>
      </c>
      <c r="B265" s="224" t="str">
        <f>'4'!B291</f>
        <v>Реконструкція системи теплопостачання житлового будинку №13 на пр. Грушевського в м. Луцьку (влаштування вузла комерційного обліку теплової енергії)</v>
      </c>
      <c r="C265" s="216" t="str">
        <f>'4'!C291</f>
        <v>1 шт.</v>
      </c>
      <c r="D265" s="216">
        <f>'4'!D291</f>
        <v>40.54</v>
      </c>
      <c r="E265" s="156" t="s">
        <v>53</v>
      </c>
      <c r="F265" s="156" t="s">
        <v>53</v>
      </c>
      <c r="G265" s="156" t="s">
        <v>53</v>
      </c>
      <c r="H265" s="156" t="s">
        <v>53</v>
      </c>
      <c r="I265" s="156" t="s">
        <v>53</v>
      </c>
      <c r="J265" s="156" t="s">
        <v>53</v>
      </c>
      <c r="K265" s="156" t="s">
        <v>53</v>
      </c>
      <c r="L265" s="156" t="s">
        <v>53</v>
      </c>
      <c r="M265" s="156" t="s">
        <v>53</v>
      </c>
      <c r="N265" s="94">
        <f>'4'!K291</f>
        <v>40.54</v>
      </c>
      <c r="O265" s="94">
        <f>'4'!L291</f>
        <v>0</v>
      </c>
      <c r="P265" s="94">
        <v>0</v>
      </c>
      <c r="Q265" s="94">
        <v>0</v>
      </c>
      <c r="R265" s="94">
        <v>0</v>
      </c>
      <c r="S265" s="80">
        <f t="shared" si="70"/>
        <v>40.54</v>
      </c>
      <c r="T265" s="81" t="s">
        <v>143</v>
      </c>
      <c r="U265" s="81" t="s">
        <v>143</v>
      </c>
      <c r="V265" s="81" t="s">
        <v>143</v>
      </c>
      <c r="W265" s="81" t="s">
        <v>143</v>
      </c>
      <c r="X265" s="81" t="s">
        <v>143</v>
      </c>
      <c r="Y265" s="192"/>
      <c r="Z265" s="192"/>
      <c r="AA265" s="192"/>
      <c r="AB265" s="192"/>
      <c r="AC265" s="192"/>
    </row>
    <row r="266" spans="1:29" s="130" customFormat="1" ht="63.75" x14ac:dyDescent="0.2">
      <c r="A266" s="216" t="str">
        <f>'4'!A292</f>
        <v>3.1.2.4</v>
      </c>
      <c r="B266" s="224" t="str">
        <f>'4'!B292</f>
        <v>Реконструкція системи теплопостачання житлового будинку №15 на пр. Грушевського в м. Луцьку (влаштування вузла комерційного обліку теплової енергії)</v>
      </c>
      <c r="C266" s="216" t="str">
        <f>'4'!C292</f>
        <v>1 шт.</v>
      </c>
      <c r="D266" s="216">
        <f>'4'!D292</f>
        <v>40.56</v>
      </c>
      <c r="E266" s="156" t="s">
        <v>53</v>
      </c>
      <c r="F266" s="156" t="s">
        <v>53</v>
      </c>
      <c r="G266" s="156" t="s">
        <v>53</v>
      </c>
      <c r="H266" s="156" t="s">
        <v>53</v>
      </c>
      <c r="I266" s="156" t="s">
        <v>53</v>
      </c>
      <c r="J266" s="156" t="s">
        <v>53</v>
      </c>
      <c r="K266" s="156" t="s">
        <v>53</v>
      </c>
      <c r="L266" s="156" t="s">
        <v>53</v>
      </c>
      <c r="M266" s="156" t="s">
        <v>53</v>
      </c>
      <c r="N266" s="94">
        <f>'4'!K292</f>
        <v>40.56</v>
      </c>
      <c r="O266" s="94">
        <f>'4'!L292</f>
        <v>0</v>
      </c>
      <c r="P266" s="94">
        <v>0</v>
      </c>
      <c r="Q266" s="94">
        <v>0</v>
      </c>
      <c r="R266" s="94">
        <v>0</v>
      </c>
      <c r="S266" s="80">
        <f t="shared" si="70"/>
        <v>40.56</v>
      </c>
      <c r="T266" s="81" t="s">
        <v>143</v>
      </c>
      <c r="U266" s="81" t="s">
        <v>143</v>
      </c>
      <c r="V266" s="81" t="s">
        <v>143</v>
      </c>
      <c r="W266" s="81" t="s">
        <v>143</v>
      </c>
      <c r="X266" s="81" t="s">
        <v>143</v>
      </c>
      <c r="Y266" s="192"/>
      <c r="Z266" s="192"/>
      <c r="AA266" s="192"/>
      <c r="AB266" s="192"/>
      <c r="AC266" s="192"/>
    </row>
    <row r="267" spans="1:29" s="130" customFormat="1" ht="63.75" x14ac:dyDescent="0.2">
      <c r="A267" s="216" t="str">
        <f>'4'!A293</f>
        <v>3.1.2.5</v>
      </c>
      <c r="B267" s="224" t="str">
        <f>'4'!B293</f>
        <v>Реконструкція системи теплопостачання житлового будинку №17 на пр. Грушевського в м. Луцьку (влаштування вузла комерційного обліку теплової енергії)</v>
      </c>
      <c r="C267" s="216" t="str">
        <f>'4'!C293</f>
        <v>1 шт.</v>
      </c>
      <c r="D267" s="216">
        <f>'4'!D293</f>
        <v>39.99</v>
      </c>
      <c r="E267" s="156" t="s">
        <v>53</v>
      </c>
      <c r="F267" s="156" t="s">
        <v>53</v>
      </c>
      <c r="G267" s="156" t="s">
        <v>53</v>
      </c>
      <c r="H267" s="156" t="s">
        <v>53</v>
      </c>
      <c r="I267" s="156" t="s">
        <v>53</v>
      </c>
      <c r="J267" s="156" t="s">
        <v>53</v>
      </c>
      <c r="K267" s="156" t="s">
        <v>53</v>
      </c>
      <c r="L267" s="156" t="s">
        <v>53</v>
      </c>
      <c r="M267" s="156" t="s">
        <v>53</v>
      </c>
      <c r="N267" s="94">
        <f>'4'!K293</f>
        <v>39.99</v>
      </c>
      <c r="O267" s="94">
        <f>'4'!L293</f>
        <v>0</v>
      </c>
      <c r="P267" s="94">
        <v>0</v>
      </c>
      <c r="Q267" s="94">
        <v>0</v>
      </c>
      <c r="R267" s="94">
        <v>0</v>
      </c>
      <c r="S267" s="80">
        <f t="shared" si="70"/>
        <v>39.99</v>
      </c>
      <c r="T267" s="81" t="s">
        <v>143</v>
      </c>
      <c r="U267" s="81" t="s">
        <v>143</v>
      </c>
      <c r="V267" s="81" t="s">
        <v>143</v>
      </c>
      <c r="W267" s="81" t="s">
        <v>143</v>
      </c>
      <c r="X267" s="81" t="s">
        <v>143</v>
      </c>
      <c r="Y267" s="192"/>
      <c r="Z267" s="192"/>
      <c r="AA267" s="192"/>
      <c r="AB267" s="192"/>
      <c r="AC267" s="192"/>
    </row>
    <row r="268" spans="1:29" s="130" customFormat="1" ht="69.75" customHeight="1" x14ac:dyDescent="0.2">
      <c r="A268" s="216" t="str">
        <f>'4'!A294</f>
        <v>3.1.2.6</v>
      </c>
      <c r="B268" s="224" t="str">
        <f>'4'!B294</f>
        <v>Реконструкція системи теплопостачання житлового будинку №19 на пр. Грушевського в м. Луцьку (влаштування вузла комерційного обліку теплової енергії)</v>
      </c>
      <c r="C268" s="216" t="str">
        <f>'4'!C294</f>
        <v>1 шт.</v>
      </c>
      <c r="D268" s="216">
        <f>'4'!D294</f>
        <v>40.51</v>
      </c>
      <c r="E268" s="156" t="s">
        <v>53</v>
      </c>
      <c r="F268" s="156" t="s">
        <v>53</v>
      </c>
      <c r="G268" s="156" t="s">
        <v>53</v>
      </c>
      <c r="H268" s="156" t="s">
        <v>53</v>
      </c>
      <c r="I268" s="156" t="s">
        <v>53</v>
      </c>
      <c r="J268" s="156" t="s">
        <v>53</v>
      </c>
      <c r="K268" s="156" t="s">
        <v>53</v>
      </c>
      <c r="L268" s="156" t="s">
        <v>53</v>
      </c>
      <c r="M268" s="156" t="s">
        <v>53</v>
      </c>
      <c r="N268" s="94">
        <f>'4'!K294</f>
        <v>40.51</v>
      </c>
      <c r="O268" s="94">
        <f>'4'!L294</f>
        <v>0</v>
      </c>
      <c r="P268" s="94">
        <v>0</v>
      </c>
      <c r="Q268" s="94">
        <v>0</v>
      </c>
      <c r="R268" s="94">
        <v>0</v>
      </c>
      <c r="S268" s="80">
        <f>D268</f>
        <v>40.51</v>
      </c>
      <c r="T268" s="81" t="s">
        <v>143</v>
      </c>
      <c r="U268" s="81" t="s">
        <v>143</v>
      </c>
      <c r="V268" s="81" t="s">
        <v>143</v>
      </c>
      <c r="W268" s="81" t="s">
        <v>143</v>
      </c>
      <c r="X268" s="81" t="s">
        <v>143</v>
      </c>
      <c r="Y268" s="192"/>
      <c r="Z268" s="192"/>
      <c r="AA268" s="192"/>
      <c r="AB268" s="192"/>
      <c r="AC268" s="192"/>
    </row>
    <row r="269" spans="1:29" s="130" customFormat="1" ht="63.75" x14ac:dyDescent="0.2">
      <c r="A269" s="216" t="str">
        <f>'4'!A295</f>
        <v>3.1.2.7</v>
      </c>
      <c r="B269" s="224" t="str">
        <f>'4'!B295</f>
        <v>Реконструкція системи теплопостачання житлового будинку №23 на пр. Грушевського в м. Луцьку (влаштування вузла комерційного обліку теплової енергії)</v>
      </c>
      <c r="C269" s="216" t="str">
        <f>'4'!C295</f>
        <v>1 шт.</v>
      </c>
      <c r="D269" s="216">
        <f>'4'!D295</f>
        <v>40.6</v>
      </c>
      <c r="E269" s="156" t="s">
        <v>53</v>
      </c>
      <c r="F269" s="156" t="s">
        <v>53</v>
      </c>
      <c r="G269" s="156" t="s">
        <v>53</v>
      </c>
      <c r="H269" s="156" t="s">
        <v>53</v>
      </c>
      <c r="I269" s="156" t="s">
        <v>53</v>
      </c>
      <c r="J269" s="156" t="s">
        <v>53</v>
      </c>
      <c r="K269" s="156" t="s">
        <v>53</v>
      </c>
      <c r="L269" s="156" t="s">
        <v>53</v>
      </c>
      <c r="M269" s="156" t="s">
        <v>53</v>
      </c>
      <c r="N269" s="94">
        <f>'4'!K295</f>
        <v>40.6</v>
      </c>
      <c r="O269" s="94">
        <f>'4'!L295</f>
        <v>0</v>
      </c>
      <c r="P269" s="94">
        <v>0</v>
      </c>
      <c r="Q269" s="94">
        <v>0</v>
      </c>
      <c r="R269" s="94">
        <v>0</v>
      </c>
      <c r="S269" s="80">
        <f t="shared" si="70"/>
        <v>40.6</v>
      </c>
      <c r="T269" s="81" t="s">
        <v>143</v>
      </c>
      <c r="U269" s="81" t="s">
        <v>143</v>
      </c>
      <c r="V269" s="81" t="s">
        <v>143</v>
      </c>
      <c r="W269" s="81" t="s">
        <v>143</v>
      </c>
      <c r="X269" s="81" t="s">
        <v>143</v>
      </c>
      <c r="Y269" s="192"/>
      <c r="Z269" s="192"/>
      <c r="AA269" s="192"/>
      <c r="AB269" s="192"/>
      <c r="AC269" s="192"/>
    </row>
    <row r="270" spans="1:29" s="130" customFormat="1" ht="63.75" x14ac:dyDescent="0.2">
      <c r="A270" s="216" t="str">
        <f>'4'!A296</f>
        <v>3.1.2.8</v>
      </c>
      <c r="B270" s="224" t="str">
        <f>'4'!B296</f>
        <v>Реконструкція системи теплопостачання житлового будинку №7 на пр. Грушевського в м. Луцьку (влаштування вузла комерційного обліку теплової енергії)</v>
      </c>
      <c r="C270" s="216" t="str">
        <f>'4'!C296</f>
        <v>1 шт.</v>
      </c>
      <c r="D270" s="216">
        <f>'4'!D296</f>
        <v>40.58</v>
      </c>
      <c r="E270" s="156" t="s">
        <v>53</v>
      </c>
      <c r="F270" s="156" t="s">
        <v>53</v>
      </c>
      <c r="G270" s="156" t="s">
        <v>53</v>
      </c>
      <c r="H270" s="156" t="s">
        <v>53</v>
      </c>
      <c r="I270" s="156" t="s">
        <v>53</v>
      </c>
      <c r="J270" s="156" t="s">
        <v>53</v>
      </c>
      <c r="K270" s="156" t="s">
        <v>53</v>
      </c>
      <c r="L270" s="156" t="s">
        <v>53</v>
      </c>
      <c r="M270" s="156" t="s">
        <v>53</v>
      </c>
      <c r="N270" s="94">
        <f>'4'!K296</f>
        <v>40.58</v>
      </c>
      <c r="O270" s="94">
        <f>'4'!L296</f>
        <v>0</v>
      </c>
      <c r="P270" s="94">
        <v>0</v>
      </c>
      <c r="Q270" s="94">
        <v>0</v>
      </c>
      <c r="R270" s="94">
        <v>0</v>
      </c>
      <c r="S270" s="80">
        <f t="shared" si="70"/>
        <v>40.58</v>
      </c>
      <c r="T270" s="81" t="s">
        <v>143</v>
      </c>
      <c r="U270" s="81" t="s">
        <v>143</v>
      </c>
      <c r="V270" s="81" t="s">
        <v>143</v>
      </c>
      <c r="W270" s="81" t="s">
        <v>143</v>
      </c>
      <c r="X270" s="81" t="s">
        <v>143</v>
      </c>
      <c r="Y270" s="192"/>
      <c r="Z270" s="192"/>
      <c r="AA270" s="192"/>
      <c r="AB270" s="192"/>
      <c r="AC270" s="192"/>
    </row>
    <row r="271" spans="1:29" s="130" customFormat="1" ht="63.75" x14ac:dyDescent="0.2">
      <c r="A271" s="216" t="str">
        <f>'4'!A297</f>
        <v>3.1.2.9</v>
      </c>
      <c r="B271" s="224" t="str">
        <f>'4'!B297</f>
        <v>Реконструкція системи теплопостачання житлового будинку №9 на пр. Грушевського в м. Луцьку (влаштування вузла комерційного обліку теплової енергії)</v>
      </c>
      <c r="C271" s="216" t="str">
        <f>'4'!C297</f>
        <v>1 шт.</v>
      </c>
      <c r="D271" s="216">
        <f>'4'!D297</f>
        <v>40.01</v>
      </c>
      <c r="E271" s="156" t="s">
        <v>53</v>
      </c>
      <c r="F271" s="156" t="s">
        <v>53</v>
      </c>
      <c r="G271" s="156" t="s">
        <v>53</v>
      </c>
      <c r="H271" s="156" t="s">
        <v>53</v>
      </c>
      <c r="I271" s="156" t="s">
        <v>53</v>
      </c>
      <c r="J271" s="156" t="s">
        <v>53</v>
      </c>
      <c r="K271" s="156" t="s">
        <v>53</v>
      </c>
      <c r="L271" s="156" t="s">
        <v>53</v>
      </c>
      <c r="M271" s="156" t="s">
        <v>53</v>
      </c>
      <c r="N271" s="94">
        <f>'4'!K297</f>
        <v>40.01</v>
      </c>
      <c r="O271" s="94">
        <f>'4'!L297</f>
        <v>0</v>
      </c>
      <c r="P271" s="94">
        <v>0</v>
      </c>
      <c r="Q271" s="94">
        <v>0</v>
      </c>
      <c r="R271" s="94">
        <v>0</v>
      </c>
      <c r="S271" s="80">
        <f>D271</f>
        <v>40.01</v>
      </c>
      <c r="T271" s="81" t="s">
        <v>143</v>
      </c>
      <c r="U271" s="81" t="s">
        <v>143</v>
      </c>
      <c r="V271" s="81" t="s">
        <v>143</v>
      </c>
      <c r="W271" s="81" t="s">
        <v>143</v>
      </c>
      <c r="X271" s="81" t="s">
        <v>143</v>
      </c>
      <c r="Y271" s="192"/>
      <c r="Z271" s="192"/>
      <c r="AA271" s="192"/>
      <c r="AB271" s="192"/>
      <c r="AC271" s="192"/>
    </row>
    <row r="272" spans="1:29" s="130" customFormat="1" ht="63.75" x14ac:dyDescent="0.2">
      <c r="A272" s="216" t="str">
        <f>'4'!A298</f>
        <v>3.1.2.10</v>
      </c>
      <c r="B272" s="224" t="str">
        <f>'4'!B298</f>
        <v>Реконструкція системи теплопостачання житлового будинку №9а на пр. Грушевського в м. Луцьку (влаштування вузла комерційного обліку обліку теплової енергії)</v>
      </c>
      <c r="C272" s="216" t="str">
        <f>'4'!C298</f>
        <v>1 шт.</v>
      </c>
      <c r="D272" s="216">
        <f>'4'!D298</f>
        <v>39.92</v>
      </c>
      <c r="E272" s="156" t="s">
        <v>53</v>
      </c>
      <c r="F272" s="156" t="s">
        <v>53</v>
      </c>
      <c r="G272" s="156" t="s">
        <v>53</v>
      </c>
      <c r="H272" s="156" t="s">
        <v>53</v>
      </c>
      <c r="I272" s="156" t="s">
        <v>53</v>
      </c>
      <c r="J272" s="156" t="s">
        <v>53</v>
      </c>
      <c r="K272" s="156" t="s">
        <v>53</v>
      </c>
      <c r="L272" s="156" t="s">
        <v>53</v>
      </c>
      <c r="M272" s="156" t="s">
        <v>53</v>
      </c>
      <c r="N272" s="94">
        <f>'4'!K298</f>
        <v>39.92</v>
      </c>
      <c r="O272" s="94">
        <f>'4'!L298</f>
        <v>0</v>
      </c>
      <c r="P272" s="94">
        <v>0</v>
      </c>
      <c r="Q272" s="94">
        <v>0</v>
      </c>
      <c r="R272" s="94">
        <v>0</v>
      </c>
      <c r="S272" s="80">
        <f t="shared" si="70"/>
        <v>39.92</v>
      </c>
      <c r="T272" s="81" t="s">
        <v>143</v>
      </c>
      <c r="U272" s="81" t="s">
        <v>143</v>
      </c>
      <c r="V272" s="81" t="s">
        <v>143</v>
      </c>
      <c r="W272" s="81" t="s">
        <v>143</v>
      </c>
      <c r="X272" s="81" t="s">
        <v>143</v>
      </c>
      <c r="Y272" s="129"/>
      <c r="Z272" s="129"/>
      <c r="AA272" s="129"/>
      <c r="AB272" s="192"/>
      <c r="AC272" s="192"/>
    </row>
    <row r="273" spans="1:29" s="130" customFormat="1" ht="63.75" x14ac:dyDescent="0.2">
      <c r="A273" s="221" t="str">
        <f>'4'!A299</f>
        <v>3.1.2.11</v>
      </c>
      <c r="B273" s="224" t="str">
        <f>'4'!B299</f>
        <v>Реконструкція системи теплопостачання житлового будинку №27 на пр. Грушевського в м. Луцьку (влаштування вузла комерційного обліку теплової енергії)</v>
      </c>
      <c r="C273" s="221" t="str">
        <f>'4'!C299</f>
        <v>1 шт.</v>
      </c>
      <c r="D273" s="221">
        <f>'4'!D299</f>
        <v>40.549999999999997</v>
      </c>
      <c r="E273" s="156" t="s">
        <v>53</v>
      </c>
      <c r="F273" s="156" t="s">
        <v>53</v>
      </c>
      <c r="G273" s="156" t="s">
        <v>53</v>
      </c>
      <c r="H273" s="156" t="s">
        <v>53</v>
      </c>
      <c r="I273" s="156" t="s">
        <v>53</v>
      </c>
      <c r="J273" s="156" t="s">
        <v>53</v>
      </c>
      <c r="K273" s="156" t="s">
        <v>53</v>
      </c>
      <c r="L273" s="156" t="s">
        <v>53</v>
      </c>
      <c r="M273" s="156" t="s">
        <v>53</v>
      </c>
      <c r="N273" s="94">
        <f>'4'!K299</f>
        <v>40.549999999999997</v>
      </c>
      <c r="O273" s="94">
        <f>'4'!L299</f>
        <v>0</v>
      </c>
      <c r="P273" s="94">
        <v>0</v>
      </c>
      <c r="Q273" s="94">
        <v>0</v>
      </c>
      <c r="R273" s="94">
        <v>0</v>
      </c>
      <c r="S273" s="80">
        <f t="shared" ref="S273:S275" si="71">D273</f>
        <v>40.549999999999997</v>
      </c>
      <c r="T273" s="81" t="s">
        <v>143</v>
      </c>
      <c r="U273" s="81" t="s">
        <v>143</v>
      </c>
      <c r="V273" s="81" t="s">
        <v>143</v>
      </c>
      <c r="W273" s="81" t="s">
        <v>143</v>
      </c>
      <c r="X273" s="81" t="s">
        <v>143</v>
      </c>
      <c r="Y273" s="129"/>
      <c r="Z273" s="129"/>
      <c r="AA273" s="129"/>
      <c r="AB273" s="192"/>
      <c r="AC273" s="192"/>
    </row>
    <row r="274" spans="1:29" s="130" customFormat="1" ht="63.75" x14ac:dyDescent="0.2">
      <c r="A274" s="221" t="str">
        <f>'4'!A300</f>
        <v>3.1.2.12</v>
      </c>
      <c r="B274" s="224" t="str">
        <f>'4'!B300</f>
        <v>Реконструкція системи теплопостачання житлового будинку №25 на пр. Грушевського в м. Луцьку (влаштування вузла комерційного обліку теплової енергії)</v>
      </c>
      <c r="C274" s="221" t="str">
        <f>'4'!C300</f>
        <v>1 шт.</v>
      </c>
      <c r="D274" s="221">
        <f>'4'!D300</f>
        <v>40.58</v>
      </c>
      <c r="E274" s="156" t="s">
        <v>53</v>
      </c>
      <c r="F274" s="156" t="s">
        <v>53</v>
      </c>
      <c r="G274" s="156" t="s">
        <v>53</v>
      </c>
      <c r="H274" s="156" t="s">
        <v>53</v>
      </c>
      <c r="I274" s="156" t="s">
        <v>53</v>
      </c>
      <c r="J274" s="156" t="s">
        <v>53</v>
      </c>
      <c r="K274" s="156" t="s">
        <v>53</v>
      </c>
      <c r="L274" s="156" t="s">
        <v>53</v>
      </c>
      <c r="M274" s="156" t="s">
        <v>53</v>
      </c>
      <c r="N274" s="94">
        <f>'4'!K300</f>
        <v>40.58</v>
      </c>
      <c r="O274" s="94">
        <f>'4'!L300</f>
        <v>0</v>
      </c>
      <c r="P274" s="94">
        <v>0</v>
      </c>
      <c r="Q274" s="94">
        <v>0</v>
      </c>
      <c r="R274" s="94">
        <v>0</v>
      </c>
      <c r="S274" s="80">
        <f t="shared" si="71"/>
        <v>40.58</v>
      </c>
      <c r="T274" s="81" t="s">
        <v>143</v>
      </c>
      <c r="U274" s="81" t="s">
        <v>143</v>
      </c>
      <c r="V274" s="81" t="s">
        <v>143</v>
      </c>
      <c r="W274" s="81" t="s">
        <v>143</v>
      </c>
      <c r="X274" s="81" t="s">
        <v>143</v>
      </c>
      <c r="Y274" s="129"/>
      <c r="Z274" s="129"/>
      <c r="AA274" s="129"/>
      <c r="AB274" s="192"/>
      <c r="AC274" s="192"/>
    </row>
    <row r="275" spans="1:29" s="130" customFormat="1" ht="63.75" x14ac:dyDescent="0.2">
      <c r="A275" s="221" t="str">
        <f>'4'!A301</f>
        <v>3.1.2.13</v>
      </c>
      <c r="B275" s="224" t="str">
        <f>'4'!B301</f>
        <v>Реконструкція системи теплопостачання житлового будинку №28 на пр. Грушевського в м. Луцьку (влаштування вузла комерційного обліку теплової енергії)</v>
      </c>
      <c r="C275" s="221" t="str">
        <f>'4'!C301</f>
        <v>1 шт.</v>
      </c>
      <c r="D275" s="221">
        <f>'4'!D301</f>
        <v>40.76</v>
      </c>
      <c r="E275" s="156" t="s">
        <v>53</v>
      </c>
      <c r="F275" s="156" t="s">
        <v>53</v>
      </c>
      <c r="G275" s="156" t="s">
        <v>53</v>
      </c>
      <c r="H275" s="156" t="s">
        <v>53</v>
      </c>
      <c r="I275" s="156" t="s">
        <v>53</v>
      </c>
      <c r="J275" s="156" t="s">
        <v>53</v>
      </c>
      <c r="K275" s="156" t="s">
        <v>53</v>
      </c>
      <c r="L275" s="156" t="s">
        <v>53</v>
      </c>
      <c r="M275" s="156" t="s">
        <v>53</v>
      </c>
      <c r="N275" s="94">
        <f>'4'!K301</f>
        <v>40.76</v>
      </c>
      <c r="O275" s="94">
        <f>'4'!L301</f>
        <v>0</v>
      </c>
      <c r="P275" s="94">
        <v>0</v>
      </c>
      <c r="Q275" s="94">
        <v>0</v>
      </c>
      <c r="R275" s="94">
        <v>0</v>
      </c>
      <c r="S275" s="80">
        <f t="shared" si="71"/>
        <v>40.76</v>
      </c>
      <c r="T275" s="81" t="s">
        <v>143</v>
      </c>
      <c r="U275" s="81" t="s">
        <v>143</v>
      </c>
      <c r="V275" s="81" t="s">
        <v>143</v>
      </c>
      <c r="W275" s="81" t="s">
        <v>143</v>
      </c>
      <c r="X275" s="81" t="s">
        <v>143</v>
      </c>
      <c r="Y275" s="129"/>
      <c r="Z275" s="129"/>
      <c r="AA275" s="129"/>
      <c r="AB275" s="192"/>
      <c r="AC275" s="192"/>
    </row>
    <row r="276" spans="1:29" s="130" customFormat="1" ht="51" x14ac:dyDescent="0.2">
      <c r="A276" s="221" t="str">
        <f>'4'!A302</f>
        <v>3.1.2.14</v>
      </c>
      <c r="B276" s="224" t="str">
        <f>'4'!B302</f>
        <v>Реконструкція системи теплопостачання житлового будинку №6 на вул. Генерала Шухевича в м. Луцьку (влаштування вузла комерційного обліку теплової енергії)</v>
      </c>
      <c r="C276" s="221" t="str">
        <f>'4'!C302</f>
        <v>1 шт.</v>
      </c>
      <c r="D276" s="95">
        <f>'4'!D302</f>
        <v>40</v>
      </c>
      <c r="E276" s="156" t="s">
        <v>53</v>
      </c>
      <c r="F276" s="156" t="s">
        <v>53</v>
      </c>
      <c r="G276" s="156" t="s">
        <v>53</v>
      </c>
      <c r="H276" s="156" t="s">
        <v>53</v>
      </c>
      <c r="I276" s="156" t="s">
        <v>53</v>
      </c>
      <c r="J276" s="156" t="s">
        <v>53</v>
      </c>
      <c r="K276" s="156" t="s">
        <v>53</v>
      </c>
      <c r="L276" s="156" t="s">
        <v>53</v>
      </c>
      <c r="M276" s="156" t="s">
        <v>53</v>
      </c>
      <c r="N276" s="94">
        <f>'4'!K302</f>
        <v>40</v>
      </c>
      <c r="O276" s="94">
        <f>'4'!L302</f>
        <v>0</v>
      </c>
      <c r="P276" s="94">
        <v>0</v>
      </c>
      <c r="Q276" s="94">
        <v>0</v>
      </c>
      <c r="R276" s="94">
        <v>0</v>
      </c>
      <c r="S276" s="94">
        <f t="shared" ref="S276:S282" si="72">D276</f>
        <v>40</v>
      </c>
      <c r="T276" s="81" t="s">
        <v>143</v>
      </c>
      <c r="U276" s="81" t="s">
        <v>143</v>
      </c>
      <c r="V276" s="81" t="s">
        <v>143</v>
      </c>
      <c r="W276" s="81" t="s">
        <v>143</v>
      </c>
      <c r="X276" s="81" t="s">
        <v>143</v>
      </c>
      <c r="Y276" s="129"/>
      <c r="Z276" s="129"/>
      <c r="AA276" s="129"/>
      <c r="AB276" s="192"/>
      <c r="AC276" s="192"/>
    </row>
    <row r="277" spans="1:29" s="130" customFormat="1" ht="51" x14ac:dyDescent="0.2">
      <c r="A277" s="221" t="str">
        <f>'4'!A303</f>
        <v>3.1.2.15</v>
      </c>
      <c r="B277" s="224" t="str">
        <f>'4'!B303</f>
        <v>Реконструкція системи теплопостачання житлового будинку №23 на пр. Перемоги в м. Луцьку (влаштування вузла комерційного обліку теплової енергії)</v>
      </c>
      <c r="C277" s="221" t="str">
        <f>'4'!C303</f>
        <v>1 шт.</v>
      </c>
      <c r="D277" s="221">
        <f>'4'!D303</f>
        <v>39.92</v>
      </c>
      <c r="E277" s="156" t="s">
        <v>53</v>
      </c>
      <c r="F277" s="156" t="s">
        <v>53</v>
      </c>
      <c r="G277" s="156" t="s">
        <v>53</v>
      </c>
      <c r="H277" s="156" t="s">
        <v>53</v>
      </c>
      <c r="I277" s="156" t="s">
        <v>53</v>
      </c>
      <c r="J277" s="156" t="s">
        <v>53</v>
      </c>
      <c r="K277" s="156" t="s">
        <v>53</v>
      </c>
      <c r="L277" s="156" t="s">
        <v>53</v>
      </c>
      <c r="M277" s="156" t="s">
        <v>53</v>
      </c>
      <c r="N277" s="94">
        <f>'4'!K303</f>
        <v>39.92</v>
      </c>
      <c r="O277" s="94">
        <f>'4'!L303</f>
        <v>0</v>
      </c>
      <c r="P277" s="94">
        <v>0</v>
      </c>
      <c r="Q277" s="94">
        <v>0</v>
      </c>
      <c r="R277" s="94">
        <v>0</v>
      </c>
      <c r="S277" s="80">
        <f t="shared" si="72"/>
        <v>39.92</v>
      </c>
      <c r="T277" s="81" t="s">
        <v>143</v>
      </c>
      <c r="U277" s="81" t="s">
        <v>143</v>
      </c>
      <c r="V277" s="81" t="s">
        <v>143</v>
      </c>
      <c r="W277" s="81" t="s">
        <v>143</v>
      </c>
      <c r="X277" s="81" t="s">
        <v>143</v>
      </c>
      <c r="Y277" s="129"/>
      <c r="Z277" s="129"/>
      <c r="AA277" s="129"/>
      <c r="AB277" s="192"/>
      <c r="AC277" s="192"/>
    </row>
    <row r="278" spans="1:29" s="130" customFormat="1" ht="51" x14ac:dyDescent="0.2">
      <c r="A278" s="221" t="str">
        <f>'4'!A304</f>
        <v>3.1.2.16</v>
      </c>
      <c r="B278" s="224" t="str">
        <f>'4'!B304</f>
        <v>Реконструкція системи теплопостачання житлового будинку №25а на пр. Перемоги в м. Луцьку (влаштування вузла комерційного обліку теплової енергії)</v>
      </c>
      <c r="C278" s="221" t="str">
        <f>'4'!C304</f>
        <v>1 шт.</v>
      </c>
      <c r="D278" s="221">
        <f>'4'!D304</f>
        <v>40.49</v>
      </c>
      <c r="E278" s="156" t="s">
        <v>53</v>
      </c>
      <c r="F278" s="156" t="s">
        <v>53</v>
      </c>
      <c r="G278" s="156" t="s">
        <v>53</v>
      </c>
      <c r="H278" s="156" t="s">
        <v>53</v>
      </c>
      <c r="I278" s="156" t="s">
        <v>53</v>
      </c>
      <c r="J278" s="156" t="s">
        <v>53</v>
      </c>
      <c r="K278" s="156" t="s">
        <v>53</v>
      </c>
      <c r="L278" s="156" t="s">
        <v>53</v>
      </c>
      <c r="M278" s="156" t="s">
        <v>53</v>
      </c>
      <c r="N278" s="94">
        <f>'4'!K304</f>
        <v>40.49</v>
      </c>
      <c r="O278" s="94">
        <f>'4'!L304</f>
        <v>0</v>
      </c>
      <c r="P278" s="94">
        <v>0</v>
      </c>
      <c r="Q278" s="94">
        <v>0</v>
      </c>
      <c r="R278" s="94">
        <v>0</v>
      </c>
      <c r="S278" s="80">
        <f t="shared" si="72"/>
        <v>40.49</v>
      </c>
      <c r="T278" s="81" t="s">
        <v>143</v>
      </c>
      <c r="U278" s="81" t="s">
        <v>143</v>
      </c>
      <c r="V278" s="81" t="s">
        <v>143</v>
      </c>
      <c r="W278" s="81" t="s">
        <v>143</v>
      </c>
      <c r="X278" s="81" t="s">
        <v>143</v>
      </c>
      <c r="Y278" s="129"/>
      <c r="Z278" s="129"/>
      <c r="AA278" s="129"/>
      <c r="AB278" s="192"/>
      <c r="AC278" s="192"/>
    </row>
    <row r="279" spans="1:29" s="130" customFormat="1" ht="63.75" x14ac:dyDescent="0.2">
      <c r="A279" s="221" t="str">
        <f>'4'!A305</f>
        <v>3.1.2.17</v>
      </c>
      <c r="B279" s="224" t="str">
        <f>'4'!B305</f>
        <v>Реконструкція системи теплопостачання житлового будинку №8 на пр. Грушевського в м. Луцьку (влаштування вузла комерційного обліку теплової енергії)</v>
      </c>
      <c r="C279" s="221" t="str">
        <f>'4'!C305</f>
        <v>1 шт.</v>
      </c>
      <c r="D279" s="221">
        <f>'4'!D305</f>
        <v>40.67</v>
      </c>
      <c r="E279" s="156" t="s">
        <v>53</v>
      </c>
      <c r="F279" s="156" t="s">
        <v>53</v>
      </c>
      <c r="G279" s="156" t="s">
        <v>53</v>
      </c>
      <c r="H279" s="156" t="s">
        <v>53</v>
      </c>
      <c r="I279" s="156" t="s">
        <v>53</v>
      </c>
      <c r="J279" s="156" t="s">
        <v>53</v>
      </c>
      <c r="K279" s="156" t="s">
        <v>53</v>
      </c>
      <c r="L279" s="156" t="s">
        <v>53</v>
      </c>
      <c r="M279" s="156" t="s">
        <v>53</v>
      </c>
      <c r="N279" s="94">
        <f>'4'!K305</f>
        <v>40.67</v>
      </c>
      <c r="O279" s="94">
        <f>'4'!L305</f>
        <v>0</v>
      </c>
      <c r="P279" s="94">
        <v>0</v>
      </c>
      <c r="Q279" s="94">
        <v>0</v>
      </c>
      <c r="R279" s="94">
        <v>0</v>
      </c>
      <c r="S279" s="80">
        <f t="shared" si="72"/>
        <v>40.67</v>
      </c>
      <c r="T279" s="81" t="s">
        <v>143</v>
      </c>
      <c r="U279" s="81" t="s">
        <v>143</v>
      </c>
      <c r="V279" s="81" t="s">
        <v>143</v>
      </c>
      <c r="W279" s="81" t="s">
        <v>143</v>
      </c>
      <c r="X279" s="81" t="s">
        <v>143</v>
      </c>
      <c r="Y279" s="129"/>
      <c r="Z279" s="129"/>
      <c r="AA279" s="129"/>
      <c r="AB279" s="192"/>
      <c r="AC279" s="192"/>
    </row>
    <row r="280" spans="1:29" s="130" customFormat="1" ht="63.75" x14ac:dyDescent="0.2">
      <c r="A280" s="221" t="str">
        <f>'4'!A306</f>
        <v>3.1.2.18</v>
      </c>
      <c r="B280" s="224" t="str">
        <f>'4'!B306</f>
        <v>Реконструкція системи теплопостачання житлового будинку №10 на пр. Грушевського в м. Луцьку (влаштування вузла комерційного обліку теплової енергії)</v>
      </c>
      <c r="C280" s="221" t="str">
        <f>'4'!C306</f>
        <v>1 шт.</v>
      </c>
      <c r="D280" s="221">
        <f>'4'!D306</f>
        <v>40.71</v>
      </c>
      <c r="E280" s="156" t="s">
        <v>53</v>
      </c>
      <c r="F280" s="156" t="s">
        <v>53</v>
      </c>
      <c r="G280" s="156" t="s">
        <v>53</v>
      </c>
      <c r="H280" s="156" t="s">
        <v>53</v>
      </c>
      <c r="I280" s="156" t="s">
        <v>53</v>
      </c>
      <c r="J280" s="156" t="s">
        <v>53</v>
      </c>
      <c r="K280" s="156" t="s">
        <v>53</v>
      </c>
      <c r="L280" s="156" t="s">
        <v>53</v>
      </c>
      <c r="M280" s="156" t="s">
        <v>53</v>
      </c>
      <c r="N280" s="94">
        <f>'4'!K306</f>
        <v>40.71</v>
      </c>
      <c r="O280" s="94">
        <f>'4'!L306</f>
        <v>0</v>
      </c>
      <c r="P280" s="94">
        <v>0</v>
      </c>
      <c r="Q280" s="94">
        <v>0</v>
      </c>
      <c r="R280" s="94">
        <v>0</v>
      </c>
      <c r="S280" s="80">
        <f t="shared" si="72"/>
        <v>40.71</v>
      </c>
      <c r="T280" s="81" t="s">
        <v>143</v>
      </c>
      <c r="U280" s="81" t="s">
        <v>143</v>
      </c>
      <c r="V280" s="81" t="s">
        <v>143</v>
      </c>
      <c r="W280" s="81" t="s">
        <v>143</v>
      </c>
      <c r="X280" s="81" t="s">
        <v>143</v>
      </c>
      <c r="Y280" s="129"/>
      <c r="Z280" s="129"/>
      <c r="AA280" s="129"/>
      <c r="AB280" s="192"/>
      <c r="AC280" s="192"/>
    </row>
    <row r="281" spans="1:29" s="130" customFormat="1" ht="63.75" x14ac:dyDescent="0.2">
      <c r="A281" s="221" t="str">
        <f>'4'!A307</f>
        <v>3.1.2.19</v>
      </c>
      <c r="B281" s="224" t="str">
        <f>'4'!B307</f>
        <v>Реконструкція системи теплопостачання житлового будинку №6 на пр. Грушевського в м. Луцьку (влаштування вузла комерційного обліку теплової енергії)</v>
      </c>
      <c r="C281" s="221" t="str">
        <f>'4'!C307</f>
        <v>1 шт.</v>
      </c>
      <c r="D281" s="221">
        <f>'4'!D307</f>
        <v>40.68</v>
      </c>
      <c r="E281" s="156" t="s">
        <v>53</v>
      </c>
      <c r="F281" s="156" t="s">
        <v>53</v>
      </c>
      <c r="G281" s="156" t="s">
        <v>53</v>
      </c>
      <c r="H281" s="156" t="s">
        <v>53</v>
      </c>
      <c r="I281" s="156" t="s">
        <v>53</v>
      </c>
      <c r="J281" s="156" t="s">
        <v>53</v>
      </c>
      <c r="K281" s="156" t="s">
        <v>53</v>
      </c>
      <c r="L281" s="156" t="s">
        <v>53</v>
      </c>
      <c r="M281" s="156" t="s">
        <v>53</v>
      </c>
      <c r="N281" s="94">
        <f>'4'!K307</f>
        <v>40.68</v>
      </c>
      <c r="O281" s="94">
        <f>'4'!L307</f>
        <v>0</v>
      </c>
      <c r="P281" s="94">
        <v>0</v>
      </c>
      <c r="Q281" s="94">
        <v>0</v>
      </c>
      <c r="R281" s="94">
        <v>0</v>
      </c>
      <c r="S281" s="80">
        <f t="shared" si="72"/>
        <v>40.68</v>
      </c>
      <c r="T281" s="81" t="s">
        <v>143</v>
      </c>
      <c r="U281" s="81" t="s">
        <v>143</v>
      </c>
      <c r="V281" s="81" t="s">
        <v>143</v>
      </c>
      <c r="W281" s="81" t="s">
        <v>143</v>
      </c>
      <c r="X281" s="81" t="s">
        <v>143</v>
      </c>
      <c r="Y281" s="129"/>
      <c r="Z281" s="129"/>
      <c r="AA281" s="129"/>
      <c r="AB281" s="192"/>
      <c r="AC281" s="192"/>
    </row>
    <row r="282" spans="1:29" s="130" customFormat="1" ht="63.75" x14ac:dyDescent="0.2">
      <c r="A282" s="221" t="str">
        <f>'4'!A308</f>
        <v>3.1.2.20</v>
      </c>
      <c r="B282" s="224" t="str">
        <f>'4'!B308</f>
        <v>Реконструкція системи теплопостачання житлового будинку №4а на пр. Грушевського в м. Луцьку (влаштування вузла комерційного обліку теплової енергії)</v>
      </c>
      <c r="C282" s="221" t="str">
        <f>'4'!C308</f>
        <v>1 шт.</v>
      </c>
      <c r="D282" s="221">
        <f>'4'!D308</f>
        <v>40.74</v>
      </c>
      <c r="E282" s="156" t="s">
        <v>53</v>
      </c>
      <c r="F282" s="156" t="s">
        <v>53</v>
      </c>
      <c r="G282" s="156" t="s">
        <v>53</v>
      </c>
      <c r="H282" s="156" t="s">
        <v>53</v>
      </c>
      <c r="I282" s="156" t="s">
        <v>53</v>
      </c>
      <c r="J282" s="156" t="s">
        <v>53</v>
      </c>
      <c r="K282" s="156" t="s">
        <v>53</v>
      </c>
      <c r="L282" s="156" t="s">
        <v>53</v>
      </c>
      <c r="M282" s="156" t="s">
        <v>53</v>
      </c>
      <c r="N282" s="94">
        <f>'4'!K308</f>
        <v>40.74</v>
      </c>
      <c r="O282" s="94">
        <f>'4'!L308</f>
        <v>0</v>
      </c>
      <c r="P282" s="94">
        <v>0</v>
      </c>
      <c r="Q282" s="94">
        <v>0</v>
      </c>
      <c r="R282" s="94">
        <v>0</v>
      </c>
      <c r="S282" s="80">
        <f t="shared" si="72"/>
        <v>40.74</v>
      </c>
      <c r="T282" s="81" t="s">
        <v>143</v>
      </c>
      <c r="U282" s="81" t="s">
        <v>143</v>
      </c>
      <c r="V282" s="81" t="s">
        <v>143</v>
      </c>
      <c r="W282" s="81" t="s">
        <v>143</v>
      </c>
      <c r="X282" s="81" t="s">
        <v>143</v>
      </c>
      <c r="Y282" s="129"/>
      <c r="Z282" s="129"/>
      <c r="AA282" s="129"/>
      <c r="AB282" s="192"/>
      <c r="AC282" s="192"/>
    </row>
    <row r="283" spans="1:29" s="130" customFormat="1" ht="17.25" customHeight="1" x14ac:dyDescent="0.2">
      <c r="A283" s="328" t="s">
        <v>99</v>
      </c>
      <c r="B283" s="329"/>
      <c r="C283" s="330"/>
      <c r="D283" s="216">
        <f>SUM(D263:D282)</f>
        <v>808.78</v>
      </c>
      <c r="E283" s="180" t="s">
        <v>25</v>
      </c>
      <c r="F283" s="180" t="s">
        <v>25</v>
      </c>
      <c r="G283" s="81" t="s">
        <v>143</v>
      </c>
      <c r="H283" s="81" t="s">
        <v>143</v>
      </c>
      <c r="I283" s="81" t="s">
        <v>143</v>
      </c>
      <c r="J283" s="81" t="s">
        <v>143</v>
      </c>
      <c r="K283" s="81" t="s">
        <v>143</v>
      </c>
      <c r="L283" s="81" t="s">
        <v>143</v>
      </c>
      <c r="M283" s="118">
        <v>0</v>
      </c>
      <c r="N283" s="232">
        <f t="shared" ref="N283:S283" si="73">SUM(N263:N282)</f>
        <v>808.78</v>
      </c>
      <c r="O283" s="95">
        <f t="shared" si="73"/>
        <v>0</v>
      </c>
      <c r="P283" s="95">
        <f t="shared" si="73"/>
        <v>0</v>
      </c>
      <c r="Q283" s="95">
        <f t="shared" si="73"/>
        <v>0</v>
      </c>
      <c r="R283" s="95">
        <f t="shared" si="73"/>
        <v>0</v>
      </c>
      <c r="S283" s="239">
        <f t="shared" si="73"/>
        <v>808.78</v>
      </c>
      <c r="T283" s="81" t="s">
        <v>143</v>
      </c>
      <c r="U283" s="81" t="s">
        <v>143</v>
      </c>
      <c r="V283" s="81" t="s">
        <v>143</v>
      </c>
      <c r="W283" s="81" t="s">
        <v>143</v>
      </c>
      <c r="X283" s="81" t="s">
        <v>143</v>
      </c>
      <c r="Y283" s="184"/>
      <c r="Z283" s="184"/>
      <c r="AA283" s="184"/>
      <c r="AB283" s="192"/>
      <c r="AC283" s="192"/>
    </row>
    <row r="284" spans="1:29" s="130" customFormat="1" ht="17.25" customHeight="1" x14ac:dyDescent="0.2">
      <c r="A284" s="82" t="s">
        <v>51</v>
      </c>
      <c r="B284" s="328" t="s">
        <v>76</v>
      </c>
      <c r="C284" s="329"/>
      <c r="D284" s="329"/>
      <c r="E284" s="329"/>
      <c r="F284" s="329"/>
      <c r="G284" s="329"/>
      <c r="H284" s="329"/>
      <c r="I284" s="329"/>
      <c r="J284" s="329"/>
      <c r="K284" s="329"/>
      <c r="L284" s="329"/>
      <c r="M284" s="329"/>
      <c r="N284" s="329"/>
      <c r="O284" s="329"/>
      <c r="P284" s="329"/>
      <c r="Q284" s="329"/>
      <c r="R284" s="329"/>
      <c r="S284" s="329"/>
      <c r="T284" s="329"/>
      <c r="U284" s="329"/>
      <c r="V284" s="329"/>
      <c r="W284" s="329"/>
      <c r="X284" s="330"/>
      <c r="Y284" s="192"/>
      <c r="Z284" s="192"/>
      <c r="AA284" s="192"/>
      <c r="AB284" s="192"/>
      <c r="AC284" s="192"/>
    </row>
    <row r="285" spans="1:29" s="130" customFormat="1" ht="17.25" hidden="1" customHeight="1" x14ac:dyDescent="0.2">
      <c r="A285" s="181"/>
      <c r="B285" s="181"/>
      <c r="C285" s="181"/>
      <c r="D285" s="181"/>
      <c r="E285" s="81" t="s">
        <v>25</v>
      </c>
      <c r="F285" s="81" t="s">
        <v>25</v>
      </c>
      <c r="G285" s="81" t="s">
        <v>25</v>
      </c>
      <c r="H285" s="81" t="s">
        <v>25</v>
      </c>
      <c r="I285" s="81" t="s">
        <v>25</v>
      </c>
      <c r="J285" s="81" t="s">
        <v>25</v>
      </c>
      <c r="K285" s="81" t="s">
        <v>25</v>
      </c>
      <c r="L285" s="81" t="s">
        <v>25</v>
      </c>
      <c r="M285" s="81" t="s">
        <v>25</v>
      </c>
      <c r="N285" s="233"/>
      <c r="O285" s="181"/>
      <c r="P285" s="163"/>
      <c r="Q285" s="163"/>
      <c r="R285" s="240"/>
      <c r="S285" s="240"/>
      <c r="T285" s="181"/>
      <c r="U285" s="181"/>
      <c r="V285" s="181"/>
      <c r="W285" s="181"/>
      <c r="X285" s="181"/>
      <c r="Y285" s="129"/>
      <c r="Z285" s="129"/>
      <c r="AA285" s="129"/>
      <c r="AB285" s="192"/>
      <c r="AC285" s="192"/>
    </row>
    <row r="286" spans="1:29" s="130" customFormat="1" ht="17.25" customHeight="1" x14ac:dyDescent="0.2">
      <c r="A286" s="328" t="s">
        <v>100</v>
      </c>
      <c r="B286" s="329"/>
      <c r="C286" s="330"/>
      <c r="D286" s="96">
        <v>0</v>
      </c>
      <c r="E286" s="180" t="s">
        <v>25</v>
      </c>
      <c r="F286" s="180" t="s">
        <v>25</v>
      </c>
      <c r="G286" s="81" t="s">
        <v>143</v>
      </c>
      <c r="H286" s="81" t="s">
        <v>143</v>
      </c>
      <c r="I286" s="81" t="s">
        <v>143</v>
      </c>
      <c r="J286" s="81" t="s">
        <v>143</v>
      </c>
      <c r="K286" s="81" t="s">
        <v>143</v>
      </c>
      <c r="L286" s="81" t="s">
        <v>143</v>
      </c>
      <c r="M286" s="95">
        <f>SUM(M266:M285)</f>
        <v>0</v>
      </c>
      <c r="N286" s="95">
        <v>0</v>
      </c>
      <c r="O286" s="95">
        <f>SUM(O266:O285)</f>
        <v>0</v>
      </c>
      <c r="P286" s="95">
        <f>SUM(P266:P285)</f>
        <v>0</v>
      </c>
      <c r="Q286" s="95">
        <f>SUM(Q266:Q285)</f>
        <v>0</v>
      </c>
      <c r="R286" s="95">
        <f>SUM(R266:R285)</f>
        <v>0</v>
      </c>
      <c r="S286" s="95">
        <v>0</v>
      </c>
      <c r="T286" s="81" t="s">
        <v>143</v>
      </c>
      <c r="U286" s="81" t="s">
        <v>143</v>
      </c>
      <c r="V286" s="81" t="s">
        <v>143</v>
      </c>
      <c r="W286" s="81" t="s">
        <v>143</v>
      </c>
      <c r="X286" s="81" t="s">
        <v>143</v>
      </c>
      <c r="Y286" s="184"/>
      <c r="Z286" s="184"/>
      <c r="AA286" s="184"/>
      <c r="AB286" s="192"/>
      <c r="AC286" s="192"/>
    </row>
    <row r="287" spans="1:29" s="130" customFormat="1" ht="17.25" customHeight="1" x14ac:dyDescent="0.2">
      <c r="A287" s="319" t="s">
        <v>101</v>
      </c>
      <c r="B287" s="320"/>
      <c r="C287" s="321"/>
      <c r="D287" s="96">
        <f>D286+D283+D261</f>
        <v>808.78</v>
      </c>
      <c r="E287" s="180" t="s">
        <v>25</v>
      </c>
      <c r="F287" s="180" t="s">
        <v>25</v>
      </c>
      <c r="G287" s="81" t="s">
        <v>143</v>
      </c>
      <c r="H287" s="81" t="s">
        <v>143</v>
      </c>
      <c r="I287" s="81" t="s">
        <v>143</v>
      </c>
      <c r="J287" s="81" t="s">
        <v>143</v>
      </c>
      <c r="K287" s="81" t="s">
        <v>143</v>
      </c>
      <c r="L287" s="81" t="s">
        <v>143</v>
      </c>
      <c r="M287" s="96">
        <f t="shared" ref="M287:S287" si="74">M286+M283+M261</f>
        <v>0</v>
      </c>
      <c r="N287" s="96">
        <f t="shared" si="74"/>
        <v>808.78</v>
      </c>
      <c r="O287" s="96">
        <f t="shared" si="74"/>
        <v>0</v>
      </c>
      <c r="P287" s="96">
        <f t="shared" si="74"/>
        <v>0</v>
      </c>
      <c r="Q287" s="96">
        <f t="shared" si="74"/>
        <v>0</v>
      </c>
      <c r="R287" s="96">
        <f t="shared" si="74"/>
        <v>0</v>
      </c>
      <c r="S287" s="96">
        <f t="shared" si="74"/>
        <v>808.78</v>
      </c>
      <c r="T287" s="81" t="s">
        <v>143</v>
      </c>
      <c r="U287" s="81" t="s">
        <v>143</v>
      </c>
      <c r="V287" s="81" t="s">
        <v>143</v>
      </c>
      <c r="W287" s="81" t="s">
        <v>143</v>
      </c>
      <c r="X287" s="81" t="s">
        <v>143</v>
      </c>
      <c r="Y287" s="184"/>
      <c r="Z287" s="184"/>
      <c r="AA287" s="184"/>
      <c r="AB287" s="192"/>
      <c r="AC287" s="192"/>
    </row>
    <row r="288" spans="1:29" s="130" customFormat="1" ht="17.25" customHeight="1" x14ac:dyDescent="0.2">
      <c r="A288" s="319" t="s">
        <v>126</v>
      </c>
      <c r="B288" s="320"/>
      <c r="C288" s="321"/>
      <c r="D288" s="96">
        <f>D287</f>
        <v>808.78</v>
      </c>
      <c r="E288" s="96">
        <v>0</v>
      </c>
      <c r="F288" s="96">
        <v>0</v>
      </c>
      <c r="G288" s="96">
        <v>0</v>
      </c>
      <c r="H288" s="96">
        <v>0</v>
      </c>
      <c r="I288" s="96">
        <v>0</v>
      </c>
      <c r="J288" s="96">
        <f>D288</f>
        <v>808.78</v>
      </c>
      <c r="K288" s="96">
        <v>0</v>
      </c>
      <c r="L288" s="96">
        <v>0</v>
      </c>
      <c r="M288" s="96">
        <f t="shared" ref="M288:S288" si="75">M287</f>
        <v>0</v>
      </c>
      <c r="N288" s="96">
        <f t="shared" si="75"/>
        <v>808.78</v>
      </c>
      <c r="O288" s="96">
        <f t="shared" si="75"/>
        <v>0</v>
      </c>
      <c r="P288" s="96">
        <f t="shared" si="75"/>
        <v>0</v>
      </c>
      <c r="Q288" s="96">
        <f t="shared" si="75"/>
        <v>0</v>
      </c>
      <c r="R288" s="96">
        <f t="shared" si="75"/>
        <v>0</v>
      </c>
      <c r="S288" s="96">
        <f t="shared" si="75"/>
        <v>808.78</v>
      </c>
      <c r="T288" s="81" t="s">
        <v>143</v>
      </c>
      <c r="U288" s="81" t="s">
        <v>143</v>
      </c>
      <c r="V288" s="81" t="s">
        <v>143</v>
      </c>
      <c r="W288" s="81" t="s">
        <v>143</v>
      </c>
      <c r="X288" s="81" t="s">
        <v>143</v>
      </c>
      <c r="Y288" s="129"/>
      <c r="Z288" s="129"/>
      <c r="AA288" s="129"/>
      <c r="AB288" s="192"/>
      <c r="AC288" s="192"/>
    </row>
    <row r="289" spans="1:29" s="130" customFormat="1" ht="17.25" customHeight="1" x14ac:dyDescent="0.2">
      <c r="A289" s="183" t="s">
        <v>328</v>
      </c>
      <c r="B289" s="322" t="s">
        <v>297</v>
      </c>
      <c r="C289" s="323"/>
      <c r="D289" s="323"/>
      <c r="E289" s="323"/>
      <c r="F289" s="323"/>
      <c r="G289" s="323"/>
      <c r="H289" s="323"/>
      <c r="I289" s="323"/>
      <c r="J289" s="323"/>
      <c r="K289" s="323"/>
      <c r="L289" s="323"/>
      <c r="M289" s="323"/>
      <c r="N289" s="323"/>
      <c r="O289" s="323"/>
      <c r="P289" s="323"/>
      <c r="Q289" s="323"/>
      <c r="R289" s="323"/>
      <c r="S289" s="323"/>
      <c r="T289" s="323"/>
      <c r="U289" s="323"/>
      <c r="V289" s="323"/>
      <c r="W289" s="323"/>
      <c r="X289" s="324"/>
      <c r="Y289" s="129"/>
      <c r="Z289" s="129"/>
      <c r="AA289" s="129"/>
      <c r="AB289" s="192"/>
      <c r="AC289" s="192"/>
    </row>
    <row r="290" spans="1:29" s="130" customFormat="1" ht="17.25" customHeight="1" x14ac:dyDescent="0.2">
      <c r="A290" s="60" t="s">
        <v>302</v>
      </c>
      <c r="B290" s="319" t="s">
        <v>323</v>
      </c>
      <c r="C290" s="320"/>
      <c r="D290" s="320"/>
      <c r="E290" s="320"/>
      <c r="F290" s="320"/>
      <c r="G290" s="320"/>
      <c r="H290" s="320"/>
      <c r="I290" s="320"/>
      <c r="J290" s="320"/>
      <c r="K290" s="320"/>
      <c r="L290" s="320"/>
      <c r="M290" s="320"/>
      <c r="N290" s="320"/>
      <c r="O290" s="320"/>
      <c r="P290" s="320"/>
      <c r="Q290" s="320"/>
      <c r="R290" s="320"/>
      <c r="S290" s="320"/>
      <c r="T290" s="320"/>
      <c r="U290" s="320"/>
      <c r="V290" s="320"/>
      <c r="W290" s="320"/>
      <c r="X290" s="321"/>
      <c r="Y290" s="129"/>
      <c r="Z290" s="129"/>
      <c r="AA290" s="129"/>
      <c r="AB290" s="192"/>
      <c r="AC290" s="192"/>
    </row>
    <row r="291" spans="1:29" s="130" customFormat="1" ht="17.25" customHeight="1" x14ac:dyDescent="0.2">
      <c r="A291" s="61" t="s">
        <v>299</v>
      </c>
      <c r="B291" s="325" t="s">
        <v>74</v>
      </c>
      <c r="C291" s="326"/>
      <c r="D291" s="326"/>
      <c r="E291" s="326"/>
      <c r="F291" s="326"/>
      <c r="G291" s="326"/>
      <c r="H291" s="326"/>
      <c r="I291" s="326"/>
      <c r="J291" s="326"/>
      <c r="K291" s="326"/>
      <c r="L291" s="326"/>
      <c r="M291" s="326"/>
      <c r="N291" s="326"/>
      <c r="O291" s="326"/>
      <c r="P291" s="326"/>
      <c r="Q291" s="326"/>
      <c r="R291" s="326"/>
      <c r="S291" s="326"/>
      <c r="T291" s="326"/>
      <c r="U291" s="326"/>
      <c r="V291" s="326"/>
      <c r="W291" s="326"/>
      <c r="X291" s="327"/>
      <c r="Y291" s="129"/>
      <c r="Z291" s="129"/>
      <c r="AA291" s="129"/>
      <c r="AB291" s="192"/>
      <c r="AC291" s="192"/>
    </row>
    <row r="292" spans="1:29" s="130" customFormat="1" ht="17.25" hidden="1" customHeight="1" x14ac:dyDescent="0.2">
      <c r="A292" s="183"/>
      <c r="B292" s="62" t="s">
        <v>25</v>
      </c>
      <c r="C292" s="62" t="s">
        <v>25</v>
      </c>
      <c r="D292" s="62" t="s">
        <v>25</v>
      </c>
      <c r="E292" s="62" t="s">
        <v>25</v>
      </c>
      <c r="F292" s="62" t="s">
        <v>25</v>
      </c>
      <c r="G292" s="62" t="s">
        <v>25</v>
      </c>
      <c r="H292" s="62" t="s">
        <v>25</v>
      </c>
      <c r="I292" s="62" t="s">
        <v>25</v>
      </c>
      <c r="J292" s="62" t="s">
        <v>25</v>
      </c>
      <c r="K292" s="62" t="s">
        <v>25</v>
      </c>
      <c r="L292" s="62" t="s">
        <v>25</v>
      </c>
      <c r="M292" s="62" t="s">
        <v>25</v>
      </c>
      <c r="N292" s="81" t="s">
        <v>143</v>
      </c>
      <c r="O292" s="81" t="s">
        <v>143</v>
      </c>
      <c r="P292" s="81" t="s">
        <v>143</v>
      </c>
      <c r="Q292" s="81" t="s">
        <v>143</v>
      </c>
      <c r="R292" s="81" t="s">
        <v>143</v>
      </c>
      <c r="S292" s="81" t="s">
        <v>143</v>
      </c>
      <c r="T292" s="81" t="s">
        <v>143</v>
      </c>
      <c r="U292" s="81" t="s">
        <v>143</v>
      </c>
      <c r="V292" s="81" t="s">
        <v>143</v>
      </c>
      <c r="W292" s="81" t="s">
        <v>143</v>
      </c>
      <c r="X292" s="81" t="s">
        <v>143</v>
      </c>
      <c r="Y292" s="129"/>
      <c r="Z292" s="129"/>
      <c r="AA292" s="129"/>
      <c r="AB292" s="192"/>
      <c r="AC292" s="192"/>
    </row>
    <row r="293" spans="1:29" s="130" customFormat="1" ht="17.25" customHeight="1" x14ac:dyDescent="0.2">
      <c r="A293" s="328" t="s">
        <v>304</v>
      </c>
      <c r="B293" s="329"/>
      <c r="C293" s="330"/>
      <c r="D293" s="96">
        <v>0</v>
      </c>
      <c r="E293" s="216" t="s">
        <v>25</v>
      </c>
      <c r="F293" s="216" t="s">
        <v>25</v>
      </c>
      <c r="G293" s="81" t="s">
        <v>143</v>
      </c>
      <c r="H293" s="81" t="s">
        <v>143</v>
      </c>
      <c r="I293" s="81" t="s">
        <v>143</v>
      </c>
      <c r="J293" s="81" t="s">
        <v>143</v>
      </c>
      <c r="K293" s="81" t="s">
        <v>143</v>
      </c>
      <c r="L293" s="81" t="s">
        <v>143</v>
      </c>
      <c r="M293" s="81" t="s">
        <v>143</v>
      </c>
      <c r="N293" s="81" t="s">
        <v>143</v>
      </c>
      <c r="O293" s="81" t="s">
        <v>143</v>
      </c>
      <c r="P293" s="81" t="s">
        <v>143</v>
      </c>
      <c r="Q293" s="81" t="s">
        <v>143</v>
      </c>
      <c r="R293" s="81" t="s">
        <v>143</v>
      </c>
      <c r="S293" s="81" t="s">
        <v>143</v>
      </c>
      <c r="T293" s="81" t="s">
        <v>143</v>
      </c>
      <c r="U293" s="81" t="s">
        <v>143</v>
      </c>
      <c r="V293" s="81" t="s">
        <v>143</v>
      </c>
      <c r="W293" s="81" t="s">
        <v>143</v>
      </c>
      <c r="X293" s="81" t="s">
        <v>143</v>
      </c>
      <c r="Y293" s="129"/>
      <c r="Z293" s="129"/>
      <c r="AA293" s="129"/>
      <c r="AB293" s="192"/>
      <c r="AC293" s="192"/>
    </row>
    <row r="294" spans="1:29" s="130" customFormat="1" ht="17.25" customHeight="1" x14ac:dyDescent="0.2">
      <c r="A294" s="216" t="s">
        <v>327</v>
      </c>
      <c r="B294" s="325" t="s">
        <v>303</v>
      </c>
      <c r="C294" s="326"/>
      <c r="D294" s="326"/>
      <c r="E294" s="326"/>
      <c r="F294" s="326"/>
      <c r="G294" s="326"/>
      <c r="H294" s="326"/>
      <c r="I294" s="326"/>
      <c r="J294" s="326"/>
      <c r="K294" s="326"/>
      <c r="L294" s="326"/>
      <c r="M294" s="326"/>
      <c r="N294" s="326"/>
      <c r="O294" s="326"/>
      <c r="P294" s="326"/>
      <c r="Q294" s="326"/>
      <c r="R294" s="326"/>
      <c r="S294" s="326"/>
      <c r="T294" s="326"/>
      <c r="U294" s="326"/>
      <c r="V294" s="326"/>
      <c r="W294" s="326"/>
      <c r="X294" s="327"/>
      <c r="Y294" s="129"/>
      <c r="Z294" s="129"/>
      <c r="AA294" s="129"/>
      <c r="AB294" s="192"/>
      <c r="AC294" s="192"/>
    </row>
    <row r="295" spans="1:29" s="130" customFormat="1" ht="17.25" hidden="1" customHeight="1" x14ac:dyDescent="0.2">
      <c r="A295" s="217"/>
      <c r="B295" s="217"/>
      <c r="C295" s="217"/>
      <c r="D295" s="217"/>
      <c r="E295" s="81" t="s">
        <v>25</v>
      </c>
      <c r="F295" s="81" t="s">
        <v>25</v>
      </c>
      <c r="G295" s="81" t="s">
        <v>25</v>
      </c>
      <c r="H295" s="81" t="s">
        <v>25</v>
      </c>
      <c r="I295" s="81" t="s">
        <v>25</v>
      </c>
      <c r="J295" s="81" t="s">
        <v>25</v>
      </c>
      <c r="K295" s="81" t="s">
        <v>25</v>
      </c>
      <c r="L295" s="81" t="s">
        <v>25</v>
      </c>
      <c r="M295" s="81" t="s">
        <v>25</v>
      </c>
      <c r="N295" s="233"/>
      <c r="O295" s="217"/>
      <c r="P295" s="163"/>
      <c r="Q295" s="163"/>
      <c r="R295" s="240"/>
      <c r="S295" s="240"/>
      <c r="T295" s="217"/>
      <c r="U295" s="217"/>
      <c r="V295" s="217"/>
      <c r="W295" s="217"/>
      <c r="X295" s="217"/>
      <c r="Y295" s="129"/>
      <c r="Z295" s="129"/>
      <c r="AA295" s="129"/>
      <c r="AB295" s="192"/>
      <c r="AC295" s="192"/>
    </row>
    <row r="296" spans="1:29" s="130" customFormat="1" ht="17.25" customHeight="1" x14ac:dyDescent="0.2">
      <c r="A296" s="328" t="s">
        <v>305</v>
      </c>
      <c r="B296" s="329"/>
      <c r="C296" s="330"/>
      <c r="D296" s="96">
        <v>0</v>
      </c>
      <c r="E296" s="216" t="s">
        <v>25</v>
      </c>
      <c r="F296" s="216" t="s">
        <v>25</v>
      </c>
      <c r="G296" s="81" t="s">
        <v>143</v>
      </c>
      <c r="H296" s="81" t="s">
        <v>143</v>
      </c>
      <c r="I296" s="81" t="s">
        <v>143</v>
      </c>
      <c r="J296" s="81" t="s">
        <v>143</v>
      </c>
      <c r="K296" s="81" t="s">
        <v>143</v>
      </c>
      <c r="L296" s="81" t="s">
        <v>143</v>
      </c>
      <c r="M296" s="81" t="s">
        <v>143</v>
      </c>
      <c r="N296" s="81" t="s">
        <v>143</v>
      </c>
      <c r="O296" s="81" t="s">
        <v>143</v>
      </c>
      <c r="P296" s="81" t="s">
        <v>143</v>
      </c>
      <c r="Q296" s="81" t="s">
        <v>143</v>
      </c>
      <c r="R296" s="81" t="s">
        <v>143</v>
      </c>
      <c r="S296" s="81" t="s">
        <v>143</v>
      </c>
      <c r="T296" s="81" t="s">
        <v>143</v>
      </c>
      <c r="U296" s="81" t="s">
        <v>143</v>
      </c>
      <c r="V296" s="81" t="s">
        <v>143</v>
      </c>
      <c r="W296" s="81" t="s">
        <v>143</v>
      </c>
      <c r="X296" s="81" t="s">
        <v>143</v>
      </c>
      <c r="Y296" s="129"/>
      <c r="Z296" s="129"/>
      <c r="AA296" s="129"/>
      <c r="AB296" s="192"/>
      <c r="AC296" s="192"/>
    </row>
    <row r="297" spans="1:29" s="130" customFormat="1" ht="17.25" customHeight="1" x14ac:dyDescent="0.2">
      <c r="A297" s="82" t="s">
        <v>301</v>
      </c>
      <c r="B297" s="328" t="s">
        <v>76</v>
      </c>
      <c r="C297" s="329"/>
      <c r="D297" s="329"/>
      <c r="E297" s="329"/>
      <c r="F297" s="329"/>
      <c r="G297" s="329"/>
      <c r="H297" s="329"/>
      <c r="I297" s="329"/>
      <c r="J297" s="329"/>
      <c r="K297" s="329"/>
      <c r="L297" s="329"/>
      <c r="M297" s="329"/>
      <c r="N297" s="329"/>
      <c r="O297" s="329"/>
      <c r="P297" s="329"/>
      <c r="Q297" s="329"/>
      <c r="R297" s="329"/>
      <c r="S297" s="329"/>
      <c r="T297" s="329"/>
      <c r="U297" s="329"/>
      <c r="V297" s="329"/>
      <c r="W297" s="329"/>
      <c r="X297" s="330"/>
      <c r="Y297" s="129"/>
      <c r="Z297" s="129"/>
      <c r="AA297" s="129"/>
      <c r="AB297" s="192"/>
      <c r="AC297" s="192"/>
    </row>
    <row r="298" spans="1:29" s="130" customFormat="1" ht="17.25" hidden="1" customHeight="1" x14ac:dyDescent="0.2">
      <c r="A298" s="217"/>
      <c r="B298" s="217"/>
      <c r="C298" s="217"/>
      <c r="D298" s="217"/>
      <c r="E298" s="81" t="s">
        <v>25</v>
      </c>
      <c r="F298" s="81" t="s">
        <v>25</v>
      </c>
      <c r="G298" s="81" t="s">
        <v>25</v>
      </c>
      <c r="H298" s="81" t="s">
        <v>25</v>
      </c>
      <c r="I298" s="81" t="s">
        <v>25</v>
      </c>
      <c r="J298" s="81" t="s">
        <v>25</v>
      </c>
      <c r="K298" s="81" t="s">
        <v>25</v>
      </c>
      <c r="L298" s="81" t="s">
        <v>25</v>
      </c>
      <c r="M298" s="81" t="s">
        <v>25</v>
      </c>
      <c r="N298" s="233"/>
      <c r="O298" s="217"/>
      <c r="P298" s="163"/>
      <c r="Q298" s="163"/>
      <c r="R298" s="240"/>
      <c r="S298" s="240"/>
      <c r="T298" s="217"/>
      <c r="U298" s="217"/>
      <c r="V298" s="217"/>
      <c r="W298" s="217"/>
      <c r="X298" s="217"/>
      <c r="Y298" s="129"/>
      <c r="Z298" s="129"/>
      <c r="AA298" s="129"/>
      <c r="AB298" s="192"/>
      <c r="AC298" s="192"/>
    </row>
    <row r="299" spans="1:29" s="130" customFormat="1" ht="17.25" customHeight="1" x14ac:dyDescent="0.2">
      <c r="A299" s="328" t="s">
        <v>306</v>
      </c>
      <c r="B299" s="329"/>
      <c r="C299" s="330"/>
      <c r="D299" s="96">
        <v>0</v>
      </c>
      <c r="E299" s="216" t="s">
        <v>25</v>
      </c>
      <c r="F299" s="216" t="s">
        <v>25</v>
      </c>
      <c r="G299" s="81" t="s">
        <v>143</v>
      </c>
      <c r="H299" s="81" t="s">
        <v>143</v>
      </c>
      <c r="I299" s="81" t="s">
        <v>143</v>
      </c>
      <c r="J299" s="81" t="s">
        <v>143</v>
      </c>
      <c r="K299" s="81" t="s">
        <v>143</v>
      </c>
      <c r="L299" s="81" t="s">
        <v>143</v>
      </c>
      <c r="M299" s="81" t="s">
        <v>143</v>
      </c>
      <c r="N299" s="81" t="s">
        <v>143</v>
      </c>
      <c r="O299" s="81" t="s">
        <v>143</v>
      </c>
      <c r="P299" s="81" t="s">
        <v>143</v>
      </c>
      <c r="Q299" s="81" t="s">
        <v>143</v>
      </c>
      <c r="R299" s="81" t="s">
        <v>143</v>
      </c>
      <c r="S299" s="81" t="s">
        <v>143</v>
      </c>
      <c r="T299" s="81" t="s">
        <v>143</v>
      </c>
      <c r="U299" s="81" t="s">
        <v>143</v>
      </c>
      <c r="V299" s="81" t="s">
        <v>143</v>
      </c>
      <c r="W299" s="81" t="s">
        <v>143</v>
      </c>
      <c r="X299" s="81" t="s">
        <v>143</v>
      </c>
      <c r="Y299" s="129"/>
      <c r="Z299" s="129"/>
      <c r="AA299" s="129"/>
      <c r="AB299" s="192"/>
      <c r="AC299" s="192"/>
    </row>
    <row r="300" spans="1:29" s="130" customFormat="1" ht="17.25" customHeight="1" x14ac:dyDescent="0.2">
      <c r="A300" s="319" t="s">
        <v>307</v>
      </c>
      <c r="B300" s="320"/>
      <c r="C300" s="321"/>
      <c r="D300" s="96">
        <v>0</v>
      </c>
      <c r="E300" s="216" t="s">
        <v>25</v>
      </c>
      <c r="F300" s="216" t="s">
        <v>25</v>
      </c>
      <c r="G300" s="81" t="s">
        <v>143</v>
      </c>
      <c r="H300" s="81" t="s">
        <v>143</v>
      </c>
      <c r="I300" s="81" t="s">
        <v>143</v>
      </c>
      <c r="J300" s="81" t="s">
        <v>143</v>
      </c>
      <c r="K300" s="81" t="s">
        <v>143</v>
      </c>
      <c r="L300" s="81" t="s">
        <v>143</v>
      </c>
      <c r="M300" s="81" t="s">
        <v>143</v>
      </c>
      <c r="N300" s="81" t="s">
        <v>143</v>
      </c>
      <c r="O300" s="81" t="s">
        <v>143</v>
      </c>
      <c r="P300" s="81" t="s">
        <v>143</v>
      </c>
      <c r="Q300" s="81" t="s">
        <v>143</v>
      </c>
      <c r="R300" s="81" t="s">
        <v>143</v>
      </c>
      <c r="S300" s="81" t="s">
        <v>143</v>
      </c>
      <c r="T300" s="81" t="s">
        <v>143</v>
      </c>
      <c r="U300" s="81" t="s">
        <v>143</v>
      </c>
      <c r="V300" s="81" t="s">
        <v>143</v>
      </c>
      <c r="W300" s="81" t="s">
        <v>143</v>
      </c>
      <c r="X300" s="81" t="s">
        <v>143</v>
      </c>
      <c r="Y300" s="129"/>
      <c r="Z300" s="129"/>
      <c r="AA300" s="129"/>
      <c r="AB300" s="192"/>
      <c r="AC300" s="192"/>
    </row>
    <row r="301" spans="1:29" s="130" customFormat="1" ht="17.25" customHeight="1" x14ac:dyDescent="0.2">
      <c r="A301" s="319" t="s">
        <v>308</v>
      </c>
      <c r="B301" s="320"/>
      <c r="C301" s="321"/>
      <c r="D301" s="96">
        <v>0</v>
      </c>
      <c r="E301" s="96">
        <v>0</v>
      </c>
      <c r="F301" s="96">
        <v>0</v>
      </c>
      <c r="G301" s="96">
        <v>0</v>
      </c>
      <c r="H301" s="96">
        <v>0</v>
      </c>
      <c r="I301" s="96">
        <v>0</v>
      </c>
      <c r="J301" s="96">
        <v>0</v>
      </c>
      <c r="K301" s="96">
        <v>0</v>
      </c>
      <c r="L301" s="96">
        <v>0</v>
      </c>
      <c r="M301" s="96">
        <v>0</v>
      </c>
      <c r="N301" s="96">
        <v>0</v>
      </c>
      <c r="O301" s="96">
        <v>0</v>
      </c>
      <c r="P301" s="96">
        <v>0</v>
      </c>
      <c r="Q301" s="96">
        <v>0</v>
      </c>
      <c r="R301" s="96">
        <v>0</v>
      </c>
      <c r="S301" s="96">
        <v>0</v>
      </c>
      <c r="T301" s="81" t="s">
        <v>143</v>
      </c>
      <c r="U301" s="81" t="s">
        <v>143</v>
      </c>
      <c r="V301" s="81" t="s">
        <v>143</v>
      </c>
      <c r="W301" s="81" t="s">
        <v>143</v>
      </c>
      <c r="X301" s="81" t="s">
        <v>143</v>
      </c>
      <c r="Y301" s="129"/>
      <c r="Z301" s="129"/>
      <c r="AA301" s="129"/>
      <c r="AB301" s="192"/>
      <c r="AC301" s="192"/>
    </row>
    <row r="302" spans="1:29" s="130" customFormat="1" ht="17.25" customHeight="1" x14ac:dyDescent="0.2">
      <c r="A302" s="339" t="s">
        <v>35</v>
      </c>
      <c r="B302" s="339"/>
      <c r="C302" s="339"/>
      <c r="D302" s="96">
        <f>D255+D224+D175+D164+D153+D142+D130+D118+D107+D96+D85+D74+D63+D288+D301</f>
        <v>14911.800000000001</v>
      </c>
      <c r="E302" s="96">
        <f>E255+E224+E175+E164+E153+E142+E130+E118+E107+E96+E85+E74+E63+E288+E301</f>
        <v>13034.759999999998</v>
      </c>
      <c r="F302" s="96">
        <f>F255+F224+F175+F164+F153+F142+F130+F118+F107+F96+F85+F74+F63</f>
        <v>0</v>
      </c>
      <c r="G302" s="96">
        <f>G255+G224+G175+G164+G153+G142+G130+G118+G107+G96+G85+G74+G63</f>
        <v>0</v>
      </c>
      <c r="H302" s="96">
        <f>H255+H224+H175+H164+H153+H142+H130+H118+H107+H96+H85+H74+H63</f>
        <v>0</v>
      </c>
      <c r="I302" s="96">
        <f>I255+I224+I175+I164+I153+I142+I130+I118+I107+I96+I85+I74+I63</f>
        <v>0</v>
      </c>
      <c r="J302" s="96">
        <f>J255+J224+J175+J164+J153+J142+J130+J118+J107+J96+J85+J74+J63+J288+J301</f>
        <v>1877.0400000000006</v>
      </c>
      <c r="K302" s="96">
        <f>K255+K224+K175+K164+K153+K142+K130+K118+K107+K96+K85+K74+K63</f>
        <v>0</v>
      </c>
      <c r="L302" s="96">
        <f>L255+L224+L175+L164+L153+L142+L130+L118+L107+L96+L85+L74+L63</f>
        <v>0</v>
      </c>
      <c r="M302" s="96">
        <f t="shared" ref="M302:S302" si="76">M255+M224+M175+M164+M153+M142+M130+M118+M107+M96+M85+M74+M63+M288+M301</f>
        <v>13034.759999999998</v>
      </c>
      <c r="N302" s="96">
        <f t="shared" si="76"/>
        <v>9402.43</v>
      </c>
      <c r="O302" s="96">
        <f t="shared" si="76"/>
        <v>5534.3899999999994</v>
      </c>
      <c r="P302" s="96">
        <f t="shared" si="76"/>
        <v>212.4</v>
      </c>
      <c r="Q302" s="96">
        <f t="shared" si="76"/>
        <v>3336.0400000000004</v>
      </c>
      <c r="R302" s="96">
        <f t="shared" si="76"/>
        <v>5890.6799999999994</v>
      </c>
      <c r="S302" s="96">
        <f t="shared" si="76"/>
        <v>5472.68</v>
      </c>
      <c r="T302" s="104" t="s">
        <v>143</v>
      </c>
      <c r="U302" s="96" t="s">
        <v>143</v>
      </c>
      <c r="V302" s="96" t="s">
        <v>143</v>
      </c>
      <c r="W302" s="81" t="s">
        <v>143</v>
      </c>
      <c r="X302" s="96" t="s">
        <v>143</v>
      </c>
      <c r="Y302" s="129"/>
      <c r="Z302" s="129"/>
      <c r="AA302" s="129"/>
      <c r="AB302" s="192"/>
      <c r="AC302" s="192"/>
    </row>
    <row r="303" spans="1:29" ht="13.5" customHeight="1" x14ac:dyDescent="0.2">
      <c r="A303" s="369"/>
      <c r="B303" s="369"/>
      <c r="C303" s="32"/>
      <c r="D303" s="32"/>
      <c r="E303" s="32"/>
      <c r="F303" s="32"/>
      <c r="G303" s="32"/>
      <c r="H303" s="23"/>
      <c r="I303" s="23"/>
      <c r="J303" s="23"/>
      <c r="K303" s="23"/>
      <c r="L303" s="23"/>
      <c r="M303" s="23"/>
      <c r="N303" s="234"/>
      <c r="O303" s="23"/>
      <c r="P303" s="25"/>
      <c r="Q303" s="25"/>
      <c r="R303" s="241"/>
      <c r="S303" s="241"/>
      <c r="T303" s="23"/>
      <c r="U303" s="23"/>
      <c r="V303" s="23"/>
      <c r="W303" s="23"/>
      <c r="X303" s="23"/>
      <c r="Y303" s="23"/>
      <c r="Z303" s="23"/>
      <c r="AA303" s="23"/>
    </row>
    <row r="304" spans="1:29" x14ac:dyDescent="0.2">
      <c r="A304" s="26"/>
      <c r="B304" s="19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124"/>
      <c r="N304" s="234"/>
      <c r="O304" s="23"/>
      <c r="P304" s="125"/>
      <c r="Q304" s="125"/>
      <c r="R304" s="241"/>
      <c r="S304" s="241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">
      <c r="A305" s="26"/>
      <c r="B305" s="26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4"/>
      <c r="O305" s="23"/>
      <c r="P305" s="25"/>
      <c r="Q305" s="25"/>
      <c r="R305" s="241"/>
      <c r="S305" s="241"/>
      <c r="T305" s="23"/>
      <c r="U305" s="23"/>
      <c r="V305" s="23"/>
      <c r="W305" s="23"/>
      <c r="X305" s="23"/>
      <c r="Y305" s="23"/>
      <c r="Z305" s="23"/>
      <c r="AA305" s="23"/>
    </row>
    <row r="306" spans="1:27" ht="13.5" customHeight="1" x14ac:dyDescent="0.2">
      <c r="A306" s="368"/>
      <c r="B306" s="368"/>
      <c r="C306" s="368"/>
      <c r="D306" s="368"/>
      <c r="E306" s="368"/>
      <c r="F306" s="368"/>
      <c r="G306" s="368"/>
      <c r="H306" s="368"/>
      <c r="I306" s="23"/>
      <c r="J306" s="23"/>
      <c r="K306" s="23"/>
      <c r="L306" s="124"/>
      <c r="M306" s="129"/>
      <c r="N306" s="129"/>
      <c r="O306" s="23"/>
      <c r="P306" s="241"/>
      <c r="Q306" s="124"/>
      <c r="R306" s="241"/>
      <c r="S306" s="241"/>
      <c r="T306" s="23"/>
      <c r="U306" s="23"/>
      <c r="V306" s="23"/>
      <c r="W306" s="23"/>
      <c r="X306" s="23"/>
      <c r="Y306" s="23"/>
      <c r="Z306" s="23"/>
      <c r="AA306" s="23"/>
    </row>
    <row r="307" spans="1:27" ht="9" customHeight="1" x14ac:dyDescent="0.2">
      <c r="M307" s="130"/>
      <c r="N307" s="130"/>
      <c r="Q307" s="127"/>
    </row>
    <row r="308" spans="1:27" x14ac:dyDescent="0.2">
      <c r="A308" s="366" t="s">
        <v>231</v>
      </c>
      <c r="B308" s="367"/>
      <c r="C308" s="367"/>
      <c r="D308" s="315" t="s">
        <v>137</v>
      </c>
      <c r="E308" s="315"/>
      <c r="F308" s="315"/>
      <c r="G308" s="366" t="s">
        <v>147</v>
      </c>
      <c r="H308" s="366"/>
      <c r="I308" s="366"/>
      <c r="J308" s="366"/>
      <c r="K308" s="366"/>
      <c r="L308" s="127"/>
      <c r="M308" s="130"/>
      <c r="N308" s="245"/>
      <c r="Q308" s="127"/>
      <c r="R308" s="127"/>
      <c r="S308" s="127"/>
    </row>
    <row r="309" spans="1:27" x14ac:dyDescent="0.2">
      <c r="A309" s="312" t="s">
        <v>109</v>
      </c>
      <c r="B309" s="312"/>
      <c r="C309" s="312"/>
      <c r="D309" s="293" t="s">
        <v>110</v>
      </c>
      <c r="E309" s="293"/>
      <c r="F309" s="293"/>
      <c r="G309" s="314" t="s">
        <v>122</v>
      </c>
      <c r="H309" s="314"/>
      <c r="I309" s="314"/>
      <c r="J309" s="314"/>
      <c r="K309" s="314"/>
      <c r="M309" s="130"/>
      <c r="N309" s="246"/>
      <c r="O309" s="127"/>
      <c r="Q309" s="127"/>
      <c r="R309" s="127"/>
      <c r="S309" s="127"/>
    </row>
    <row r="310" spans="1:27" x14ac:dyDescent="0.2">
      <c r="N310" s="127"/>
      <c r="V310" s="127"/>
    </row>
    <row r="311" spans="1:27" x14ac:dyDescent="0.2">
      <c r="G311" s="127"/>
    </row>
    <row r="312" spans="1:27" x14ac:dyDescent="0.2">
      <c r="G312" s="127"/>
    </row>
    <row r="313" spans="1:27" x14ac:dyDescent="0.2">
      <c r="D313" s="127"/>
      <c r="F313" s="127"/>
      <c r="G313" s="127"/>
    </row>
    <row r="314" spans="1:27" x14ac:dyDescent="0.2">
      <c r="I314" s="127"/>
      <c r="J314" s="127"/>
    </row>
    <row r="315" spans="1:27" x14ac:dyDescent="0.2">
      <c r="F315" s="127"/>
    </row>
    <row r="316" spans="1:27" x14ac:dyDescent="0.2">
      <c r="F316" s="127"/>
    </row>
    <row r="318" spans="1:27" x14ac:dyDescent="0.2">
      <c r="F318" s="127"/>
    </row>
    <row r="319" spans="1:27" x14ac:dyDescent="0.2">
      <c r="F319" s="127"/>
    </row>
    <row r="327" spans="12:12" x14ac:dyDescent="0.2">
      <c r="L327" s="20"/>
    </row>
  </sheetData>
  <mergeCells count="243">
    <mergeCell ref="B257:X257"/>
    <mergeCell ref="A102:C102"/>
    <mergeCell ref="B103:X103"/>
    <mergeCell ref="A105:C105"/>
    <mergeCell ref="A106:C106"/>
    <mergeCell ref="A107:C107"/>
    <mergeCell ref="B87:X87"/>
    <mergeCell ref="B88:X88"/>
    <mergeCell ref="A89:C89"/>
    <mergeCell ref="B90:X90"/>
    <mergeCell ref="B92:X92"/>
    <mergeCell ref="A95:C95"/>
    <mergeCell ref="A96:C96"/>
    <mergeCell ref="B97:X97"/>
    <mergeCell ref="B98:X98"/>
    <mergeCell ref="A222:C222"/>
    <mergeCell ref="A223:C223"/>
    <mergeCell ref="B210:X210"/>
    <mergeCell ref="A256:C256"/>
    <mergeCell ref="B199:X199"/>
    <mergeCell ref="A128:C128"/>
    <mergeCell ref="A129:C129"/>
    <mergeCell ref="A130:C130"/>
    <mergeCell ref="B131:X131"/>
    <mergeCell ref="A78:C78"/>
    <mergeCell ref="B79:X79"/>
    <mergeCell ref="A80:C80"/>
    <mergeCell ref="B81:X81"/>
    <mergeCell ref="A83:C83"/>
    <mergeCell ref="A84:C84"/>
    <mergeCell ref="B99:X99"/>
    <mergeCell ref="A100:C100"/>
    <mergeCell ref="B101:X101"/>
    <mergeCell ref="A308:C308"/>
    <mergeCell ref="D308:F308"/>
    <mergeCell ref="G308:K308"/>
    <mergeCell ref="A309:C309"/>
    <mergeCell ref="D309:F309"/>
    <mergeCell ref="G309:K309"/>
    <mergeCell ref="B213:X213"/>
    <mergeCell ref="A209:C209"/>
    <mergeCell ref="B206:X206"/>
    <mergeCell ref="B207:X207"/>
    <mergeCell ref="A306:H306"/>
    <mergeCell ref="A288:C288"/>
    <mergeCell ref="A302:C302"/>
    <mergeCell ref="A303:B303"/>
    <mergeCell ref="B217:X217"/>
    <mergeCell ref="B220:X220"/>
    <mergeCell ref="B259:X259"/>
    <mergeCell ref="B262:X262"/>
    <mergeCell ref="B284:X284"/>
    <mergeCell ref="A261:C261"/>
    <mergeCell ref="A283:C283"/>
    <mergeCell ref="A287:C287"/>
    <mergeCell ref="A286:C286"/>
    <mergeCell ref="B258:X258"/>
    <mergeCell ref="AD18:AD21"/>
    <mergeCell ref="W15:W18"/>
    <mergeCell ref="N16:N18"/>
    <mergeCell ref="X15:X18"/>
    <mergeCell ref="Z18:Z21"/>
    <mergeCell ref="AA18:AA21"/>
    <mergeCell ref="R16:R18"/>
    <mergeCell ref="N15:O15"/>
    <mergeCell ref="AC18:AC21"/>
    <mergeCell ref="AB18:AB21"/>
    <mergeCell ref="P15:S15"/>
    <mergeCell ref="V15:V18"/>
    <mergeCell ref="B21:X21"/>
    <mergeCell ref="S16:S18"/>
    <mergeCell ref="P16:P18"/>
    <mergeCell ref="O16:O18"/>
    <mergeCell ref="C15:C18"/>
    <mergeCell ref="A47:C47"/>
    <mergeCell ref="A53:C53"/>
    <mergeCell ref="B24:X24"/>
    <mergeCell ref="E16:J16"/>
    <mergeCell ref="A23:C23"/>
    <mergeCell ref="B44:X44"/>
    <mergeCell ref="B48:X48"/>
    <mergeCell ref="O54:X54"/>
    <mergeCell ref="B56:X56"/>
    <mergeCell ref="B51:X51"/>
    <mergeCell ref="A43:C43"/>
    <mergeCell ref="B20:X20"/>
    <mergeCell ref="A50:C50"/>
    <mergeCell ref="K15:K18"/>
    <mergeCell ref="Q16:Q18"/>
    <mergeCell ref="T15:T18"/>
    <mergeCell ref="U15:U18"/>
    <mergeCell ref="B22:X22"/>
    <mergeCell ref="I17:J17"/>
    <mergeCell ref="M15:M18"/>
    <mergeCell ref="D15:J15"/>
    <mergeCell ref="F17:F18"/>
    <mergeCell ref="D16:D18"/>
    <mergeCell ref="L15:L18"/>
    <mergeCell ref="A58:C58"/>
    <mergeCell ref="A204:C204"/>
    <mergeCell ref="B197:X197"/>
    <mergeCell ref="B177:X177"/>
    <mergeCell ref="B176:X176"/>
    <mergeCell ref="B178:X178"/>
    <mergeCell ref="A61:C61"/>
    <mergeCell ref="A62:C62"/>
    <mergeCell ref="B59:X59"/>
    <mergeCell ref="B64:X64"/>
    <mergeCell ref="B65:X65"/>
    <mergeCell ref="B66:X66"/>
    <mergeCell ref="A67:C67"/>
    <mergeCell ref="B68:X68"/>
    <mergeCell ref="A69:C69"/>
    <mergeCell ref="B70:X70"/>
    <mergeCell ref="A72:C72"/>
    <mergeCell ref="B77:X77"/>
    <mergeCell ref="A73:C73"/>
    <mergeCell ref="A116:C116"/>
    <mergeCell ref="A117:C117"/>
    <mergeCell ref="A118:C118"/>
    <mergeCell ref="B119:X119"/>
    <mergeCell ref="A63:C63"/>
    <mergeCell ref="A74:C74"/>
    <mergeCell ref="A196:C196"/>
    <mergeCell ref="A212:C212"/>
    <mergeCell ref="A219:C219"/>
    <mergeCell ref="A215:C215"/>
    <mergeCell ref="B86:X86"/>
    <mergeCell ref="A91:C91"/>
    <mergeCell ref="A94:C94"/>
    <mergeCell ref="A85:C85"/>
    <mergeCell ref="B108:X108"/>
    <mergeCell ref="B109:X109"/>
    <mergeCell ref="B110:X110"/>
    <mergeCell ref="A111:C111"/>
    <mergeCell ref="B112:X112"/>
    <mergeCell ref="A113:C113"/>
    <mergeCell ref="B114:X114"/>
    <mergeCell ref="B75:X75"/>
    <mergeCell ref="B76:X76"/>
    <mergeCell ref="B120:X120"/>
    <mergeCell ref="B121:X121"/>
    <mergeCell ref="A122:C122"/>
    <mergeCell ref="B123:X123"/>
    <mergeCell ref="A125:C125"/>
    <mergeCell ref="B126:X126"/>
    <mergeCell ref="A28:C28"/>
    <mergeCell ref="A42:C42"/>
    <mergeCell ref="B29:X29"/>
    <mergeCell ref="B45:X45"/>
    <mergeCell ref="A15:A18"/>
    <mergeCell ref="B7:E7"/>
    <mergeCell ref="G17:G18"/>
    <mergeCell ref="B3:E3"/>
    <mergeCell ref="S2:V2"/>
    <mergeCell ref="S4:V4"/>
    <mergeCell ref="S3:W3"/>
    <mergeCell ref="B4:E4"/>
    <mergeCell ref="S8:W8"/>
    <mergeCell ref="H17:H18"/>
    <mergeCell ref="D5:E5"/>
    <mergeCell ref="A11:X11"/>
    <mergeCell ref="B6:E6"/>
    <mergeCell ref="A13:X13"/>
    <mergeCell ref="A14:X14"/>
    <mergeCell ref="B15:B18"/>
    <mergeCell ref="E17:E18"/>
    <mergeCell ref="A12:X12"/>
    <mergeCell ref="B2:C2"/>
    <mergeCell ref="B132:X132"/>
    <mergeCell ref="B133:X133"/>
    <mergeCell ref="A134:C134"/>
    <mergeCell ref="B135:X135"/>
    <mergeCell ref="A137:C137"/>
    <mergeCell ref="B138:X138"/>
    <mergeCell ref="A140:C140"/>
    <mergeCell ref="A141:C141"/>
    <mergeCell ref="A142:C142"/>
    <mergeCell ref="B143:X143"/>
    <mergeCell ref="B144:X144"/>
    <mergeCell ref="B145:X145"/>
    <mergeCell ref="A146:C146"/>
    <mergeCell ref="B147:X147"/>
    <mergeCell ref="A148:C148"/>
    <mergeCell ref="B149:X149"/>
    <mergeCell ref="A151:C151"/>
    <mergeCell ref="A152:C152"/>
    <mergeCell ref="A153:C153"/>
    <mergeCell ref="B154:X154"/>
    <mergeCell ref="B155:X155"/>
    <mergeCell ref="B156:X156"/>
    <mergeCell ref="A157:C157"/>
    <mergeCell ref="B158:X158"/>
    <mergeCell ref="A160:C160"/>
    <mergeCell ref="B161:X161"/>
    <mergeCell ref="A162:C162"/>
    <mergeCell ref="A163:C163"/>
    <mergeCell ref="A164:C164"/>
    <mergeCell ref="B165:X165"/>
    <mergeCell ref="B166:X166"/>
    <mergeCell ref="B167:X167"/>
    <mergeCell ref="A168:C168"/>
    <mergeCell ref="B169:X169"/>
    <mergeCell ref="A171:C171"/>
    <mergeCell ref="B172:X172"/>
    <mergeCell ref="A173:C173"/>
    <mergeCell ref="A174:C174"/>
    <mergeCell ref="A175:C175"/>
    <mergeCell ref="A224:C224"/>
    <mergeCell ref="B225:X225"/>
    <mergeCell ref="B226:X226"/>
    <mergeCell ref="B227:X227"/>
    <mergeCell ref="A228:C228"/>
    <mergeCell ref="A205:C205"/>
    <mergeCell ref="A198:C198"/>
    <mergeCell ref="B229:X229"/>
    <mergeCell ref="A230:C230"/>
    <mergeCell ref="B231:X231"/>
    <mergeCell ref="A235:C235"/>
    <mergeCell ref="A236:C236"/>
    <mergeCell ref="B237:X237"/>
    <mergeCell ref="B238:X238"/>
    <mergeCell ref="A240:C240"/>
    <mergeCell ref="B241:X241"/>
    <mergeCell ref="A243:C243"/>
    <mergeCell ref="B244:X244"/>
    <mergeCell ref="A246:C246"/>
    <mergeCell ref="B248:X248"/>
    <mergeCell ref="A250:C250"/>
    <mergeCell ref="B251:X251"/>
    <mergeCell ref="A253:C253"/>
    <mergeCell ref="A254:C254"/>
    <mergeCell ref="A255:C255"/>
    <mergeCell ref="A301:C301"/>
    <mergeCell ref="B289:X289"/>
    <mergeCell ref="B290:X290"/>
    <mergeCell ref="B291:X291"/>
    <mergeCell ref="A293:C293"/>
    <mergeCell ref="B294:X294"/>
    <mergeCell ref="A296:C296"/>
    <mergeCell ref="B297:X297"/>
    <mergeCell ref="A299:C299"/>
    <mergeCell ref="A300:C300"/>
  </mergeCells>
  <phoneticPr fontId="2" type="noConversion"/>
  <printOptions horizontalCentered="1"/>
  <pageMargins left="0.43307086614173229" right="0.51181102362204722" top="0.59055118110236227" bottom="0.19685039370078741" header="0" footer="0"/>
  <pageSetup paperSize="9" scale="55" fitToHeight="2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8"/>
  <sheetViews>
    <sheetView topLeftCell="A97" zoomScale="88" zoomScaleNormal="88" zoomScaleSheetLayoutView="100" workbookViewId="0">
      <selection activeCell="A121" sqref="A121"/>
    </sheetView>
  </sheetViews>
  <sheetFormatPr defaultRowHeight="12.75" x14ac:dyDescent="0.2"/>
  <cols>
    <col min="1" max="1" width="10" style="2" customWidth="1"/>
    <col min="2" max="2" width="40.140625" style="3" customWidth="1"/>
    <col min="3" max="3" width="12.5703125" style="4" customWidth="1"/>
    <col min="4" max="4" width="12.85546875" style="4" customWidth="1"/>
    <col min="5" max="5" width="12.140625" style="4" customWidth="1"/>
    <col min="6" max="6" width="21.28515625" style="4" customWidth="1"/>
    <col min="7" max="7" width="17.7109375" style="4" customWidth="1"/>
    <col min="8" max="12" width="9.140625" style="5"/>
    <col min="13" max="16384" width="9.140625" style="4"/>
  </cols>
  <sheetData>
    <row r="1" spans="1:12" ht="12" customHeight="1" x14ac:dyDescent="0.3">
      <c r="E1" s="27"/>
      <c r="F1" s="27"/>
      <c r="G1" s="27"/>
    </row>
    <row r="2" spans="1:12" ht="22.5" customHeight="1" x14ac:dyDescent="0.3">
      <c r="A2" s="386" t="s">
        <v>341</v>
      </c>
      <c r="B2" s="386"/>
      <c r="C2" s="386"/>
      <c r="D2" s="386"/>
      <c r="E2" s="386"/>
      <c r="F2" s="386"/>
      <c r="G2" s="386"/>
    </row>
    <row r="3" spans="1:12" ht="37.5" customHeight="1" x14ac:dyDescent="0.3">
      <c r="A3" s="225"/>
      <c r="B3" s="386" t="s">
        <v>342</v>
      </c>
      <c r="C3" s="386"/>
      <c r="D3" s="386"/>
      <c r="E3" s="386"/>
      <c r="F3" s="386"/>
      <c r="G3" s="225"/>
    </row>
    <row r="4" spans="1:12" ht="26.25" customHeight="1" x14ac:dyDescent="0.3">
      <c r="A4" s="374" t="s">
        <v>343</v>
      </c>
      <c r="B4" s="374"/>
      <c r="C4" s="374"/>
      <c r="D4" s="374"/>
      <c r="E4" s="374"/>
      <c r="F4" s="374"/>
      <c r="G4" s="374"/>
    </row>
    <row r="5" spans="1:12" ht="16.5" customHeight="1" x14ac:dyDescent="0.2">
      <c r="A5" s="376" t="s">
        <v>344</v>
      </c>
      <c r="B5" s="377"/>
      <c r="C5" s="377"/>
      <c r="D5" s="377"/>
      <c r="E5" s="377"/>
      <c r="F5" s="377"/>
      <c r="G5" s="378"/>
    </row>
    <row r="6" spans="1:12" ht="30.75" customHeight="1" x14ac:dyDescent="0.2">
      <c r="A6" s="373" t="s">
        <v>0</v>
      </c>
      <c r="B6" s="373" t="s">
        <v>26</v>
      </c>
      <c r="C6" s="383" t="s">
        <v>124</v>
      </c>
      <c r="D6" s="383"/>
      <c r="E6" s="383"/>
      <c r="F6" s="383"/>
      <c r="G6" s="383"/>
    </row>
    <row r="7" spans="1:12" ht="15.75" customHeight="1" x14ac:dyDescent="0.2">
      <c r="A7" s="373"/>
      <c r="B7" s="373"/>
      <c r="C7" s="388" t="s">
        <v>34</v>
      </c>
      <c r="D7" s="384" t="s">
        <v>115</v>
      </c>
      <c r="E7" s="384"/>
      <c r="F7" s="384"/>
      <c r="G7" s="384"/>
    </row>
    <row r="8" spans="1:12" ht="62.25" customHeight="1" x14ac:dyDescent="0.2">
      <c r="A8" s="373"/>
      <c r="B8" s="373"/>
      <c r="C8" s="388"/>
      <c r="D8" s="382" t="s">
        <v>31</v>
      </c>
      <c r="E8" s="343" t="s">
        <v>28</v>
      </c>
      <c r="F8" s="381" t="s">
        <v>65</v>
      </c>
      <c r="G8" s="381" t="s">
        <v>32</v>
      </c>
    </row>
    <row r="9" spans="1:12" ht="31.5" customHeight="1" x14ac:dyDescent="0.2">
      <c r="A9" s="373"/>
      <c r="B9" s="373"/>
      <c r="C9" s="388"/>
      <c r="D9" s="382"/>
      <c r="E9" s="343"/>
      <c r="F9" s="381"/>
      <c r="G9" s="381"/>
    </row>
    <row r="10" spans="1:12" s="2" customFormat="1" ht="15.75" customHeight="1" x14ac:dyDescent="0.2">
      <c r="A10" s="14">
        <v>1</v>
      </c>
      <c r="B10" s="100">
        <v>2</v>
      </c>
      <c r="C10" s="14">
        <v>3</v>
      </c>
      <c r="D10" s="14">
        <v>4</v>
      </c>
      <c r="E10" s="14">
        <v>5</v>
      </c>
      <c r="F10" s="101">
        <v>6</v>
      </c>
      <c r="G10" s="101">
        <v>7</v>
      </c>
      <c r="H10" s="7"/>
      <c r="I10" s="7"/>
      <c r="J10" s="7"/>
      <c r="K10" s="7"/>
      <c r="L10" s="7"/>
    </row>
    <row r="11" spans="1:12" ht="15.75" customHeight="1" x14ac:dyDescent="0.2">
      <c r="A11" s="14" t="s">
        <v>172</v>
      </c>
      <c r="B11" s="375" t="s">
        <v>167</v>
      </c>
      <c r="C11" s="375"/>
      <c r="D11" s="375"/>
      <c r="E11" s="375"/>
      <c r="F11" s="375"/>
      <c r="G11" s="375"/>
      <c r="H11" s="8"/>
      <c r="I11" s="8"/>
      <c r="J11" s="8"/>
    </row>
    <row r="12" spans="1:12" ht="21" customHeight="1" x14ac:dyDescent="0.2">
      <c r="A12" s="12" t="s">
        <v>7</v>
      </c>
      <c r="B12" s="373" t="s">
        <v>345</v>
      </c>
      <c r="C12" s="373"/>
      <c r="D12" s="373"/>
      <c r="E12" s="373"/>
      <c r="F12" s="373"/>
      <c r="G12" s="373"/>
      <c r="H12" s="9"/>
      <c r="I12" s="9"/>
      <c r="J12" s="9"/>
    </row>
    <row r="13" spans="1:12" ht="30" customHeight="1" x14ac:dyDescent="0.2">
      <c r="A13" s="11" t="s">
        <v>8</v>
      </c>
      <c r="B13" s="158" t="s">
        <v>56</v>
      </c>
      <c r="C13" s="177">
        <f>D13+E13+F13+G13</f>
        <v>0</v>
      </c>
      <c r="D13" s="177">
        <f>'5'!D23</f>
        <v>0</v>
      </c>
      <c r="E13" s="177">
        <v>0</v>
      </c>
      <c r="F13" s="177">
        <v>0</v>
      </c>
      <c r="G13" s="177">
        <v>0</v>
      </c>
      <c r="H13" s="7"/>
      <c r="I13" s="7"/>
      <c r="J13" s="7"/>
    </row>
    <row r="14" spans="1:12" ht="26.25" customHeight="1" x14ac:dyDescent="0.2">
      <c r="A14" s="13" t="s">
        <v>52</v>
      </c>
      <c r="B14" s="158" t="s">
        <v>57</v>
      </c>
      <c r="C14" s="177">
        <f t="shared" ref="C14:C17" si="0">D14+E14+F14+G14</f>
        <v>437.70999999999992</v>
      </c>
      <c r="D14" s="177">
        <f>'5'!D28</f>
        <v>437.70999999999992</v>
      </c>
      <c r="E14" s="177">
        <v>0</v>
      </c>
      <c r="F14" s="177">
        <v>0</v>
      </c>
      <c r="G14" s="177">
        <v>0</v>
      </c>
      <c r="H14" s="7"/>
      <c r="I14" s="7"/>
      <c r="J14" s="7"/>
    </row>
    <row r="15" spans="1:12" ht="18" customHeight="1" x14ac:dyDescent="0.2">
      <c r="A15" s="12" t="s">
        <v>47</v>
      </c>
      <c r="B15" s="159" t="s">
        <v>27</v>
      </c>
      <c r="C15" s="177">
        <f t="shared" si="0"/>
        <v>2501.2399999999998</v>
      </c>
      <c r="D15" s="177">
        <f>'5'!E63-'5'!D28</f>
        <v>2501.2399999999998</v>
      </c>
      <c r="E15" s="177">
        <v>0</v>
      </c>
      <c r="F15" s="177">
        <v>0</v>
      </c>
      <c r="G15" s="177">
        <v>0</v>
      </c>
      <c r="H15" s="7"/>
      <c r="I15" s="7"/>
      <c r="J15" s="7"/>
    </row>
    <row r="16" spans="1:12" ht="15" customHeight="1" x14ac:dyDescent="0.2">
      <c r="A16" s="14"/>
      <c r="B16" s="6" t="s">
        <v>79</v>
      </c>
      <c r="C16" s="177">
        <f t="shared" si="0"/>
        <v>2938.95</v>
      </c>
      <c r="D16" s="177">
        <f t="shared" ref="D16:G16" si="1">D13+D14+D15</f>
        <v>2938.95</v>
      </c>
      <c r="E16" s="177">
        <f t="shared" si="1"/>
        <v>0</v>
      </c>
      <c r="F16" s="177">
        <f t="shared" si="1"/>
        <v>0</v>
      </c>
      <c r="G16" s="177">
        <f t="shared" si="1"/>
        <v>0</v>
      </c>
      <c r="H16" s="7"/>
      <c r="I16" s="7"/>
      <c r="J16" s="7"/>
    </row>
    <row r="17" spans="1:10" ht="15" customHeight="1" x14ac:dyDescent="0.2">
      <c r="A17" s="13"/>
      <c r="B17" s="6" t="s">
        <v>173</v>
      </c>
      <c r="C17" s="178">
        <f t="shared" si="0"/>
        <v>2938.95</v>
      </c>
      <c r="D17" s="178">
        <f t="shared" ref="D17:G17" si="2">D16</f>
        <v>2938.95</v>
      </c>
      <c r="E17" s="178">
        <f t="shared" si="2"/>
        <v>0</v>
      </c>
      <c r="F17" s="178">
        <f t="shared" si="2"/>
        <v>0</v>
      </c>
      <c r="G17" s="178">
        <f t="shared" si="2"/>
        <v>0</v>
      </c>
      <c r="H17" s="10"/>
      <c r="I17" s="10"/>
      <c r="J17" s="10"/>
    </row>
    <row r="18" spans="1:10" x14ac:dyDescent="0.2">
      <c r="A18" s="14" t="s">
        <v>174</v>
      </c>
      <c r="B18" s="375" t="s">
        <v>217</v>
      </c>
      <c r="C18" s="375"/>
      <c r="D18" s="375"/>
      <c r="E18" s="375"/>
      <c r="F18" s="375"/>
      <c r="G18" s="375"/>
      <c r="H18" s="10"/>
      <c r="I18" s="10"/>
      <c r="J18" s="10"/>
    </row>
    <row r="19" spans="1:10" ht="18.75" customHeight="1" x14ac:dyDescent="0.2">
      <c r="A19" s="12" t="s">
        <v>7</v>
      </c>
      <c r="B19" s="373" t="s">
        <v>345</v>
      </c>
      <c r="C19" s="373"/>
      <c r="D19" s="373"/>
      <c r="E19" s="373"/>
      <c r="F19" s="373"/>
      <c r="G19" s="373"/>
      <c r="H19" s="10"/>
      <c r="I19" s="10"/>
      <c r="J19" s="10"/>
    </row>
    <row r="20" spans="1:10" ht="25.5" x14ac:dyDescent="0.2">
      <c r="A20" s="11" t="s">
        <v>8</v>
      </c>
      <c r="B20" s="158" t="s">
        <v>56</v>
      </c>
      <c r="C20" s="177">
        <f t="shared" ref="C20:C23" si="3">D20+E20+F20+G20</f>
        <v>0</v>
      </c>
      <c r="D20" s="177">
        <f>'5'!D67</f>
        <v>0</v>
      </c>
      <c r="E20" s="177">
        <v>0</v>
      </c>
      <c r="F20" s="177">
        <v>0</v>
      </c>
      <c r="G20" s="177">
        <v>0</v>
      </c>
      <c r="H20" s="10"/>
      <c r="I20" s="10"/>
      <c r="J20" s="10"/>
    </row>
    <row r="21" spans="1:10" ht="25.5" x14ac:dyDescent="0.2">
      <c r="A21" s="13" t="s">
        <v>52</v>
      </c>
      <c r="B21" s="158" t="s">
        <v>57</v>
      </c>
      <c r="C21" s="177">
        <f t="shared" si="3"/>
        <v>0</v>
      </c>
      <c r="D21" s="177">
        <f>'5'!D69</f>
        <v>0</v>
      </c>
      <c r="E21" s="177">
        <v>0</v>
      </c>
      <c r="F21" s="177">
        <v>0</v>
      </c>
      <c r="G21" s="177">
        <v>0</v>
      </c>
      <c r="H21" s="10"/>
      <c r="I21" s="10"/>
      <c r="J21" s="10"/>
    </row>
    <row r="22" spans="1:10" x14ac:dyDescent="0.2">
      <c r="A22" s="12" t="s">
        <v>47</v>
      </c>
      <c r="B22" s="158" t="s">
        <v>27</v>
      </c>
      <c r="C22" s="177">
        <f t="shared" si="3"/>
        <v>24.57</v>
      </c>
      <c r="D22" s="177">
        <f>'5'!E74</f>
        <v>24.57</v>
      </c>
      <c r="E22" s="177">
        <v>0</v>
      </c>
      <c r="F22" s="177">
        <v>0</v>
      </c>
      <c r="G22" s="177">
        <v>0</v>
      </c>
      <c r="H22" s="10"/>
      <c r="I22" s="10"/>
      <c r="J22" s="10"/>
    </row>
    <row r="23" spans="1:10" x14ac:dyDescent="0.2">
      <c r="A23" s="14"/>
      <c r="B23" s="6" t="s">
        <v>79</v>
      </c>
      <c r="C23" s="177">
        <f t="shared" si="3"/>
        <v>24.57</v>
      </c>
      <c r="D23" s="177">
        <f t="shared" ref="D23:E23" si="4">D20+D21+D22</f>
        <v>24.57</v>
      </c>
      <c r="E23" s="177">
        <f t="shared" si="4"/>
        <v>0</v>
      </c>
      <c r="F23" s="177">
        <f t="shared" ref="F23" si="5">F20+F21+F22</f>
        <v>0</v>
      </c>
      <c r="G23" s="177">
        <f t="shared" ref="G23" si="6">G20+G21+G22</f>
        <v>0</v>
      </c>
      <c r="H23" s="10"/>
      <c r="I23" s="10"/>
      <c r="J23" s="10"/>
    </row>
    <row r="24" spans="1:10" x14ac:dyDescent="0.2">
      <c r="A24" s="13"/>
      <c r="B24" s="6" t="s">
        <v>175</v>
      </c>
      <c r="C24" s="178">
        <f>D24+E24+F24+G24</f>
        <v>24.57</v>
      </c>
      <c r="D24" s="178">
        <f t="shared" ref="D24:G24" si="7">D23</f>
        <v>24.57</v>
      </c>
      <c r="E24" s="178">
        <f t="shared" si="7"/>
        <v>0</v>
      </c>
      <c r="F24" s="178">
        <f t="shared" si="7"/>
        <v>0</v>
      </c>
      <c r="G24" s="178">
        <f t="shared" si="7"/>
        <v>0</v>
      </c>
      <c r="H24" s="10"/>
      <c r="I24" s="10"/>
      <c r="J24" s="10"/>
    </row>
    <row r="25" spans="1:10" x14ac:dyDescent="0.2">
      <c r="A25" s="14" t="s">
        <v>176</v>
      </c>
      <c r="B25" s="375" t="s">
        <v>219</v>
      </c>
      <c r="C25" s="375"/>
      <c r="D25" s="375"/>
      <c r="E25" s="375"/>
      <c r="F25" s="375"/>
      <c r="G25" s="375"/>
      <c r="H25" s="10"/>
      <c r="I25" s="10"/>
      <c r="J25" s="10"/>
    </row>
    <row r="26" spans="1:10" ht="21.75" customHeight="1" x14ac:dyDescent="0.2">
      <c r="A26" s="12" t="s">
        <v>7</v>
      </c>
      <c r="B26" s="373" t="s">
        <v>345</v>
      </c>
      <c r="C26" s="373"/>
      <c r="D26" s="373"/>
      <c r="E26" s="373"/>
      <c r="F26" s="373"/>
      <c r="G26" s="373"/>
      <c r="H26" s="10"/>
      <c r="I26" s="10"/>
      <c r="J26" s="10"/>
    </row>
    <row r="27" spans="1:10" ht="25.5" x14ac:dyDescent="0.2">
      <c r="A27" s="11" t="s">
        <v>8</v>
      </c>
      <c r="B27" s="158" t="s">
        <v>56</v>
      </c>
      <c r="C27" s="177">
        <f t="shared" ref="C27:C31" si="8">D27+E27+F27+G27</f>
        <v>0</v>
      </c>
      <c r="D27" s="177">
        <f>'5'!D78</f>
        <v>0</v>
      </c>
      <c r="E27" s="177">
        <v>0</v>
      </c>
      <c r="F27" s="177">
        <v>0</v>
      </c>
      <c r="G27" s="177">
        <v>0</v>
      </c>
      <c r="H27" s="10"/>
      <c r="I27" s="10"/>
      <c r="J27" s="10"/>
    </row>
    <row r="28" spans="1:10" ht="25.5" x14ac:dyDescent="0.2">
      <c r="A28" s="13" t="s">
        <v>52</v>
      </c>
      <c r="B28" s="158" t="s">
        <v>57</v>
      </c>
      <c r="C28" s="177">
        <f t="shared" si="8"/>
        <v>0</v>
      </c>
      <c r="D28" s="177">
        <f>'5'!D69</f>
        <v>0</v>
      </c>
      <c r="E28" s="177">
        <v>0</v>
      </c>
      <c r="F28" s="177">
        <v>0</v>
      </c>
      <c r="G28" s="177">
        <v>0</v>
      </c>
      <c r="H28" s="10"/>
      <c r="I28" s="10"/>
      <c r="J28" s="10"/>
    </row>
    <row r="29" spans="1:10" x14ac:dyDescent="0.2">
      <c r="A29" s="12" t="s">
        <v>47</v>
      </c>
      <c r="B29" s="158" t="s">
        <v>27</v>
      </c>
      <c r="C29" s="177">
        <f t="shared" si="8"/>
        <v>0</v>
      </c>
      <c r="D29" s="177">
        <f>'5'!D83</f>
        <v>0</v>
      </c>
      <c r="E29" s="177">
        <v>0</v>
      </c>
      <c r="F29" s="177">
        <v>0</v>
      </c>
      <c r="G29" s="177">
        <v>0</v>
      </c>
      <c r="H29" s="10"/>
      <c r="I29" s="10"/>
      <c r="J29" s="10"/>
    </row>
    <row r="30" spans="1:10" x14ac:dyDescent="0.2">
      <c r="A30" s="14"/>
      <c r="B30" s="6" t="s">
        <v>79</v>
      </c>
      <c r="C30" s="177">
        <f t="shared" si="8"/>
        <v>0</v>
      </c>
      <c r="D30" s="177">
        <f t="shared" ref="D30:E30" si="9">D27+D28+D29</f>
        <v>0</v>
      </c>
      <c r="E30" s="177">
        <f t="shared" si="9"/>
        <v>0</v>
      </c>
      <c r="F30" s="177">
        <f t="shared" ref="F30" si="10">F27+F28+F29</f>
        <v>0</v>
      </c>
      <c r="G30" s="177">
        <f t="shared" ref="G30" si="11">G27+G28+G29</f>
        <v>0</v>
      </c>
      <c r="H30" s="10"/>
      <c r="I30" s="10"/>
      <c r="J30" s="10"/>
    </row>
    <row r="31" spans="1:10" x14ac:dyDescent="0.2">
      <c r="A31" s="13"/>
      <c r="B31" s="6" t="s">
        <v>178</v>
      </c>
      <c r="C31" s="178">
        <f t="shared" si="8"/>
        <v>0</v>
      </c>
      <c r="D31" s="178">
        <f t="shared" ref="D31:G31" si="12">D30</f>
        <v>0</v>
      </c>
      <c r="E31" s="178">
        <f t="shared" si="12"/>
        <v>0</v>
      </c>
      <c r="F31" s="178">
        <f t="shared" si="12"/>
        <v>0</v>
      </c>
      <c r="G31" s="178">
        <f t="shared" si="12"/>
        <v>0</v>
      </c>
      <c r="H31" s="10"/>
      <c r="I31" s="10"/>
      <c r="J31" s="10"/>
    </row>
    <row r="32" spans="1:10" x14ac:dyDescent="0.2">
      <c r="A32" s="14" t="s">
        <v>181</v>
      </c>
      <c r="B32" s="375" t="s">
        <v>180</v>
      </c>
      <c r="C32" s="375"/>
      <c r="D32" s="375"/>
      <c r="E32" s="375"/>
      <c r="F32" s="375"/>
      <c r="G32" s="375"/>
      <c r="H32" s="10"/>
      <c r="I32" s="10"/>
      <c r="J32" s="10"/>
    </row>
    <row r="33" spans="1:10" ht="19.5" customHeight="1" x14ac:dyDescent="0.2">
      <c r="A33" s="12" t="s">
        <v>7</v>
      </c>
      <c r="B33" s="373" t="s">
        <v>345</v>
      </c>
      <c r="C33" s="373"/>
      <c r="D33" s="373"/>
      <c r="E33" s="373"/>
      <c r="F33" s="373"/>
      <c r="G33" s="373"/>
      <c r="H33" s="10"/>
      <c r="I33" s="10"/>
      <c r="J33" s="10"/>
    </row>
    <row r="34" spans="1:10" ht="25.5" x14ac:dyDescent="0.2">
      <c r="A34" s="11" t="s">
        <v>8</v>
      </c>
      <c r="B34" s="158" t="s">
        <v>56</v>
      </c>
      <c r="C34" s="177">
        <f t="shared" ref="C34:C38" si="13">D34+E34+F34+G34</f>
        <v>0</v>
      </c>
      <c r="D34" s="177">
        <f>'5'!D89</f>
        <v>0</v>
      </c>
      <c r="E34" s="177">
        <v>0</v>
      </c>
      <c r="F34" s="177">
        <v>0</v>
      </c>
      <c r="G34" s="177">
        <v>0</v>
      </c>
      <c r="H34" s="10"/>
      <c r="I34" s="10"/>
      <c r="J34" s="10"/>
    </row>
    <row r="35" spans="1:10" ht="25.5" x14ac:dyDescent="0.2">
      <c r="A35" s="13" t="s">
        <v>52</v>
      </c>
      <c r="B35" s="158" t="s">
        <v>57</v>
      </c>
      <c r="C35" s="177">
        <f t="shared" si="13"/>
        <v>0</v>
      </c>
      <c r="D35" s="177">
        <f>'5'!D91</f>
        <v>0</v>
      </c>
      <c r="E35" s="177">
        <v>0</v>
      </c>
      <c r="F35" s="177">
        <v>0</v>
      </c>
      <c r="G35" s="177">
        <v>0</v>
      </c>
      <c r="H35" s="10"/>
      <c r="I35" s="10"/>
      <c r="J35" s="10"/>
    </row>
    <row r="36" spans="1:10" x14ac:dyDescent="0.2">
      <c r="A36" s="12" t="s">
        <v>47</v>
      </c>
      <c r="B36" s="158" t="s">
        <v>27</v>
      </c>
      <c r="C36" s="177">
        <f t="shared" si="13"/>
        <v>0</v>
      </c>
      <c r="D36" s="177">
        <f>'5'!D94</f>
        <v>0</v>
      </c>
      <c r="E36" s="177">
        <v>0</v>
      </c>
      <c r="F36" s="177">
        <v>0</v>
      </c>
      <c r="G36" s="177">
        <v>0</v>
      </c>
      <c r="H36" s="10"/>
      <c r="I36" s="10"/>
      <c r="J36" s="10"/>
    </row>
    <row r="37" spans="1:10" x14ac:dyDescent="0.2">
      <c r="A37" s="14"/>
      <c r="B37" s="6" t="s">
        <v>79</v>
      </c>
      <c r="C37" s="177">
        <f t="shared" si="13"/>
        <v>0</v>
      </c>
      <c r="D37" s="177">
        <f t="shared" ref="D37:E37" si="14">D34+D35+D36</f>
        <v>0</v>
      </c>
      <c r="E37" s="177">
        <f t="shared" si="14"/>
        <v>0</v>
      </c>
      <c r="F37" s="177">
        <f t="shared" ref="F37" si="15">F34+F35+F36</f>
        <v>0</v>
      </c>
      <c r="G37" s="177">
        <f t="shared" ref="G37" si="16">G34+G35+G36</f>
        <v>0</v>
      </c>
      <c r="H37" s="10"/>
      <c r="I37" s="10"/>
      <c r="J37" s="10"/>
    </row>
    <row r="38" spans="1:10" x14ac:dyDescent="0.2">
      <c r="A38" s="13"/>
      <c r="B38" s="6" t="s">
        <v>182</v>
      </c>
      <c r="C38" s="178">
        <f t="shared" si="13"/>
        <v>0</v>
      </c>
      <c r="D38" s="178">
        <f t="shared" ref="D38:G38" si="17">D37</f>
        <v>0</v>
      </c>
      <c r="E38" s="178">
        <f t="shared" si="17"/>
        <v>0</v>
      </c>
      <c r="F38" s="178">
        <f t="shared" si="17"/>
        <v>0</v>
      </c>
      <c r="G38" s="178">
        <f t="shared" si="17"/>
        <v>0</v>
      </c>
      <c r="H38" s="10"/>
      <c r="I38" s="10"/>
      <c r="J38" s="10"/>
    </row>
    <row r="39" spans="1:10" x14ac:dyDescent="0.2">
      <c r="A39" s="14" t="s">
        <v>186</v>
      </c>
      <c r="B39" s="375" t="s">
        <v>184</v>
      </c>
      <c r="C39" s="375"/>
      <c r="D39" s="375"/>
      <c r="E39" s="375"/>
      <c r="F39" s="375"/>
      <c r="G39" s="375"/>
      <c r="H39" s="10"/>
      <c r="I39" s="10"/>
      <c r="J39" s="10"/>
    </row>
    <row r="40" spans="1:10" ht="18.75" customHeight="1" x14ac:dyDescent="0.2">
      <c r="A40" s="12" t="s">
        <v>7</v>
      </c>
      <c r="B40" s="373" t="s">
        <v>345</v>
      </c>
      <c r="C40" s="373"/>
      <c r="D40" s="373"/>
      <c r="E40" s="373"/>
      <c r="F40" s="373"/>
      <c r="G40" s="373"/>
      <c r="H40" s="10"/>
      <c r="I40" s="10"/>
      <c r="J40" s="10"/>
    </row>
    <row r="41" spans="1:10" ht="25.5" x14ac:dyDescent="0.2">
      <c r="A41" s="11" t="s">
        <v>8</v>
      </c>
      <c r="B41" s="158" t="s">
        <v>56</v>
      </c>
      <c r="C41" s="177">
        <f t="shared" ref="C41:C45" si="18">D41+E41+F41+G41</f>
        <v>0</v>
      </c>
      <c r="D41" s="177">
        <f>'5'!D100</f>
        <v>0</v>
      </c>
      <c r="E41" s="177">
        <v>0</v>
      </c>
      <c r="F41" s="177">
        <v>0</v>
      </c>
      <c r="G41" s="177">
        <v>0</v>
      </c>
      <c r="H41" s="10"/>
      <c r="I41" s="10"/>
      <c r="J41" s="10"/>
    </row>
    <row r="42" spans="1:10" ht="25.5" x14ac:dyDescent="0.2">
      <c r="A42" s="13" t="s">
        <v>52</v>
      </c>
      <c r="B42" s="158" t="s">
        <v>57</v>
      </c>
      <c r="C42" s="177">
        <f t="shared" si="18"/>
        <v>0</v>
      </c>
      <c r="D42" s="177">
        <f>'5'!D102</f>
        <v>0</v>
      </c>
      <c r="E42" s="177">
        <v>0</v>
      </c>
      <c r="F42" s="177">
        <v>0</v>
      </c>
      <c r="G42" s="177">
        <v>0</v>
      </c>
      <c r="H42" s="10"/>
      <c r="I42" s="10"/>
      <c r="J42" s="10"/>
    </row>
    <row r="43" spans="1:10" x14ac:dyDescent="0.2">
      <c r="A43" s="12" t="s">
        <v>47</v>
      </c>
      <c r="B43" s="158" t="s">
        <v>27</v>
      </c>
      <c r="C43" s="177">
        <f t="shared" si="18"/>
        <v>0</v>
      </c>
      <c r="D43" s="177">
        <f>'5'!E107</f>
        <v>0</v>
      </c>
      <c r="E43" s="177">
        <v>0</v>
      </c>
      <c r="F43" s="177">
        <v>0</v>
      </c>
      <c r="G43" s="177">
        <v>0</v>
      </c>
      <c r="H43" s="10"/>
      <c r="I43" s="10"/>
      <c r="J43" s="10"/>
    </row>
    <row r="44" spans="1:10" x14ac:dyDescent="0.2">
      <c r="A44" s="14"/>
      <c r="B44" s="6" t="s">
        <v>79</v>
      </c>
      <c r="C44" s="177">
        <f t="shared" si="18"/>
        <v>0</v>
      </c>
      <c r="D44" s="177">
        <f t="shared" ref="D44:E44" si="19">D41+D42+D43</f>
        <v>0</v>
      </c>
      <c r="E44" s="177">
        <f t="shared" si="19"/>
        <v>0</v>
      </c>
      <c r="F44" s="177">
        <f t="shared" ref="F44" si="20">F41+F42+F43</f>
        <v>0</v>
      </c>
      <c r="G44" s="177">
        <f t="shared" ref="G44" si="21">G41+G42+G43</f>
        <v>0</v>
      </c>
      <c r="H44" s="10"/>
      <c r="I44" s="10"/>
      <c r="J44" s="10"/>
    </row>
    <row r="45" spans="1:10" x14ac:dyDescent="0.2">
      <c r="A45" s="13"/>
      <c r="B45" s="6" t="s">
        <v>187</v>
      </c>
      <c r="C45" s="178">
        <f t="shared" si="18"/>
        <v>0</v>
      </c>
      <c r="D45" s="178">
        <f t="shared" ref="D45:G45" si="22">D44</f>
        <v>0</v>
      </c>
      <c r="E45" s="178">
        <f t="shared" si="22"/>
        <v>0</v>
      </c>
      <c r="F45" s="178">
        <f t="shared" si="22"/>
        <v>0</v>
      </c>
      <c r="G45" s="178">
        <f t="shared" si="22"/>
        <v>0</v>
      </c>
      <c r="H45" s="10"/>
      <c r="I45" s="10"/>
      <c r="J45" s="10"/>
    </row>
    <row r="46" spans="1:10" x14ac:dyDescent="0.2">
      <c r="A46" s="14" t="s">
        <v>188</v>
      </c>
      <c r="B46" s="375" t="s">
        <v>185</v>
      </c>
      <c r="C46" s="375"/>
      <c r="D46" s="375"/>
      <c r="E46" s="375"/>
      <c r="F46" s="375"/>
      <c r="G46" s="375"/>
      <c r="H46" s="10"/>
      <c r="I46" s="10"/>
      <c r="J46" s="10"/>
    </row>
    <row r="47" spans="1:10" ht="18.75" customHeight="1" x14ac:dyDescent="0.2">
      <c r="A47" s="12" t="s">
        <v>7</v>
      </c>
      <c r="B47" s="373" t="s">
        <v>345</v>
      </c>
      <c r="C47" s="373"/>
      <c r="D47" s="373"/>
      <c r="E47" s="373"/>
      <c r="F47" s="373"/>
      <c r="G47" s="373"/>
      <c r="H47" s="10"/>
      <c r="I47" s="10"/>
      <c r="J47" s="10"/>
    </row>
    <row r="48" spans="1:10" ht="25.5" x14ac:dyDescent="0.2">
      <c r="A48" s="11" t="s">
        <v>8</v>
      </c>
      <c r="B48" s="158" t="s">
        <v>56</v>
      </c>
      <c r="C48" s="177">
        <f t="shared" ref="C48:C52" si="23">D48+E48+F48+G48</f>
        <v>0</v>
      </c>
      <c r="D48" s="177">
        <f>'5'!D111</f>
        <v>0</v>
      </c>
      <c r="E48" s="177">
        <v>0</v>
      </c>
      <c r="F48" s="177">
        <v>0</v>
      </c>
      <c r="G48" s="177">
        <v>0</v>
      </c>
      <c r="H48" s="10"/>
      <c r="I48" s="10"/>
      <c r="J48" s="10"/>
    </row>
    <row r="49" spans="1:10" ht="25.5" x14ac:dyDescent="0.2">
      <c r="A49" s="13" t="s">
        <v>52</v>
      </c>
      <c r="B49" s="158" t="s">
        <v>57</v>
      </c>
      <c r="C49" s="177">
        <f t="shared" si="23"/>
        <v>0</v>
      </c>
      <c r="D49" s="177">
        <f>'5'!D113</f>
        <v>0</v>
      </c>
      <c r="E49" s="177">
        <v>0</v>
      </c>
      <c r="F49" s="177">
        <v>0</v>
      </c>
      <c r="G49" s="177">
        <v>0</v>
      </c>
      <c r="H49" s="10"/>
      <c r="I49" s="10"/>
      <c r="J49" s="10"/>
    </row>
    <row r="50" spans="1:10" x14ac:dyDescent="0.2">
      <c r="A50" s="12" t="s">
        <v>47</v>
      </c>
      <c r="B50" s="158" t="s">
        <v>27</v>
      </c>
      <c r="C50" s="177">
        <f t="shared" si="23"/>
        <v>0</v>
      </c>
      <c r="D50" s="177">
        <f>'5'!E118</f>
        <v>0</v>
      </c>
      <c r="E50" s="177">
        <v>0</v>
      </c>
      <c r="F50" s="177">
        <v>0</v>
      </c>
      <c r="G50" s="177">
        <v>0</v>
      </c>
      <c r="H50" s="10"/>
      <c r="I50" s="10"/>
      <c r="J50" s="10"/>
    </row>
    <row r="51" spans="1:10" x14ac:dyDescent="0.2">
      <c r="A51" s="14"/>
      <c r="B51" s="6" t="s">
        <v>79</v>
      </c>
      <c r="C51" s="177">
        <f t="shared" si="23"/>
        <v>0</v>
      </c>
      <c r="D51" s="177">
        <f t="shared" ref="D51:E51" si="24">D48+D49+D50</f>
        <v>0</v>
      </c>
      <c r="E51" s="177">
        <f t="shared" si="24"/>
        <v>0</v>
      </c>
      <c r="F51" s="177">
        <f t="shared" ref="F51" si="25">F48+F49+F50</f>
        <v>0</v>
      </c>
      <c r="G51" s="177">
        <f t="shared" ref="G51" si="26">G48+G49+G50</f>
        <v>0</v>
      </c>
      <c r="H51" s="10"/>
      <c r="I51" s="10"/>
      <c r="J51" s="10"/>
    </row>
    <row r="52" spans="1:10" x14ac:dyDescent="0.2">
      <c r="A52" s="13"/>
      <c r="B52" s="6" t="s">
        <v>189</v>
      </c>
      <c r="C52" s="178">
        <f t="shared" si="23"/>
        <v>0</v>
      </c>
      <c r="D52" s="178">
        <f t="shared" ref="D52:G52" si="27">D51</f>
        <v>0</v>
      </c>
      <c r="E52" s="178">
        <f t="shared" si="27"/>
        <v>0</v>
      </c>
      <c r="F52" s="178">
        <f t="shared" si="27"/>
        <v>0</v>
      </c>
      <c r="G52" s="178">
        <f t="shared" si="27"/>
        <v>0</v>
      </c>
      <c r="H52" s="10"/>
      <c r="I52" s="10"/>
      <c r="J52" s="10"/>
    </row>
    <row r="53" spans="1:10" x14ac:dyDescent="0.2">
      <c r="A53" s="14" t="s">
        <v>191</v>
      </c>
      <c r="B53" s="375" t="s">
        <v>190</v>
      </c>
      <c r="C53" s="375"/>
      <c r="D53" s="375"/>
      <c r="E53" s="375"/>
      <c r="F53" s="375"/>
      <c r="G53" s="375"/>
      <c r="H53" s="10"/>
      <c r="I53" s="10"/>
      <c r="J53" s="10"/>
    </row>
    <row r="54" spans="1:10" ht="18.75" customHeight="1" x14ac:dyDescent="0.2">
      <c r="A54" s="12" t="s">
        <v>7</v>
      </c>
      <c r="B54" s="373" t="s">
        <v>345</v>
      </c>
      <c r="C54" s="373"/>
      <c r="D54" s="373"/>
      <c r="E54" s="373"/>
      <c r="F54" s="373"/>
      <c r="G54" s="373"/>
      <c r="H54" s="10"/>
      <c r="I54" s="10"/>
      <c r="J54" s="10"/>
    </row>
    <row r="55" spans="1:10" ht="25.5" x14ac:dyDescent="0.2">
      <c r="A55" s="11" t="s">
        <v>8</v>
      </c>
      <c r="B55" s="158" t="s">
        <v>56</v>
      </c>
      <c r="C55" s="177">
        <f t="shared" ref="C55:C59" si="28">D55+E55+F55+G55</f>
        <v>0</v>
      </c>
      <c r="D55" s="177">
        <f>'5'!D122</f>
        <v>0</v>
      </c>
      <c r="E55" s="177">
        <v>0</v>
      </c>
      <c r="F55" s="177">
        <v>0</v>
      </c>
      <c r="G55" s="177">
        <v>0</v>
      </c>
      <c r="H55" s="10"/>
      <c r="I55" s="10"/>
      <c r="J55" s="10"/>
    </row>
    <row r="56" spans="1:10" ht="25.5" x14ac:dyDescent="0.2">
      <c r="A56" s="13" t="s">
        <v>52</v>
      </c>
      <c r="B56" s="158" t="s">
        <v>57</v>
      </c>
      <c r="C56" s="177">
        <f t="shared" si="28"/>
        <v>3.47</v>
      </c>
      <c r="D56" s="177">
        <f>'5'!E130</f>
        <v>3.47</v>
      </c>
      <c r="E56" s="177">
        <v>0</v>
      </c>
      <c r="F56" s="177">
        <v>0</v>
      </c>
      <c r="G56" s="177">
        <v>0</v>
      </c>
      <c r="H56" s="10"/>
      <c r="I56" s="10"/>
      <c r="J56" s="10"/>
    </row>
    <row r="57" spans="1:10" x14ac:dyDescent="0.2">
      <c r="A57" s="12" t="s">
        <v>47</v>
      </c>
      <c r="B57" s="158" t="s">
        <v>27</v>
      </c>
      <c r="C57" s="177">
        <f t="shared" si="28"/>
        <v>0</v>
      </c>
      <c r="D57" s="177">
        <v>0</v>
      </c>
      <c r="E57" s="177">
        <v>0</v>
      </c>
      <c r="F57" s="177">
        <v>0</v>
      </c>
      <c r="G57" s="177">
        <v>0</v>
      </c>
      <c r="H57" s="10"/>
      <c r="I57" s="10"/>
      <c r="J57" s="10"/>
    </row>
    <row r="58" spans="1:10" x14ac:dyDescent="0.2">
      <c r="A58" s="14"/>
      <c r="B58" s="6" t="s">
        <v>79</v>
      </c>
      <c r="C58" s="177">
        <f t="shared" si="28"/>
        <v>3.47</v>
      </c>
      <c r="D58" s="177">
        <f t="shared" ref="D58:E58" si="29">D55+D56+D57</f>
        <v>3.47</v>
      </c>
      <c r="E58" s="177">
        <f t="shared" si="29"/>
        <v>0</v>
      </c>
      <c r="F58" s="177">
        <f t="shared" ref="F58" si="30">F55+F56+F57</f>
        <v>0</v>
      </c>
      <c r="G58" s="177">
        <f t="shared" ref="G58" si="31">G55+G56+G57</f>
        <v>0</v>
      </c>
      <c r="H58" s="10"/>
      <c r="I58" s="10"/>
      <c r="J58" s="10"/>
    </row>
    <row r="59" spans="1:10" x14ac:dyDescent="0.2">
      <c r="A59" s="13"/>
      <c r="B59" s="6" t="s">
        <v>192</v>
      </c>
      <c r="C59" s="178">
        <f t="shared" si="28"/>
        <v>3.47</v>
      </c>
      <c r="D59" s="178">
        <f t="shared" ref="D59:G59" si="32">D58</f>
        <v>3.47</v>
      </c>
      <c r="E59" s="178">
        <f t="shared" si="32"/>
        <v>0</v>
      </c>
      <c r="F59" s="178">
        <f t="shared" si="32"/>
        <v>0</v>
      </c>
      <c r="G59" s="178">
        <f t="shared" si="32"/>
        <v>0</v>
      </c>
      <c r="H59" s="10"/>
      <c r="I59" s="10"/>
      <c r="J59" s="10"/>
    </row>
    <row r="60" spans="1:10" x14ac:dyDescent="0.2">
      <c r="A60" s="14" t="s">
        <v>196</v>
      </c>
      <c r="B60" s="375" t="s">
        <v>193</v>
      </c>
      <c r="C60" s="375"/>
      <c r="D60" s="375"/>
      <c r="E60" s="375"/>
      <c r="F60" s="375"/>
      <c r="G60" s="375"/>
      <c r="H60" s="10"/>
      <c r="I60" s="10"/>
      <c r="J60" s="10"/>
    </row>
    <row r="61" spans="1:10" ht="21" customHeight="1" x14ac:dyDescent="0.2">
      <c r="A61" s="12" t="s">
        <v>7</v>
      </c>
      <c r="B61" s="373" t="s">
        <v>345</v>
      </c>
      <c r="C61" s="373"/>
      <c r="D61" s="373"/>
      <c r="E61" s="373"/>
      <c r="F61" s="373"/>
      <c r="G61" s="373"/>
      <c r="H61" s="10"/>
      <c r="I61" s="10"/>
      <c r="J61" s="10"/>
    </row>
    <row r="62" spans="1:10" ht="25.5" x14ac:dyDescent="0.2">
      <c r="A62" s="11" t="s">
        <v>8</v>
      </c>
      <c r="B62" s="158" t="s">
        <v>56</v>
      </c>
      <c r="C62" s="177">
        <f t="shared" ref="C62:C66" si="33">D62+E62+F62+G62</f>
        <v>0</v>
      </c>
      <c r="D62" s="177">
        <f>'5'!D134</f>
        <v>0</v>
      </c>
      <c r="E62" s="177">
        <v>0</v>
      </c>
      <c r="F62" s="177">
        <v>0</v>
      </c>
      <c r="G62" s="177">
        <v>0</v>
      </c>
      <c r="H62" s="10"/>
      <c r="I62" s="10"/>
      <c r="J62" s="10"/>
    </row>
    <row r="63" spans="1:10" ht="25.5" x14ac:dyDescent="0.2">
      <c r="A63" s="13" t="s">
        <v>52</v>
      </c>
      <c r="B63" s="158" t="s">
        <v>57</v>
      </c>
      <c r="C63" s="177">
        <f t="shared" si="33"/>
        <v>0.76</v>
      </c>
      <c r="D63" s="177">
        <f>'5'!E142</f>
        <v>0.76</v>
      </c>
      <c r="E63" s="177">
        <v>0</v>
      </c>
      <c r="F63" s="177">
        <v>0</v>
      </c>
      <c r="G63" s="177">
        <v>0</v>
      </c>
      <c r="H63" s="10"/>
      <c r="I63" s="10"/>
      <c r="J63" s="10"/>
    </row>
    <row r="64" spans="1:10" x14ac:dyDescent="0.2">
      <c r="A64" s="12" t="s">
        <v>47</v>
      </c>
      <c r="B64" s="158" t="s">
        <v>27</v>
      </c>
      <c r="C64" s="177">
        <f t="shared" si="33"/>
        <v>0</v>
      </c>
      <c r="D64" s="177">
        <v>0</v>
      </c>
      <c r="E64" s="177">
        <v>0</v>
      </c>
      <c r="F64" s="177">
        <v>0</v>
      </c>
      <c r="G64" s="177">
        <v>0</v>
      </c>
      <c r="H64" s="10"/>
      <c r="I64" s="10"/>
      <c r="J64" s="10"/>
    </row>
    <row r="65" spans="1:10" x14ac:dyDescent="0.2">
      <c r="A65" s="14"/>
      <c r="B65" s="6" t="s">
        <v>79</v>
      </c>
      <c r="C65" s="177">
        <f t="shared" si="33"/>
        <v>0.76</v>
      </c>
      <c r="D65" s="177">
        <f t="shared" ref="D65:E65" si="34">D62+D63+D64</f>
        <v>0.76</v>
      </c>
      <c r="E65" s="177">
        <f t="shared" si="34"/>
        <v>0</v>
      </c>
      <c r="F65" s="177">
        <f t="shared" ref="F65" si="35">F62+F63+F64</f>
        <v>0</v>
      </c>
      <c r="G65" s="177">
        <f t="shared" ref="G65" si="36">G62+G63+G64</f>
        <v>0</v>
      </c>
      <c r="H65" s="10"/>
      <c r="I65" s="10"/>
      <c r="J65" s="10"/>
    </row>
    <row r="66" spans="1:10" x14ac:dyDescent="0.2">
      <c r="A66" s="13"/>
      <c r="B66" s="6" t="s">
        <v>197</v>
      </c>
      <c r="C66" s="178">
        <f t="shared" si="33"/>
        <v>0.76</v>
      </c>
      <c r="D66" s="178">
        <f t="shared" ref="D66:G66" si="37">D65</f>
        <v>0.76</v>
      </c>
      <c r="E66" s="178">
        <f t="shared" si="37"/>
        <v>0</v>
      </c>
      <c r="F66" s="178">
        <f t="shared" si="37"/>
        <v>0</v>
      </c>
      <c r="G66" s="178">
        <f t="shared" si="37"/>
        <v>0</v>
      </c>
      <c r="H66" s="10"/>
      <c r="I66" s="10"/>
      <c r="J66" s="10"/>
    </row>
    <row r="67" spans="1:10" x14ac:dyDescent="0.2">
      <c r="A67" s="14" t="s">
        <v>198</v>
      </c>
      <c r="B67" s="375" t="s">
        <v>195</v>
      </c>
      <c r="C67" s="375"/>
      <c r="D67" s="375"/>
      <c r="E67" s="375"/>
      <c r="F67" s="375"/>
      <c r="G67" s="375"/>
      <c r="H67" s="10"/>
      <c r="I67" s="10"/>
      <c r="J67" s="10"/>
    </row>
    <row r="68" spans="1:10" ht="21" customHeight="1" x14ac:dyDescent="0.2">
      <c r="A68" s="12" t="s">
        <v>7</v>
      </c>
      <c r="B68" s="373" t="s">
        <v>345</v>
      </c>
      <c r="C68" s="373"/>
      <c r="D68" s="373"/>
      <c r="E68" s="373"/>
      <c r="F68" s="373"/>
      <c r="G68" s="373"/>
      <c r="H68" s="10"/>
      <c r="I68" s="10"/>
      <c r="J68" s="10"/>
    </row>
    <row r="69" spans="1:10" ht="25.5" x14ac:dyDescent="0.2">
      <c r="A69" s="11" t="s">
        <v>8</v>
      </c>
      <c r="B69" s="158" t="s">
        <v>56</v>
      </c>
      <c r="C69" s="177">
        <f t="shared" ref="C69:C73" si="38">D69+E69+F69+G69</f>
        <v>0</v>
      </c>
      <c r="D69" s="177">
        <f>'5'!D146</f>
        <v>0</v>
      </c>
      <c r="E69" s="177">
        <v>0</v>
      </c>
      <c r="F69" s="177">
        <v>0</v>
      </c>
      <c r="G69" s="177">
        <v>0</v>
      </c>
      <c r="H69" s="10"/>
      <c r="I69" s="10"/>
      <c r="J69" s="10"/>
    </row>
    <row r="70" spans="1:10" ht="25.5" x14ac:dyDescent="0.2">
      <c r="A70" s="13" t="s">
        <v>52</v>
      </c>
      <c r="B70" s="158" t="s">
        <v>57</v>
      </c>
      <c r="C70" s="177">
        <f t="shared" si="38"/>
        <v>0</v>
      </c>
      <c r="D70" s="177">
        <f>'5'!D148</f>
        <v>0</v>
      </c>
      <c r="E70" s="177">
        <v>0</v>
      </c>
      <c r="F70" s="177">
        <v>0</v>
      </c>
      <c r="G70" s="177">
        <v>0</v>
      </c>
      <c r="H70" s="10"/>
      <c r="I70" s="10"/>
      <c r="J70" s="10"/>
    </row>
    <row r="71" spans="1:10" x14ac:dyDescent="0.2">
      <c r="A71" s="12" t="s">
        <v>47</v>
      </c>
      <c r="B71" s="158" t="s">
        <v>27</v>
      </c>
      <c r="C71" s="177">
        <f t="shared" si="38"/>
        <v>0</v>
      </c>
      <c r="D71" s="177">
        <f>'5'!E153</f>
        <v>0</v>
      </c>
      <c r="E71" s="177">
        <v>0</v>
      </c>
      <c r="F71" s="177">
        <v>0</v>
      </c>
      <c r="G71" s="177">
        <v>0</v>
      </c>
      <c r="H71" s="10"/>
      <c r="I71" s="10"/>
      <c r="J71" s="10"/>
    </row>
    <row r="72" spans="1:10" x14ac:dyDescent="0.2">
      <c r="A72" s="14"/>
      <c r="B72" s="6" t="s">
        <v>79</v>
      </c>
      <c r="C72" s="177">
        <f t="shared" si="38"/>
        <v>0</v>
      </c>
      <c r="D72" s="177">
        <f t="shared" ref="D72:E72" si="39">D69+D70+D71</f>
        <v>0</v>
      </c>
      <c r="E72" s="177">
        <f t="shared" si="39"/>
        <v>0</v>
      </c>
      <c r="F72" s="177">
        <f t="shared" ref="F72" si="40">F69+F70+F71</f>
        <v>0</v>
      </c>
      <c r="G72" s="177">
        <f t="shared" ref="G72" si="41">G69+G70+G71</f>
        <v>0</v>
      </c>
      <c r="H72" s="10"/>
      <c r="I72" s="10"/>
      <c r="J72" s="10"/>
    </row>
    <row r="73" spans="1:10" x14ac:dyDescent="0.2">
      <c r="A73" s="13"/>
      <c r="B73" s="6" t="s">
        <v>199</v>
      </c>
      <c r="C73" s="178">
        <f t="shared" si="38"/>
        <v>0</v>
      </c>
      <c r="D73" s="178">
        <f t="shared" ref="D73:G73" si="42">D72</f>
        <v>0</v>
      </c>
      <c r="E73" s="178">
        <f t="shared" si="42"/>
        <v>0</v>
      </c>
      <c r="F73" s="178">
        <f t="shared" si="42"/>
        <v>0</v>
      </c>
      <c r="G73" s="178">
        <f t="shared" si="42"/>
        <v>0</v>
      </c>
      <c r="H73" s="10"/>
      <c r="I73" s="10"/>
      <c r="J73" s="10"/>
    </row>
    <row r="74" spans="1:10" x14ac:dyDescent="0.2">
      <c r="A74" s="14" t="s">
        <v>200</v>
      </c>
      <c r="B74" s="375" t="s">
        <v>201</v>
      </c>
      <c r="C74" s="375"/>
      <c r="D74" s="375"/>
      <c r="E74" s="375"/>
      <c r="F74" s="375"/>
      <c r="G74" s="375"/>
      <c r="H74" s="10"/>
      <c r="I74" s="10"/>
      <c r="J74" s="10"/>
    </row>
    <row r="75" spans="1:10" ht="21" customHeight="1" x14ac:dyDescent="0.2">
      <c r="A75" s="12" t="s">
        <v>7</v>
      </c>
      <c r="B75" s="373" t="s">
        <v>345</v>
      </c>
      <c r="C75" s="373"/>
      <c r="D75" s="373"/>
      <c r="E75" s="373"/>
      <c r="F75" s="373"/>
      <c r="G75" s="373"/>
      <c r="H75" s="10"/>
      <c r="I75" s="10"/>
      <c r="J75" s="10"/>
    </row>
    <row r="76" spans="1:10" ht="25.5" x14ac:dyDescent="0.2">
      <c r="A76" s="11" t="s">
        <v>8</v>
      </c>
      <c r="B76" s="158" t="s">
        <v>56</v>
      </c>
      <c r="C76" s="177">
        <f t="shared" ref="C76:C80" si="43">D76+E76+F76+G76</f>
        <v>0</v>
      </c>
      <c r="D76" s="177">
        <f>'5'!D157</f>
        <v>0</v>
      </c>
      <c r="E76" s="177">
        <v>0</v>
      </c>
      <c r="F76" s="177">
        <v>0</v>
      </c>
      <c r="G76" s="177">
        <v>0</v>
      </c>
      <c r="H76" s="10"/>
      <c r="I76" s="10"/>
      <c r="J76" s="10"/>
    </row>
    <row r="77" spans="1:10" ht="25.5" x14ac:dyDescent="0.2">
      <c r="A77" s="13" t="s">
        <v>52</v>
      </c>
      <c r="B77" s="158" t="s">
        <v>57</v>
      </c>
      <c r="C77" s="177">
        <f t="shared" si="43"/>
        <v>0</v>
      </c>
      <c r="D77" s="177">
        <v>0</v>
      </c>
      <c r="E77" s="177">
        <v>0</v>
      </c>
      <c r="F77" s="177">
        <v>0</v>
      </c>
      <c r="G77" s="177">
        <v>0</v>
      </c>
      <c r="H77" s="10"/>
      <c r="I77" s="10"/>
      <c r="J77" s="10"/>
    </row>
    <row r="78" spans="1:10" x14ac:dyDescent="0.2">
      <c r="A78" s="12" t="s">
        <v>47</v>
      </c>
      <c r="B78" s="158" t="s">
        <v>27</v>
      </c>
      <c r="C78" s="177">
        <f t="shared" si="43"/>
        <v>0.23</v>
      </c>
      <c r="D78" s="177">
        <f>'4'!E184</f>
        <v>0.23</v>
      </c>
      <c r="E78" s="177">
        <v>0</v>
      </c>
      <c r="F78" s="177">
        <v>0</v>
      </c>
      <c r="G78" s="177">
        <v>0</v>
      </c>
      <c r="H78" s="10"/>
      <c r="I78" s="10"/>
      <c r="J78" s="10"/>
    </row>
    <row r="79" spans="1:10" x14ac:dyDescent="0.2">
      <c r="A79" s="14"/>
      <c r="B79" s="6" t="s">
        <v>79</v>
      </c>
      <c r="C79" s="177">
        <f t="shared" si="43"/>
        <v>0.23</v>
      </c>
      <c r="D79" s="177">
        <f t="shared" ref="D79:E79" si="44">D76+D77+D78</f>
        <v>0.23</v>
      </c>
      <c r="E79" s="177">
        <f t="shared" si="44"/>
        <v>0</v>
      </c>
      <c r="F79" s="177">
        <f t="shared" ref="F79" si="45">F76+F77+F78</f>
        <v>0</v>
      </c>
      <c r="G79" s="177">
        <f t="shared" ref="G79" si="46">G76+G77+G78</f>
        <v>0</v>
      </c>
      <c r="H79" s="10"/>
      <c r="I79" s="10"/>
      <c r="J79" s="10"/>
    </row>
    <row r="80" spans="1:10" x14ac:dyDescent="0.2">
      <c r="A80" s="13"/>
      <c r="B80" s="6" t="s">
        <v>202</v>
      </c>
      <c r="C80" s="178">
        <f t="shared" si="43"/>
        <v>0.23</v>
      </c>
      <c r="D80" s="178">
        <f t="shared" ref="D80:G80" si="47">D79</f>
        <v>0.23</v>
      </c>
      <c r="E80" s="178">
        <f t="shared" si="47"/>
        <v>0</v>
      </c>
      <c r="F80" s="178">
        <f t="shared" si="47"/>
        <v>0</v>
      </c>
      <c r="G80" s="178">
        <f t="shared" si="47"/>
        <v>0</v>
      </c>
      <c r="H80" s="10"/>
      <c r="I80" s="10"/>
      <c r="J80" s="10"/>
    </row>
    <row r="81" spans="1:10" x14ac:dyDescent="0.2">
      <c r="A81" s="14" t="s">
        <v>204</v>
      </c>
      <c r="B81" s="375" t="s">
        <v>203</v>
      </c>
      <c r="C81" s="375"/>
      <c r="D81" s="375"/>
      <c r="E81" s="375"/>
      <c r="F81" s="375"/>
      <c r="G81" s="375"/>
      <c r="H81" s="10"/>
      <c r="I81" s="10"/>
      <c r="J81" s="10"/>
    </row>
    <row r="82" spans="1:10" ht="19.5" customHeight="1" x14ac:dyDescent="0.2">
      <c r="A82" s="12" t="s">
        <v>7</v>
      </c>
      <c r="B82" s="373" t="s">
        <v>345</v>
      </c>
      <c r="C82" s="373"/>
      <c r="D82" s="373"/>
      <c r="E82" s="373"/>
      <c r="F82" s="373"/>
      <c r="G82" s="373"/>
      <c r="H82" s="10"/>
      <c r="I82" s="10"/>
      <c r="J82" s="10"/>
    </row>
    <row r="83" spans="1:10" ht="25.5" x14ac:dyDescent="0.2">
      <c r="A83" s="11" t="s">
        <v>8</v>
      </c>
      <c r="B83" s="158" t="s">
        <v>56</v>
      </c>
      <c r="C83" s="177">
        <f t="shared" ref="C83:C87" si="48">D83+E83+F83+G83</f>
        <v>0</v>
      </c>
      <c r="D83" s="177">
        <v>0</v>
      </c>
      <c r="E83" s="177">
        <v>0</v>
      </c>
      <c r="F83" s="177">
        <v>0</v>
      </c>
      <c r="G83" s="177">
        <v>0</v>
      </c>
      <c r="H83" s="10"/>
      <c r="I83" s="10"/>
      <c r="J83" s="10"/>
    </row>
    <row r="84" spans="1:10" ht="25.5" x14ac:dyDescent="0.2">
      <c r="A84" s="13" t="s">
        <v>52</v>
      </c>
      <c r="B84" s="158" t="s">
        <v>57</v>
      </c>
      <c r="C84" s="177">
        <f t="shared" si="48"/>
        <v>3.64</v>
      </c>
      <c r="D84" s="177">
        <f>'5'!E175</f>
        <v>3.64</v>
      </c>
      <c r="E84" s="177">
        <v>0</v>
      </c>
      <c r="F84" s="177">
        <v>0</v>
      </c>
      <c r="G84" s="177">
        <v>0</v>
      </c>
      <c r="H84" s="10"/>
      <c r="I84" s="10"/>
      <c r="J84" s="10"/>
    </row>
    <row r="85" spans="1:10" x14ac:dyDescent="0.2">
      <c r="A85" s="12" t="s">
        <v>47</v>
      </c>
      <c r="B85" s="158" t="s">
        <v>27</v>
      </c>
      <c r="C85" s="177">
        <f t="shared" si="48"/>
        <v>0</v>
      </c>
      <c r="D85" s="177">
        <v>0</v>
      </c>
      <c r="E85" s="177">
        <v>0</v>
      </c>
      <c r="F85" s="177">
        <v>0</v>
      </c>
      <c r="G85" s="177">
        <v>0</v>
      </c>
      <c r="H85" s="10"/>
      <c r="I85" s="10"/>
      <c r="J85" s="10"/>
    </row>
    <row r="86" spans="1:10" x14ac:dyDescent="0.2">
      <c r="A86" s="14"/>
      <c r="B86" s="6" t="s">
        <v>79</v>
      </c>
      <c r="C86" s="177">
        <f t="shared" si="48"/>
        <v>3.64</v>
      </c>
      <c r="D86" s="177">
        <f t="shared" ref="D86:E86" si="49">D83+D84+D85</f>
        <v>3.64</v>
      </c>
      <c r="E86" s="177">
        <f t="shared" si="49"/>
        <v>0</v>
      </c>
      <c r="F86" s="177">
        <f t="shared" ref="F86" si="50">F83+F84+F85</f>
        <v>0</v>
      </c>
      <c r="G86" s="177">
        <f t="shared" ref="G86" si="51">G83+G84+G85</f>
        <v>0</v>
      </c>
      <c r="H86" s="10"/>
      <c r="I86" s="10"/>
      <c r="J86" s="10"/>
    </row>
    <row r="87" spans="1:10" x14ac:dyDescent="0.2">
      <c r="A87" s="13"/>
      <c r="B87" s="6" t="s">
        <v>205</v>
      </c>
      <c r="C87" s="178">
        <f t="shared" si="48"/>
        <v>3.64</v>
      </c>
      <c r="D87" s="178">
        <f t="shared" ref="D87:G87" si="52">D86</f>
        <v>3.64</v>
      </c>
      <c r="E87" s="178">
        <f t="shared" si="52"/>
        <v>0</v>
      </c>
      <c r="F87" s="178">
        <f t="shared" si="52"/>
        <v>0</v>
      </c>
      <c r="G87" s="178">
        <f t="shared" si="52"/>
        <v>0</v>
      </c>
      <c r="H87" s="10"/>
      <c r="I87" s="10"/>
      <c r="J87" s="10"/>
    </row>
    <row r="88" spans="1:10" x14ac:dyDescent="0.2">
      <c r="A88" s="14" t="s">
        <v>168</v>
      </c>
      <c r="B88" s="375" t="s">
        <v>164</v>
      </c>
      <c r="C88" s="375"/>
      <c r="D88" s="375"/>
      <c r="E88" s="375"/>
      <c r="F88" s="375"/>
      <c r="G88" s="375"/>
      <c r="H88" s="10"/>
      <c r="I88" s="10"/>
      <c r="J88" s="10"/>
    </row>
    <row r="89" spans="1:10" ht="20.25" customHeight="1" x14ac:dyDescent="0.2">
      <c r="A89" s="12" t="s">
        <v>13</v>
      </c>
      <c r="B89" s="373" t="s">
        <v>346</v>
      </c>
      <c r="C89" s="373"/>
      <c r="D89" s="373"/>
      <c r="E89" s="373"/>
      <c r="F89" s="373"/>
      <c r="G89" s="373"/>
      <c r="H89" s="9"/>
      <c r="I89" s="9"/>
      <c r="J89" s="9"/>
    </row>
    <row r="90" spans="1:10" ht="27.75" customHeight="1" x14ac:dyDescent="0.2">
      <c r="A90" s="11" t="s">
        <v>14</v>
      </c>
      <c r="B90" s="158" t="s">
        <v>56</v>
      </c>
      <c r="C90" s="177">
        <f t="shared" ref="C90:C94" si="53">D90+E90+F90+G90</f>
        <v>7282.91</v>
      </c>
      <c r="D90" s="177">
        <f>'5'!D196</f>
        <v>7282.91</v>
      </c>
      <c r="E90" s="177">
        <v>0</v>
      </c>
      <c r="F90" s="177">
        <v>0</v>
      </c>
      <c r="G90" s="177">
        <v>0</v>
      </c>
      <c r="H90" s="132"/>
      <c r="I90" s="7"/>
      <c r="J90" s="7"/>
    </row>
    <row r="91" spans="1:10" ht="27.75" customHeight="1" x14ac:dyDescent="0.2">
      <c r="A91" s="13" t="s">
        <v>48</v>
      </c>
      <c r="B91" s="158" t="s">
        <v>57</v>
      </c>
      <c r="C91" s="177">
        <f t="shared" si="53"/>
        <v>0</v>
      </c>
      <c r="D91" s="177">
        <f>'5'!D198</f>
        <v>0</v>
      </c>
      <c r="E91" s="177">
        <v>0</v>
      </c>
      <c r="F91" s="177">
        <v>0</v>
      </c>
      <c r="G91" s="177">
        <v>0</v>
      </c>
      <c r="H91" s="7"/>
      <c r="I91" s="7"/>
      <c r="J91" s="7"/>
    </row>
    <row r="92" spans="1:10" ht="14.25" customHeight="1" x14ac:dyDescent="0.2">
      <c r="A92" s="12" t="s">
        <v>49</v>
      </c>
      <c r="B92" s="158" t="s">
        <v>27</v>
      </c>
      <c r="C92" s="177">
        <f t="shared" si="53"/>
        <v>2622.7700000000004</v>
      </c>
      <c r="D92" s="177">
        <f>'5'!E224-'5'!D196</f>
        <v>2622.7700000000004</v>
      </c>
      <c r="E92" s="177">
        <v>0</v>
      </c>
      <c r="F92" s="177">
        <v>0</v>
      </c>
      <c r="G92" s="177">
        <v>0</v>
      </c>
      <c r="H92" s="7"/>
      <c r="I92" s="7"/>
      <c r="J92" s="7"/>
    </row>
    <row r="93" spans="1:10" ht="14.25" customHeight="1" x14ac:dyDescent="0.2">
      <c r="A93" s="14"/>
      <c r="B93" s="6" t="s">
        <v>91</v>
      </c>
      <c r="C93" s="177">
        <f t="shared" si="53"/>
        <v>9905.68</v>
      </c>
      <c r="D93" s="177">
        <f t="shared" ref="D93:E93" si="54">D90+D91+D92</f>
        <v>9905.68</v>
      </c>
      <c r="E93" s="177">
        <f t="shared" si="54"/>
        <v>0</v>
      </c>
      <c r="F93" s="177">
        <f t="shared" ref="F93" si="55">F90+F91+F92</f>
        <v>0</v>
      </c>
      <c r="G93" s="177">
        <f t="shared" ref="G93" si="56">G90+G91+G92</f>
        <v>0</v>
      </c>
      <c r="H93" s="7"/>
      <c r="I93" s="7"/>
      <c r="J93" s="7"/>
    </row>
    <row r="94" spans="1:10" x14ac:dyDescent="0.2">
      <c r="A94" s="13"/>
      <c r="B94" s="6" t="s">
        <v>169</v>
      </c>
      <c r="C94" s="178">
        <f t="shared" si="53"/>
        <v>9905.68</v>
      </c>
      <c r="D94" s="178">
        <f>D93</f>
        <v>9905.68</v>
      </c>
      <c r="E94" s="178">
        <f>E93</f>
        <v>0</v>
      </c>
      <c r="F94" s="178">
        <f t="shared" ref="F94:G94" si="57">F93</f>
        <v>0</v>
      </c>
      <c r="G94" s="178">
        <f t="shared" si="57"/>
        <v>0</v>
      </c>
      <c r="H94" s="10"/>
      <c r="I94" s="10"/>
      <c r="J94" s="10"/>
    </row>
    <row r="95" spans="1:10" x14ac:dyDescent="0.2">
      <c r="A95" s="14" t="s">
        <v>170</v>
      </c>
      <c r="B95" s="375" t="s">
        <v>165</v>
      </c>
      <c r="C95" s="375"/>
      <c r="D95" s="375"/>
      <c r="E95" s="375"/>
      <c r="F95" s="375"/>
      <c r="G95" s="375"/>
      <c r="H95" s="10"/>
      <c r="I95" s="10"/>
      <c r="J95" s="10"/>
    </row>
    <row r="96" spans="1:10" ht="20.25" customHeight="1" x14ac:dyDescent="0.2">
      <c r="A96" s="12" t="s">
        <v>13</v>
      </c>
      <c r="B96" s="373" t="s">
        <v>346</v>
      </c>
      <c r="C96" s="373"/>
      <c r="D96" s="373"/>
      <c r="E96" s="373"/>
      <c r="F96" s="373"/>
      <c r="G96" s="373"/>
      <c r="H96" s="10"/>
      <c r="I96" s="10"/>
      <c r="J96" s="10"/>
    </row>
    <row r="97" spans="1:10" ht="25.5" x14ac:dyDescent="0.2">
      <c r="A97" s="11" t="s">
        <v>14</v>
      </c>
      <c r="B97" s="158" t="s">
        <v>56</v>
      </c>
      <c r="C97" s="177">
        <f t="shared" ref="C97:C101" si="58">D97+E97+F97+G97</f>
        <v>0</v>
      </c>
      <c r="D97" s="177">
        <f>'5'!D228</f>
        <v>0</v>
      </c>
      <c r="E97" s="177">
        <v>0</v>
      </c>
      <c r="F97" s="177">
        <v>0</v>
      </c>
      <c r="G97" s="177">
        <v>0</v>
      </c>
      <c r="H97" s="10"/>
      <c r="I97" s="10"/>
      <c r="J97" s="10"/>
    </row>
    <row r="98" spans="1:10" ht="25.5" x14ac:dyDescent="0.2">
      <c r="A98" s="13" t="s">
        <v>48</v>
      </c>
      <c r="B98" s="158" t="s">
        <v>57</v>
      </c>
      <c r="C98" s="177">
        <f t="shared" si="58"/>
        <v>0</v>
      </c>
      <c r="D98" s="177">
        <f>'5'!D230</f>
        <v>0</v>
      </c>
      <c r="E98" s="177">
        <v>0</v>
      </c>
      <c r="F98" s="177">
        <v>0</v>
      </c>
      <c r="G98" s="177">
        <v>0</v>
      </c>
      <c r="H98" s="10"/>
      <c r="I98" s="10"/>
      <c r="J98" s="10"/>
    </row>
    <row r="99" spans="1:10" x14ac:dyDescent="0.2">
      <c r="A99" s="12" t="s">
        <v>49</v>
      </c>
      <c r="B99" s="158" t="s">
        <v>27</v>
      </c>
      <c r="C99" s="177">
        <f t="shared" si="58"/>
        <v>157.46</v>
      </c>
      <c r="D99" s="177">
        <f>'5'!E255</f>
        <v>157.46</v>
      </c>
      <c r="E99" s="177">
        <v>0</v>
      </c>
      <c r="F99" s="177">
        <v>0</v>
      </c>
      <c r="G99" s="177">
        <v>0</v>
      </c>
      <c r="H99" s="10"/>
      <c r="I99" s="10"/>
      <c r="J99" s="10"/>
    </row>
    <row r="100" spans="1:10" x14ac:dyDescent="0.2">
      <c r="A100" s="14"/>
      <c r="B100" s="6" t="s">
        <v>91</v>
      </c>
      <c r="C100" s="177">
        <f t="shared" si="58"/>
        <v>157.46</v>
      </c>
      <c r="D100" s="177">
        <f t="shared" ref="D100:E100" si="59">D97+D98+D99</f>
        <v>157.46</v>
      </c>
      <c r="E100" s="177">
        <f t="shared" si="59"/>
        <v>0</v>
      </c>
      <c r="F100" s="177">
        <f t="shared" ref="F100" si="60">F97+F98+F99</f>
        <v>0</v>
      </c>
      <c r="G100" s="177">
        <f t="shared" ref="G100" si="61">G97+G98+G99</f>
        <v>0</v>
      </c>
      <c r="H100" s="10"/>
      <c r="I100" s="10"/>
      <c r="J100" s="10"/>
    </row>
    <row r="101" spans="1:10" x14ac:dyDescent="0.2">
      <c r="A101" s="13"/>
      <c r="B101" s="6" t="s">
        <v>171</v>
      </c>
      <c r="C101" s="178">
        <f t="shared" si="58"/>
        <v>157.46</v>
      </c>
      <c r="D101" s="178">
        <f>D100</f>
        <v>157.46</v>
      </c>
      <c r="E101" s="178">
        <f>E100</f>
        <v>0</v>
      </c>
      <c r="F101" s="178">
        <f t="shared" ref="F101" si="62">F100</f>
        <v>0</v>
      </c>
      <c r="G101" s="178">
        <f t="shared" ref="G101" si="63">G100</f>
        <v>0</v>
      </c>
      <c r="H101" s="10"/>
      <c r="I101" s="10"/>
      <c r="J101" s="10"/>
    </row>
    <row r="102" spans="1:10" x14ac:dyDescent="0.2">
      <c r="A102" s="14" t="s">
        <v>108</v>
      </c>
      <c r="B102" s="375" t="s">
        <v>233</v>
      </c>
      <c r="C102" s="375"/>
      <c r="D102" s="375"/>
      <c r="E102" s="375"/>
      <c r="F102" s="375"/>
      <c r="G102" s="375"/>
      <c r="H102" s="10"/>
      <c r="I102" s="10"/>
      <c r="J102" s="10"/>
    </row>
    <row r="103" spans="1:10" ht="18" customHeight="1" x14ac:dyDescent="0.2">
      <c r="A103" s="12" t="s">
        <v>19</v>
      </c>
      <c r="B103" s="373" t="s">
        <v>346</v>
      </c>
      <c r="C103" s="373"/>
      <c r="D103" s="373"/>
      <c r="E103" s="373"/>
      <c r="F103" s="373"/>
      <c r="G103" s="373"/>
      <c r="H103" s="10"/>
      <c r="I103" s="10"/>
      <c r="J103" s="10"/>
    </row>
    <row r="104" spans="1:10" ht="25.5" x14ac:dyDescent="0.2">
      <c r="A104" s="11" t="s">
        <v>20</v>
      </c>
      <c r="B104" s="158" t="s">
        <v>56</v>
      </c>
      <c r="C104" s="177">
        <v>0</v>
      </c>
      <c r="D104" s="177">
        <v>0</v>
      </c>
      <c r="E104" s="177">
        <v>0</v>
      </c>
      <c r="F104" s="177">
        <v>0</v>
      </c>
      <c r="G104" s="177">
        <v>0</v>
      </c>
      <c r="H104" s="10"/>
      <c r="I104" s="10"/>
      <c r="J104" s="10"/>
    </row>
    <row r="105" spans="1:10" ht="25.5" x14ac:dyDescent="0.2">
      <c r="A105" s="13" t="s">
        <v>50</v>
      </c>
      <c r="B105" s="158" t="s">
        <v>57</v>
      </c>
      <c r="C105" s="177">
        <f t="shared" ref="C105:C108" si="64">D105+E105+F105+G105</f>
        <v>0</v>
      </c>
      <c r="D105" s="177">
        <f>'5'!D238</f>
        <v>0</v>
      </c>
      <c r="E105" s="177">
        <v>0</v>
      </c>
      <c r="F105" s="177">
        <v>0</v>
      </c>
      <c r="G105" s="177">
        <v>0</v>
      </c>
      <c r="H105" s="10"/>
      <c r="I105" s="10"/>
      <c r="J105" s="10"/>
    </row>
    <row r="106" spans="1:10" ht="14.25" customHeight="1" x14ac:dyDescent="0.2">
      <c r="A106" s="12" t="s">
        <v>51</v>
      </c>
      <c r="B106" s="158" t="s">
        <v>27</v>
      </c>
      <c r="C106" s="177">
        <f t="shared" si="64"/>
        <v>0</v>
      </c>
      <c r="D106" s="177">
        <f>'5'!E262</f>
        <v>0</v>
      </c>
      <c r="E106" s="177">
        <v>0</v>
      </c>
      <c r="F106" s="177">
        <v>0</v>
      </c>
      <c r="G106" s="177">
        <v>0</v>
      </c>
      <c r="H106" s="10"/>
      <c r="I106" s="10"/>
      <c r="J106" s="10"/>
    </row>
    <row r="107" spans="1:10" x14ac:dyDescent="0.2">
      <c r="A107" s="14"/>
      <c r="B107" s="6" t="s">
        <v>101</v>
      </c>
      <c r="C107" s="177">
        <f t="shared" si="64"/>
        <v>0</v>
      </c>
      <c r="D107" s="177">
        <f t="shared" ref="D107:G107" si="65">D104+D105+D106</f>
        <v>0</v>
      </c>
      <c r="E107" s="177">
        <f t="shared" si="65"/>
        <v>0</v>
      </c>
      <c r="F107" s="177">
        <f t="shared" si="65"/>
        <v>0</v>
      </c>
      <c r="G107" s="177">
        <f t="shared" si="65"/>
        <v>0</v>
      </c>
      <c r="H107" s="10"/>
      <c r="I107" s="10"/>
      <c r="J107" s="10"/>
    </row>
    <row r="108" spans="1:10" x14ac:dyDescent="0.2">
      <c r="A108" s="13"/>
      <c r="B108" s="6" t="s">
        <v>126</v>
      </c>
      <c r="C108" s="178">
        <f t="shared" si="64"/>
        <v>0</v>
      </c>
      <c r="D108" s="178">
        <f>D107</f>
        <v>0</v>
      </c>
      <c r="E108" s="178">
        <f>E107</f>
        <v>0</v>
      </c>
      <c r="F108" s="178">
        <f t="shared" ref="F108:G108" si="66">F107</f>
        <v>0</v>
      </c>
      <c r="G108" s="178">
        <f t="shared" si="66"/>
        <v>0</v>
      </c>
      <c r="H108" s="10"/>
      <c r="I108" s="10"/>
      <c r="J108" s="10"/>
    </row>
    <row r="109" spans="1:10" x14ac:dyDescent="0.2">
      <c r="A109" s="14" t="s">
        <v>298</v>
      </c>
      <c r="B109" s="375" t="s">
        <v>347</v>
      </c>
      <c r="C109" s="375"/>
      <c r="D109" s="375"/>
      <c r="E109" s="375"/>
      <c r="F109" s="375"/>
      <c r="G109" s="375"/>
      <c r="H109" s="10"/>
      <c r="I109" s="10"/>
      <c r="J109" s="10"/>
    </row>
    <row r="110" spans="1:10" ht="16.5" customHeight="1" x14ac:dyDescent="0.2">
      <c r="A110" s="12" t="s">
        <v>302</v>
      </c>
      <c r="B110" s="373" t="s">
        <v>346</v>
      </c>
      <c r="C110" s="373"/>
      <c r="D110" s="373"/>
      <c r="E110" s="373"/>
      <c r="F110" s="373"/>
      <c r="G110" s="373"/>
      <c r="H110" s="10"/>
      <c r="I110" s="10"/>
      <c r="J110" s="10"/>
    </row>
    <row r="111" spans="1:10" ht="25.5" x14ac:dyDescent="0.2">
      <c r="A111" s="11" t="s">
        <v>299</v>
      </c>
      <c r="B111" s="158" t="s">
        <v>56</v>
      </c>
      <c r="C111" s="177">
        <v>0</v>
      </c>
      <c r="D111" s="177">
        <v>0</v>
      </c>
      <c r="E111" s="177">
        <v>0</v>
      </c>
      <c r="F111" s="177">
        <v>0</v>
      </c>
      <c r="G111" s="177">
        <v>0</v>
      </c>
      <c r="H111" s="10"/>
      <c r="I111" s="10"/>
      <c r="J111" s="10"/>
    </row>
    <row r="112" spans="1:10" ht="25.5" x14ac:dyDescent="0.2">
      <c r="A112" s="13" t="s">
        <v>300</v>
      </c>
      <c r="B112" s="158" t="s">
        <v>57</v>
      </c>
      <c r="C112" s="177">
        <f t="shared" ref="C112:C115" si="67">D112+E112+F112+G112</f>
        <v>0</v>
      </c>
      <c r="D112" s="177">
        <f>'5'!D245</f>
        <v>0</v>
      </c>
      <c r="E112" s="177">
        <v>0</v>
      </c>
      <c r="F112" s="177">
        <v>0</v>
      </c>
      <c r="G112" s="177">
        <v>0</v>
      </c>
      <c r="H112" s="10"/>
      <c r="I112" s="10"/>
      <c r="J112" s="10"/>
    </row>
    <row r="113" spans="1:10" ht="14.25" customHeight="1" x14ac:dyDescent="0.2">
      <c r="A113" s="12" t="s">
        <v>301</v>
      </c>
      <c r="B113" s="158" t="s">
        <v>27</v>
      </c>
      <c r="C113" s="177">
        <f t="shared" si="67"/>
        <v>0</v>
      </c>
      <c r="D113" s="177">
        <v>0</v>
      </c>
      <c r="E113" s="177">
        <v>0</v>
      </c>
      <c r="F113" s="177">
        <v>0</v>
      </c>
      <c r="G113" s="177">
        <v>0</v>
      </c>
      <c r="H113" s="10"/>
      <c r="I113" s="10"/>
      <c r="J113" s="10"/>
    </row>
    <row r="114" spans="1:10" x14ac:dyDescent="0.2">
      <c r="A114" s="14"/>
      <c r="B114" s="6" t="s">
        <v>307</v>
      </c>
      <c r="C114" s="177">
        <f t="shared" si="67"/>
        <v>0</v>
      </c>
      <c r="D114" s="177">
        <f t="shared" ref="D114:G114" si="68">D111+D112+D113</f>
        <v>0</v>
      </c>
      <c r="E114" s="177">
        <f t="shared" si="68"/>
        <v>0</v>
      </c>
      <c r="F114" s="177">
        <f t="shared" si="68"/>
        <v>0</v>
      </c>
      <c r="G114" s="177">
        <f t="shared" si="68"/>
        <v>0</v>
      </c>
      <c r="H114" s="10"/>
      <c r="I114" s="10"/>
      <c r="J114" s="10"/>
    </row>
    <row r="115" spans="1:10" x14ac:dyDescent="0.2">
      <c r="A115" s="13"/>
      <c r="B115" s="6" t="s">
        <v>308</v>
      </c>
      <c r="C115" s="178">
        <f t="shared" si="67"/>
        <v>0</v>
      </c>
      <c r="D115" s="178">
        <f>D114</f>
        <v>0</v>
      </c>
      <c r="E115" s="178">
        <f>E114</f>
        <v>0</v>
      </c>
      <c r="F115" s="178">
        <f t="shared" ref="F115:G115" si="69">F114</f>
        <v>0</v>
      </c>
      <c r="G115" s="178">
        <f t="shared" si="69"/>
        <v>0</v>
      </c>
      <c r="H115" s="10"/>
      <c r="I115" s="10"/>
      <c r="J115" s="10"/>
    </row>
    <row r="116" spans="1:10" ht="15" customHeight="1" x14ac:dyDescent="0.2">
      <c r="A116" s="13"/>
      <c r="B116" s="6" t="s">
        <v>35</v>
      </c>
      <c r="C116" s="178">
        <f>C17+C24+C31+C38+C45+C52+C59+C66+C73+C80+C87++C94+C101</f>
        <v>13034.759999999998</v>
      </c>
      <c r="D116" s="178">
        <f>D17+D24+D31+D38+D45+D52+D59+D66+D73+D80+D87++D94+D101</f>
        <v>13034.759999999998</v>
      </c>
      <c r="E116" s="178">
        <f t="shared" ref="E116:G116" si="70">E17+E24+E31+E38+E45+E52+E59+E66+E73+E80+E87++E94+E101</f>
        <v>0</v>
      </c>
      <c r="F116" s="178">
        <f t="shared" si="70"/>
        <v>0</v>
      </c>
      <c r="G116" s="178">
        <f t="shared" si="70"/>
        <v>0</v>
      </c>
      <c r="H116" s="10"/>
      <c r="I116" s="10"/>
      <c r="J116" s="10"/>
    </row>
    <row r="117" spans="1:10" ht="27" customHeight="1" x14ac:dyDescent="0.2">
      <c r="A117" s="186"/>
      <c r="B117" s="28"/>
      <c r="C117" s="10"/>
      <c r="D117" s="10"/>
      <c r="E117" s="10"/>
      <c r="F117" s="10"/>
      <c r="G117" s="10"/>
      <c r="H117" s="10"/>
      <c r="I117" s="10"/>
      <c r="J117" s="10"/>
    </row>
    <row r="118" spans="1:10" ht="18" customHeight="1" x14ac:dyDescent="0.25">
      <c r="A118" s="185"/>
      <c r="B118" s="165" t="s">
        <v>227</v>
      </c>
      <c r="C118" s="379" t="s">
        <v>224</v>
      </c>
      <c r="D118" s="379"/>
      <c r="E118" s="5"/>
      <c r="F118" s="380" t="s">
        <v>229</v>
      </c>
      <c r="G118" s="380"/>
    </row>
    <row r="119" spans="1:10" ht="12" customHeight="1" x14ac:dyDescent="0.2">
      <c r="A119" s="385" t="s">
        <v>228</v>
      </c>
      <c r="B119" s="385"/>
      <c r="C119" s="5"/>
      <c r="D119" s="5"/>
      <c r="E119" s="5"/>
      <c r="F119" s="379" t="s">
        <v>225</v>
      </c>
      <c r="G119" s="379"/>
    </row>
    <row r="120" spans="1:10" ht="21.75" customHeight="1" x14ac:dyDescent="0.2">
      <c r="A120" s="72" t="s">
        <v>138</v>
      </c>
      <c r="B120" s="187"/>
      <c r="C120" s="5"/>
      <c r="D120" s="5"/>
      <c r="E120" s="5"/>
      <c r="F120" s="185"/>
      <c r="G120" s="185"/>
    </row>
    <row r="121" spans="1:10" ht="15" customHeight="1" x14ac:dyDescent="0.25">
      <c r="A121" s="7"/>
      <c r="B121" s="165" t="s">
        <v>235</v>
      </c>
      <c r="C121" s="379" t="s">
        <v>224</v>
      </c>
      <c r="D121" s="379"/>
      <c r="E121" s="5"/>
      <c r="F121" s="380" t="s">
        <v>236</v>
      </c>
      <c r="G121" s="387"/>
    </row>
    <row r="122" spans="1:10" x14ac:dyDescent="0.2">
      <c r="A122" s="385"/>
      <c r="B122" s="385"/>
      <c r="C122" s="5"/>
      <c r="D122" s="5"/>
      <c r="E122" s="5"/>
      <c r="F122" s="379" t="s">
        <v>225</v>
      </c>
      <c r="G122" s="379"/>
    </row>
    <row r="123" spans="1:10" x14ac:dyDescent="0.2">
      <c r="A123" s="191"/>
      <c r="B123" s="191"/>
      <c r="C123" s="5"/>
      <c r="D123" s="5"/>
      <c r="E123" s="5"/>
      <c r="F123" s="190"/>
      <c r="G123" s="190"/>
    </row>
    <row r="124" spans="1:10" ht="15.75" x14ac:dyDescent="0.25">
      <c r="A124" s="190"/>
      <c r="B124" s="165" t="s">
        <v>234</v>
      </c>
      <c r="C124" s="379" t="s">
        <v>224</v>
      </c>
      <c r="D124" s="379"/>
      <c r="E124" s="5"/>
      <c r="F124" s="380" t="s">
        <v>226</v>
      </c>
      <c r="G124" s="387"/>
    </row>
    <row r="125" spans="1:10" x14ac:dyDescent="0.2">
      <c r="A125" s="385"/>
      <c r="B125" s="385"/>
      <c r="C125" s="5"/>
      <c r="D125" s="5"/>
      <c r="E125" s="5"/>
      <c r="F125" s="379" t="s">
        <v>225</v>
      </c>
      <c r="G125" s="379"/>
    </row>
    <row r="126" spans="1:10" x14ac:dyDescent="0.2">
      <c r="A126" s="34"/>
      <c r="B126" s="166"/>
      <c r="C126" s="5"/>
      <c r="D126" s="5"/>
      <c r="E126" s="5"/>
      <c r="F126" s="5"/>
      <c r="G126" s="5"/>
    </row>
    <row r="127" spans="1:10" ht="15" customHeight="1" x14ac:dyDescent="0.25">
      <c r="A127" s="7"/>
      <c r="B127" s="165" t="s">
        <v>222</v>
      </c>
      <c r="C127" s="379" t="s">
        <v>224</v>
      </c>
      <c r="D127" s="379"/>
      <c r="E127" s="5"/>
      <c r="F127" s="380" t="s">
        <v>223</v>
      </c>
      <c r="G127" s="387"/>
    </row>
    <row r="128" spans="1:10" x14ac:dyDescent="0.2">
      <c r="A128" s="385" t="s">
        <v>120</v>
      </c>
      <c r="B128" s="385"/>
      <c r="C128" s="5"/>
      <c r="D128" s="5"/>
      <c r="E128" s="5"/>
      <c r="F128" s="379" t="s">
        <v>225</v>
      </c>
      <c r="G128" s="379"/>
    </row>
  </sheetData>
  <mergeCells count="59">
    <mergeCell ref="B54:G54"/>
    <mergeCell ref="B60:G60"/>
    <mergeCell ref="B61:G61"/>
    <mergeCell ref="B67:G67"/>
    <mergeCell ref="B68:G68"/>
    <mergeCell ref="B39:G39"/>
    <mergeCell ref="B40:G40"/>
    <mergeCell ref="B46:G46"/>
    <mergeCell ref="B47:G47"/>
    <mergeCell ref="B53:G53"/>
    <mergeCell ref="G8:G9"/>
    <mergeCell ref="E8:E9"/>
    <mergeCell ref="C7:C9"/>
    <mergeCell ref="B11:G11"/>
    <mergeCell ref="B12:G12"/>
    <mergeCell ref="F128:G128"/>
    <mergeCell ref="A128:B128"/>
    <mergeCell ref="C121:D121"/>
    <mergeCell ref="A122:B122"/>
    <mergeCell ref="F122:G122"/>
    <mergeCell ref="F121:G121"/>
    <mergeCell ref="C124:D124"/>
    <mergeCell ref="F124:G124"/>
    <mergeCell ref="A125:B125"/>
    <mergeCell ref="F125:G125"/>
    <mergeCell ref="C127:D127"/>
    <mergeCell ref="F127:G127"/>
    <mergeCell ref="A119:B119"/>
    <mergeCell ref="F119:G119"/>
    <mergeCell ref="A2:G2"/>
    <mergeCell ref="B3:F3"/>
    <mergeCell ref="B109:G109"/>
    <mergeCell ref="B110:G110"/>
    <mergeCell ref="B96:G96"/>
    <mergeCell ref="B102:G102"/>
    <mergeCell ref="B103:G103"/>
    <mergeCell ref="B74:G74"/>
    <mergeCell ref="B75:G75"/>
    <mergeCell ref="B81:G81"/>
    <mergeCell ref="B82:G82"/>
    <mergeCell ref="B95:G95"/>
    <mergeCell ref="A6:A9"/>
    <mergeCell ref="B18:G18"/>
    <mergeCell ref="B89:G89"/>
    <mergeCell ref="A4:G4"/>
    <mergeCell ref="B88:G88"/>
    <mergeCell ref="A5:G5"/>
    <mergeCell ref="C118:D118"/>
    <mergeCell ref="F118:G118"/>
    <mergeCell ref="B19:G19"/>
    <mergeCell ref="B25:G25"/>
    <mergeCell ref="B26:G26"/>
    <mergeCell ref="F8:F9"/>
    <mergeCell ref="D8:D9"/>
    <mergeCell ref="C6:G6"/>
    <mergeCell ref="B6:B9"/>
    <mergeCell ref="D7:G7"/>
    <mergeCell ref="B32:G32"/>
    <mergeCell ref="B33:G33"/>
  </mergeCells>
  <phoneticPr fontId="2" type="noConversion"/>
  <printOptions horizontalCentered="1"/>
  <pageMargins left="0.39370078740157483" right="0.19685039370078741" top="0.39370078740157483" bottom="0.19685039370078741" header="0.27559055118110237" footer="0"/>
  <pageSetup paperSize="9" scale="71" fitToHeight="2" orientation="portrait" r:id="rId1"/>
  <headerFooter differentFirst="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4</vt:lpstr>
      <vt:lpstr>5</vt:lpstr>
      <vt:lpstr>6</vt:lpstr>
      <vt:lpstr>'5'!Область_печати</vt:lpstr>
      <vt:lpstr>'6'!Область_печати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Пользователь Windows</cp:lastModifiedBy>
  <cp:lastPrinted>2021-01-20T09:19:15Z</cp:lastPrinted>
  <dcterms:created xsi:type="dcterms:W3CDTF">2011-09-13T12:33:42Z</dcterms:created>
  <dcterms:modified xsi:type="dcterms:W3CDTF">2021-01-28T08:42:07Z</dcterms:modified>
</cp:coreProperties>
</file>