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ІНМА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6" i="3" l="1"/>
  <c r="J134" i="3"/>
  <c r="J132" i="3"/>
  <c r="H69" i="3"/>
  <c r="J127" i="3"/>
  <c r="J126" i="3"/>
  <c r="J125" i="3"/>
  <c r="J124" i="3"/>
  <c r="J123" i="3"/>
  <c r="J122" i="3"/>
  <c r="J121" i="3"/>
  <c r="J120" i="3"/>
  <c r="I128" i="3"/>
  <c r="H128" i="3"/>
  <c r="G128" i="3"/>
  <c r="I118" i="3"/>
  <c r="H118" i="3"/>
  <c r="G118" i="3"/>
  <c r="J117" i="3"/>
  <c r="J116" i="3"/>
  <c r="J115" i="3"/>
  <c r="J114" i="3"/>
  <c r="J113" i="3"/>
  <c r="J112" i="3"/>
  <c r="J111" i="3"/>
  <c r="J110" i="3"/>
  <c r="J109" i="3"/>
  <c r="J108" i="3"/>
  <c r="I106" i="3"/>
  <c r="H106" i="3"/>
  <c r="G106" i="3"/>
  <c r="J105" i="3"/>
  <c r="J104" i="3"/>
  <c r="J103" i="3"/>
  <c r="J102" i="3"/>
  <c r="I100" i="3"/>
  <c r="H100" i="3"/>
  <c r="G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I84" i="3"/>
  <c r="H84" i="3"/>
  <c r="G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I69" i="3"/>
  <c r="G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I47" i="3"/>
  <c r="H47" i="3"/>
  <c r="G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I28" i="3"/>
  <c r="H28" i="3"/>
  <c r="G28" i="3"/>
  <c r="G85" i="3" s="1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85" i="3" l="1"/>
  <c r="J84" i="3"/>
  <c r="H129" i="3"/>
  <c r="I85" i="3"/>
  <c r="G129" i="3"/>
  <c r="I129" i="3"/>
  <c r="J128" i="3"/>
  <c r="J69" i="3"/>
  <c r="J100" i="3"/>
  <c r="J106" i="3"/>
  <c r="J118" i="3"/>
  <c r="J28" i="3"/>
  <c r="J47" i="3"/>
  <c r="J129" i="3" l="1"/>
  <c r="H137" i="3"/>
  <c r="I137" i="3"/>
  <c r="J85" i="3"/>
  <c r="J137" i="3" l="1"/>
</calcChain>
</file>

<file path=xl/sharedStrings.xml><?xml version="1.0" encoding="utf-8"?>
<sst xmlns="http://schemas.openxmlformats.org/spreadsheetml/2006/main" count="446" uniqueCount="93">
  <si>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</si>
  <si>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</si>
  <si>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</si>
  <si>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</si>
  <si>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</si>
  <si>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</si>
  <si>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</si>
  <si>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</si>
  <si>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</si>
  <si>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01.01.2012</t>
  </si>
  <si>
    <t>23.04.2018</t>
  </si>
  <si>
    <t>Вертикальні жалюзі</t>
  </si>
  <si>
    <t>11130249</t>
  </si>
  <si>
    <t>Крісло груша</t>
  </si>
  <si>
    <t>1113100006</t>
  </si>
  <si>
    <t>14.03.2019</t>
  </si>
  <si>
    <t>шт.</t>
  </si>
  <si>
    <t>шт</t>
  </si>
  <si>
    <t>11.02.2020</t>
  </si>
  <si>
    <t>11130154</t>
  </si>
  <si>
    <t>Вогнегасник</t>
  </si>
  <si>
    <t>11130155</t>
  </si>
  <si>
    <t>Разом по 1113</t>
  </si>
  <si>
    <t>Балансова вартість (залишкова)</t>
  </si>
  <si>
    <t>01.12.2017</t>
  </si>
  <si>
    <t>Стіл однотумбовий</t>
  </si>
  <si>
    <t>рахунок/
субрахунок</t>
  </si>
  <si>
    <t>08.07.2019</t>
  </si>
  <si>
    <t>Стіл</t>
  </si>
  <si>
    <t>ВСЬОГО Інші необоротні матеріальні активи</t>
  </si>
  <si>
    <t>Бібліотека  с.Жидичин</t>
  </si>
  <si>
    <t>Бібліотека с.Липляни</t>
  </si>
  <si>
    <t>Бібліотека  с. Кульчин</t>
  </si>
  <si>
    <t>Бібліотека с.Озерце</t>
  </si>
  <si>
    <t>Бібліотечний фонд</t>
  </si>
  <si>
    <t>Книги в асортименті</t>
  </si>
  <si>
    <t>03.10.2019</t>
  </si>
  <si>
    <t>18.02.2020</t>
  </si>
  <si>
    <t>03.08.2020</t>
  </si>
  <si>
    <t>11.08.2020</t>
  </si>
  <si>
    <t>16.05.2018</t>
  </si>
  <si>
    <t>25.09.2018</t>
  </si>
  <si>
    <t>25.01.2019</t>
  </si>
  <si>
    <t>17.04.2019</t>
  </si>
  <si>
    <t>28.08.2020</t>
  </si>
  <si>
    <t>27.10.2020</t>
  </si>
  <si>
    <t>1112100001</t>
  </si>
  <si>
    <t>Разом по 1112</t>
  </si>
  <si>
    <t>11.11.2020</t>
  </si>
  <si>
    <t>1113100235</t>
  </si>
  <si>
    <t>20.08.2019</t>
  </si>
  <si>
    <t>05.09.2019</t>
  </si>
  <si>
    <t>21.08.2020</t>
  </si>
  <si>
    <t>Диван Софа екошкіра</t>
  </si>
  <si>
    <t>Доріжка коврова</t>
  </si>
  <si>
    <t>Калькулятор</t>
  </si>
  <si>
    <t>Каталожний ящик</t>
  </si>
  <si>
    <t>Крісло</t>
  </si>
  <si>
    <t>Періодичні видання</t>
  </si>
  <si>
    <t>Тумбочка</t>
  </si>
  <si>
    <t>12.06.2019</t>
  </si>
  <si>
    <t>29.03.2019</t>
  </si>
  <si>
    <t>1113100005</t>
  </si>
  <si>
    <t>11130014</t>
  </si>
  <si>
    <t>1812100005</t>
  </si>
  <si>
    <t>1113000001</t>
  </si>
  <si>
    <t>11130005</t>
  </si>
  <si>
    <t>1113100535</t>
  </si>
  <si>
    <t>1113100453</t>
  </si>
  <si>
    <t>1113100454</t>
  </si>
  <si>
    <t>11130160</t>
  </si>
  <si>
    <t>світильник</t>
  </si>
  <si>
    <t>Етажерка</t>
  </si>
  <si>
    <t>1113000002</t>
  </si>
  <si>
    <t>1113100446</t>
  </si>
  <si>
    <t>Гардини коричневі</t>
  </si>
  <si>
    <t>Стелажі металеві</t>
  </si>
  <si>
    <t>Стіл дитячий</t>
  </si>
  <si>
    <t>Столи</t>
  </si>
  <si>
    <t>Тюль (сесійний зал)</t>
  </si>
  <si>
    <t>11130032</t>
  </si>
  <si>
    <t>11130006</t>
  </si>
  <si>
    <t>1113000004</t>
  </si>
  <si>
    <t>1113000005</t>
  </si>
  <si>
    <t>11130041</t>
  </si>
  <si>
    <t>ВСЬОГО :1112</t>
  </si>
  <si>
    <t>ВСЬОГО: 1113</t>
  </si>
  <si>
    <t>ОТГ Забороль</t>
  </si>
  <si>
    <t>Бібліотека с.Одеради</t>
  </si>
  <si>
    <t>Бібліотека с.Боголюби</t>
  </si>
  <si>
    <t>Бібліотека с.Шепель</t>
  </si>
  <si>
    <t>Додаток № 3 до передавального акту</t>
  </si>
  <si>
    <t xml:space="preserve">                                              Інші необоротні матеріальні активи                                        _____________ №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</si>
</sst>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1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" fontId="1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/>
    </xf>
    <xf numFmtId="1" fontId="1" fillId="0" borderId="7" xfId="0" applyNumberFormat="1" applyFont="1" applyBorder="1" applyAlignment="1">
      <alignment horizontal="center" wrapText="1"/>
    </xf>
    <xf numFmtId="1" fontId="1" fillId="0" borderId="7" xfId="1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textRotation="90" wrapText="1"/>
    </xf>
    <xf numFmtId="1" fontId="1" fillId="0" borderId="7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right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" fontId="4" fillId="0" borderId="7" xfId="0" applyNumberFormat="1" applyFont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2" fontId="1" fillId="0" borderId="7" xfId="0" applyNumberFormat="1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wrapText="1"/>
    </xf>
    <xf numFmtId="1" fontId="1" fillId="0" borderId="16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wrapText="1"/>
    </xf>
    <xf numFmtId="1" fontId="1" fillId="0" borderId="4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left" wrapText="1"/>
    </xf>
    <xf numFmtId="2" fontId="3" fillId="0" borderId="7" xfId="0" applyNumberFormat="1" applyFont="1" applyFill="1" applyBorder="1" applyAlignment="1">
      <alignment horizontal="right" vertical="center"/>
    </xf>
    <xf numFmtId="1" fontId="3" fillId="0" borderId="7" xfId="0" applyNumberFormat="1" applyFont="1" applyFill="1" applyBorder="1" applyAlignment="1">
      <alignment horizontal="right" vertical="center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left" vertical="center" wrapText="1"/>
    </xf>
    <xf numFmtId="1" fontId="3" fillId="0" borderId="7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1" fontId="1" fillId="0" borderId="17" xfId="0" applyNumberFormat="1" applyFont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2" fontId="1" fillId="0" borderId="4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" fontId="3" fillId="0" borderId="7" xfId="0" applyNumberFormat="1" applyFont="1" applyFill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1" fontId="1" fillId="0" borderId="2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2" fontId="1" fillId="0" borderId="2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left" wrapText="1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right" wrapText="1"/>
    </xf>
    <xf numFmtId="4" fontId="1" fillId="0" borderId="4" xfId="0" applyNumberFormat="1" applyFont="1" applyFill="1" applyBorder="1" applyAlignment="1">
      <alignment horizontal="right" wrapText="1"/>
    </xf>
    <xf numFmtId="2" fontId="1" fillId="0" borderId="9" xfId="0" applyNumberFormat="1" applyFont="1" applyFill="1" applyBorder="1" applyAlignment="1">
      <alignment wrapText="1"/>
    </xf>
    <xf numFmtId="1" fontId="1" fillId="0" borderId="4" xfId="0" applyNumberFormat="1" applyFont="1" applyFill="1" applyBorder="1" applyAlignment="1">
      <alignment horizontal="center"/>
    </xf>
    <xf numFmtId="14" fontId="1" fillId="0" borderId="7" xfId="0" applyNumberFormat="1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1" fontId="3" fillId="0" borderId="7" xfId="0" applyNumberFormat="1" applyFont="1" applyFill="1" applyBorder="1" applyAlignment="1">
      <alignment vertical="center" wrapText="1"/>
    </xf>
    <xf numFmtId="0" fontId="1" fillId="0" borderId="22" xfId="0" applyFont="1" applyFill="1" applyBorder="1" applyAlignment="1">
      <alignment wrapText="1"/>
    </xf>
    <xf numFmtId="0" fontId="1" fillId="0" borderId="19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wrapText="1"/>
    </xf>
    <xf numFmtId="1" fontId="1" fillId="0" borderId="2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wrapText="1"/>
    </xf>
    <xf numFmtId="0" fontId="1" fillId="0" borderId="2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right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1" fontId="3" fillId="0" borderId="2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wrapText="1"/>
    </xf>
    <xf numFmtId="2" fontId="1" fillId="0" borderId="21" xfId="0" applyNumberFormat="1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37"/>
  <sheetViews>
    <sheetView tabSelected="1" zoomScale="77" zoomScaleNormal="77" workbookViewId="0">
      <selection activeCell="O3" sqref="O3"/>
    </sheetView>
  </sheetViews>
  <sheetFormatPr defaultColWidth="10.5" defaultRowHeight="11.45" customHeight="1" x14ac:dyDescent="0.25"/>
  <cols>
    <col min="1" max="2" width="8.5" style="1" customWidth="1"/>
    <col min="3" max="3" width="48.5" style="1" customWidth="1"/>
    <col min="4" max="4" width="19" style="1" customWidth="1"/>
    <col min="5" max="5" width="17.83203125" style="1" customWidth="1"/>
    <col min="6" max="6" width="8.6640625" style="1" customWidth="1"/>
    <col min="7" max="7" width="9.1640625" style="1" customWidth="1"/>
    <col min="8" max="8" width="19.5" style="1" customWidth="1"/>
    <col min="9" max="9" width="19.1640625" style="1" customWidth="1"/>
    <col min="10" max="10" width="14" style="1" customWidth="1"/>
    <col min="11" max="11" width="9.6640625" style="1" customWidth="1"/>
    <col min="12" max="16384" width="10.5" style="2"/>
  </cols>
  <sheetData>
    <row r="1" spans="1:11" ht="22.15" customHeight="1" x14ac:dyDescent="0.25">
      <c r="C1" s="138" t="s">
        <v>91</v>
      </c>
      <c r="D1" s="138"/>
      <c r="E1" s="138"/>
      <c r="F1" s="138"/>
      <c r="G1" s="138"/>
      <c r="H1" s="138"/>
      <c r="I1" s="138"/>
      <c r="J1" s="138"/>
      <c r="K1" s="138"/>
    </row>
    <row r="2" spans="1:11" ht="31.15" customHeight="1" x14ac:dyDescent="0.25">
      <c r="C2" s="137" t="s">
        <v>92</v>
      </c>
      <c r="D2" s="136"/>
      <c r="E2" s="136"/>
      <c r="F2" s="136"/>
      <c r="G2" s="136"/>
      <c r="H2" s="136"/>
      <c r="I2" s="136"/>
      <c r="J2" s="136"/>
      <c r="K2" s="136"/>
    </row>
    <row r="3" spans="1:11" s="1" customFormat="1" ht="155.25" customHeight="1" x14ac:dyDescent="0.25">
      <c r="A3" s="17" t="s">
        <v>0</v>
      </c>
      <c r="B3" s="25" t="s">
        <v>26</v>
      </c>
      <c r="C3" s="17" t="s">
        <v>1</v>
      </c>
      <c r="D3" s="17" t="s">
        <v>2</v>
      </c>
      <c r="E3" s="18" t="s">
        <v>4</v>
      </c>
      <c r="F3" s="17" t="s">
        <v>3</v>
      </c>
      <c r="G3" s="19" t="s">
        <v>5</v>
      </c>
      <c r="H3" s="18" t="s">
        <v>6</v>
      </c>
      <c r="I3" s="18" t="s">
        <v>7</v>
      </c>
      <c r="J3" s="18" t="s">
        <v>23</v>
      </c>
      <c r="K3" s="18" t="s">
        <v>8</v>
      </c>
    </row>
    <row r="4" spans="1:11" s="1" customFormat="1" ht="12.95" customHeight="1" x14ac:dyDescent="0.25">
      <c r="A4" s="3">
        <v>1</v>
      </c>
      <c r="B4" s="3"/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/>
      <c r="K4" s="3">
        <v>9</v>
      </c>
    </row>
    <row r="5" spans="1:11" s="1" customFormat="1" ht="20.45" customHeight="1" x14ac:dyDescent="0.25">
      <c r="A5" s="3"/>
      <c r="B5" s="4"/>
      <c r="C5" s="127" t="s">
        <v>30</v>
      </c>
      <c r="D5" s="128"/>
      <c r="E5" s="128"/>
      <c r="F5" s="128"/>
      <c r="G5" s="128"/>
      <c r="H5" s="128"/>
      <c r="I5" s="128"/>
      <c r="J5" s="128"/>
      <c r="K5" s="129"/>
    </row>
    <row r="6" spans="1:11" s="1" customFormat="1" ht="15.75" customHeight="1" x14ac:dyDescent="0.25">
      <c r="A6" s="5">
        <v>1</v>
      </c>
      <c r="B6" s="109">
        <v>1112</v>
      </c>
      <c r="C6" s="73" t="s">
        <v>34</v>
      </c>
      <c r="D6" s="73" t="s">
        <v>36</v>
      </c>
      <c r="E6" s="110">
        <v>1112100235</v>
      </c>
      <c r="F6" s="79" t="s">
        <v>16</v>
      </c>
      <c r="G6" s="80">
        <v>109</v>
      </c>
      <c r="H6" s="81">
        <v>1799</v>
      </c>
      <c r="I6" s="84"/>
      <c r="J6" s="111">
        <f>H6-I6</f>
        <v>1799</v>
      </c>
      <c r="K6" s="31"/>
    </row>
    <row r="7" spans="1:11" s="1" customFormat="1" ht="17.25" customHeight="1" x14ac:dyDescent="0.25">
      <c r="A7" s="5">
        <v>2</v>
      </c>
      <c r="B7" s="109">
        <v>1112</v>
      </c>
      <c r="C7" s="73" t="s">
        <v>34</v>
      </c>
      <c r="D7" s="73" t="s">
        <v>37</v>
      </c>
      <c r="E7" s="110">
        <v>1112100235</v>
      </c>
      <c r="F7" s="79" t="s">
        <v>16</v>
      </c>
      <c r="G7" s="80">
        <v>14</v>
      </c>
      <c r="H7" s="81">
        <v>1602.5</v>
      </c>
      <c r="I7" s="84"/>
      <c r="J7" s="111">
        <f t="shared" ref="J7:J27" si="0">H7-I7</f>
        <v>1602.5</v>
      </c>
      <c r="K7" s="31"/>
    </row>
    <row r="8" spans="1:11" s="1" customFormat="1" ht="17.25" customHeight="1" x14ac:dyDescent="0.25">
      <c r="A8" s="5">
        <v>3</v>
      </c>
      <c r="B8" s="109">
        <v>1112</v>
      </c>
      <c r="C8" s="73" t="s">
        <v>34</v>
      </c>
      <c r="D8" s="73" t="s">
        <v>37</v>
      </c>
      <c r="E8" s="110">
        <v>1112100235</v>
      </c>
      <c r="F8" s="79" t="s">
        <v>16</v>
      </c>
      <c r="G8" s="80">
        <v>1</v>
      </c>
      <c r="H8" s="82">
        <v>280</v>
      </c>
      <c r="I8" s="84"/>
      <c r="J8" s="111">
        <f t="shared" si="0"/>
        <v>280</v>
      </c>
      <c r="K8" s="31"/>
    </row>
    <row r="9" spans="1:11" s="1" customFormat="1" ht="18" customHeight="1" x14ac:dyDescent="0.25">
      <c r="A9" s="5">
        <v>4</v>
      </c>
      <c r="B9" s="109">
        <v>1112</v>
      </c>
      <c r="C9" s="73" t="s">
        <v>34</v>
      </c>
      <c r="D9" s="73" t="s">
        <v>37</v>
      </c>
      <c r="E9" s="110">
        <v>1112100235</v>
      </c>
      <c r="F9" s="79" t="s">
        <v>16</v>
      </c>
      <c r="G9" s="80">
        <v>11</v>
      </c>
      <c r="H9" s="81">
        <v>1501</v>
      </c>
      <c r="I9" s="84"/>
      <c r="J9" s="111">
        <f t="shared" si="0"/>
        <v>1501</v>
      </c>
      <c r="K9" s="31"/>
    </row>
    <row r="10" spans="1:11" s="1" customFormat="1" ht="17.25" customHeight="1" x14ac:dyDescent="0.25">
      <c r="A10" s="5">
        <v>5</v>
      </c>
      <c r="B10" s="109">
        <v>1112</v>
      </c>
      <c r="C10" s="73" t="s">
        <v>34</v>
      </c>
      <c r="D10" s="73" t="s">
        <v>38</v>
      </c>
      <c r="E10" s="110">
        <v>1112100235</v>
      </c>
      <c r="F10" s="79" t="s">
        <v>16</v>
      </c>
      <c r="G10" s="80">
        <v>27</v>
      </c>
      <c r="H10" s="81">
        <v>1261.8499999999999</v>
      </c>
      <c r="I10" s="84"/>
      <c r="J10" s="111">
        <f t="shared" si="0"/>
        <v>1261.8499999999999</v>
      </c>
      <c r="K10" s="31"/>
    </row>
    <row r="11" spans="1:11" s="1" customFormat="1" ht="20.25" customHeight="1" x14ac:dyDescent="0.25">
      <c r="A11" s="5">
        <v>6</v>
      </c>
      <c r="B11" s="109">
        <v>1112</v>
      </c>
      <c r="C11" s="73" t="s">
        <v>34</v>
      </c>
      <c r="D11" s="73" t="s">
        <v>39</v>
      </c>
      <c r="E11" s="110">
        <v>1112100235</v>
      </c>
      <c r="F11" s="79" t="s">
        <v>16</v>
      </c>
      <c r="G11" s="80">
        <v>4</v>
      </c>
      <c r="H11" s="82">
        <v>574.53</v>
      </c>
      <c r="I11" s="84"/>
      <c r="J11" s="111">
        <f t="shared" si="0"/>
        <v>574.53</v>
      </c>
      <c r="K11" s="31"/>
    </row>
    <row r="12" spans="1:11" s="1" customFormat="1" ht="18.75" customHeight="1" x14ac:dyDescent="0.25">
      <c r="A12" s="5">
        <v>7</v>
      </c>
      <c r="B12" s="109">
        <v>1112</v>
      </c>
      <c r="C12" s="73" t="s">
        <v>34</v>
      </c>
      <c r="D12" s="73" t="s">
        <v>39</v>
      </c>
      <c r="E12" s="110">
        <v>1112100235</v>
      </c>
      <c r="F12" s="79" t="s">
        <v>16</v>
      </c>
      <c r="G12" s="80">
        <v>13</v>
      </c>
      <c r="H12" s="82">
        <v>650</v>
      </c>
      <c r="I12" s="84"/>
      <c r="J12" s="111">
        <f t="shared" si="0"/>
        <v>650</v>
      </c>
      <c r="K12" s="31"/>
    </row>
    <row r="13" spans="1:11" s="1" customFormat="1" ht="16.5" customHeight="1" x14ac:dyDescent="0.25">
      <c r="A13" s="5">
        <v>8</v>
      </c>
      <c r="B13" s="109">
        <v>1112</v>
      </c>
      <c r="C13" s="73" t="s">
        <v>34</v>
      </c>
      <c r="D13" s="73" t="s">
        <v>39</v>
      </c>
      <c r="E13" s="110">
        <v>1112100235</v>
      </c>
      <c r="F13" s="79" t="s">
        <v>16</v>
      </c>
      <c r="G13" s="80">
        <v>15</v>
      </c>
      <c r="H13" s="81">
        <v>1012.18</v>
      </c>
      <c r="I13" s="84"/>
      <c r="J13" s="111">
        <f t="shared" si="0"/>
        <v>1012.18</v>
      </c>
      <c r="K13" s="31"/>
    </row>
    <row r="14" spans="1:11" s="1" customFormat="1" ht="19.5" customHeight="1" x14ac:dyDescent="0.25">
      <c r="A14" s="5">
        <v>9</v>
      </c>
      <c r="B14" s="109">
        <v>1112</v>
      </c>
      <c r="C14" s="73" t="s">
        <v>34</v>
      </c>
      <c r="D14" s="73" t="s">
        <v>39</v>
      </c>
      <c r="E14" s="110">
        <v>1112100235</v>
      </c>
      <c r="F14" s="79" t="s">
        <v>16</v>
      </c>
      <c r="G14" s="80">
        <v>12</v>
      </c>
      <c r="H14" s="82">
        <v>494.33</v>
      </c>
      <c r="I14" s="84"/>
      <c r="J14" s="111">
        <f t="shared" si="0"/>
        <v>494.33</v>
      </c>
      <c r="K14" s="31"/>
    </row>
    <row r="15" spans="1:11" s="1" customFormat="1" ht="18" customHeight="1" x14ac:dyDescent="0.25">
      <c r="A15" s="5">
        <v>10</v>
      </c>
      <c r="B15" s="109">
        <v>1112</v>
      </c>
      <c r="C15" s="73" t="s">
        <v>35</v>
      </c>
      <c r="D15" s="73" t="s">
        <v>24</v>
      </c>
      <c r="E15" s="110" t="s">
        <v>46</v>
      </c>
      <c r="F15" s="79" t="s">
        <v>16</v>
      </c>
      <c r="G15" s="80">
        <v>5160</v>
      </c>
      <c r="H15" s="81">
        <v>31930.06</v>
      </c>
      <c r="I15" s="81">
        <v>2105.52</v>
      </c>
      <c r="J15" s="111">
        <f t="shared" si="0"/>
        <v>29824.54</v>
      </c>
      <c r="K15" s="102">
        <v>10</v>
      </c>
    </row>
    <row r="16" spans="1:11" s="1" customFormat="1" ht="15" customHeight="1" x14ac:dyDescent="0.25">
      <c r="A16" s="5">
        <v>11</v>
      </c>
      <c r="B16" s="109">
        <v>1112</v>
      </c>
      <c r="C16" s="73" t="s">
        <v>35</v>
      </c>
      <c r="D16" s="73" t="s">
        <v>40</v>
      </c>
      <c r="E16" s="110" t="s">
        <v>46</v>
      </c>
      <c r="F16" s="79" t="s">
        <v>16</v>
      </c>
      <c r="G16" s="80">
        <v>110</v>
      </c>
      <c r="H16" s="81">
        <v>4506</v>
      </c>
      <c r="I16" s="84"/>
      <c r="J16" s="111">
        <f t="shared" si="0"/>
        <v>4506</v>
      </c>
      <c r="K16" s="31"/>
    </row>
    <row r="17" spans="1:11" s="1" customFormat="1" ht="18" customHeight="1" x14ac:dyDescent="0.25">
      <c r="A17" s="5">
        <v>12</v>
      </c>
      <c r="B17" s="109">
        <v>1112</v>
      </c>
      <c r="C17" s="73" t="s">
        <v>35</v>
      </c>
      <c r="D17" s="73" t="s">
        <v>41</v>
      </c>
      <c r="E17" s="110" t="s">
        <v>46</v>
      </c>
      <c r="F17" s="79" t="s">
        <v>16</v>
      </c>
      <c r="G17" s="80">
        <v>25</v>
      </c>
      <c r="H17" s="81">
        <v>1083</v>
      </c>
      <c r="I17" s="84"/>
      <c r="J17" s="111">
        <f t="shared" si="0"/>
        <v>1083</v>
      </c>
      <c r="K17" s="31"/>
    </row>
    <row r="18" spans="1:11" s="1" customFormat="1" ht="15" customHeight="1" x14ac:dyDescent="0.25">
      <c r="A18" s="5">
        <v>13</v>
      </c>
      <c r="B18" s="109">
        <v>1112</v>
      </c>
      <c r="C18" s="73" t="s">
        <v>35</v>
      </c>
      <c r="D18" s="73" t="s">
        <v>42</v>
      </c>
      <c r="E18" s="110" t="s">
        <v>46</v>
      </c>
      <c r="F18" s="79" t="s">
        <v>16</v>
      </c>
      <c r="G18" s="80">
        <v>20</v>
      </c>
      <c r="H18" s="81">
        <v>2265</v>
      </c>
      <c r="I18" s="84"/>
      <c r="J18" s="111">
        <f t="shared" si="0"/>
        <v>2265</v>
      </c>
      <c r="K18" s="31"/>
    </row>
    <row r="19" spans="1:11" s="1" customFormat="1" ht="18.75" customHeight="1" x14ac:dyDescent="0.25">
      <c r="A19" s="5">
        <v>14</v>
      </c>
      <c r="B19" s="109">
        <v>1112</v>
      </c>
      <c r="C19" s="73" t="s">
        <v>35</v>
      </c>
      <c r="D19" s="73" t="s">
        <v>42</v>
      </c>
      <c r="E19" s="110" t="s">
        <v>46</v>
      </c>
      <c r="F19" s="79" t="s">
        <v>16</v>
      </c>
      <c r="G19" s="80">
        <v>2</v>
      </c>
      <c r="H19" s="82">
        <v>189.9</v>
      </c>
      <c r="I19" s="84"/>
      <c r="J19" s="111">
        <f t="shared" si="0"/>
        <v>189.9</v>
      </c>
      <c r="K19" s="31"/>
    </row>
    <row r="20" spans="1:11" s="1" customFormat="1" ht="17.25" customHeight="1" x14ac:dyDescent="0.25">
      <c r="A20" s="5">
        <v>15</v>
      </c>
      <c r="B20" s="109">
        <v>1112</v>
      </c>
      <c r="C20" s="73" t="s">
        <v>35</v>
      </c>
      <c r="D20" s="73" t="s">
        <v>15</v>
      </c>
      <c r="E20" s="110" t="s">
        <v>46</v>
      </c>
      <c r="F20" s="79" t="s">
        <v>16</v>
      </c>
      <c r="G20" s="80">
        <v>38</v>
      </c>
      <c r="H20" s="81">
        <v>4310.6400000000003</v>
      </c>
      <c r="I20" s="84"/>
      <c r="J20" s="111">
        <f t="shared" si="0"/>
        <v>4310.6400000000003</v>
      </c>
      <c r="K20" s="31"/>
    </row>
    <row r="21" spans="1:11" s="1" customFormat="1" ht="18.75" customHeight="1" x14ac:dyDescent="0.25">
      <c r="A21" s="5">
        <v>16</v>
      </c>
      <c r="B21" s="109">
        <v>1112</v>
      </c>
      <c r="C21" s="73" t="s">
        <v>35</v>
      </c>
      <c r="D21" s="73" t="s">
        <v>43</v>
      </c>
      <c r="E21" s="110" t="s">
        <v>46</v>
      </c>
      <c r="F21" s="79" t="s">
        <v>16</v>
      </c>
      <c r="G21" s="80">
        <v>10</v>
      </c>
      <c r="H21" s="81">
        <v>1097.2</v>
      </c>
      <c r="I21" s="84"/>
      <c r="J21" s="111">
        <f t="shared" si="0"/>
        <v>1097.2</v>
      </c>
      <c r="K21" s="31"/>
    </row>
    <row r="22" spans="1:11" s="1" customFormat="1" ht="16.5" customHeight="1" x14ac:dyDescent="0.25">
      <c r="A22" s="5">
        <v>17</v>
      </c>
      <c r="B22" s="109">
        <v>1112</v>
      </c>
      <c r="C22" s="73" t="s">
        <v>35</v>
      </c>
      <c r="D22" s="73" t="s">
        <v>43</v>
      </c>
      <c r="E22" s="110" t="s">
        <v>46</v>
      </c>
      <c r="F22" s="79" t="s">
        <v>16</v>
      </c>
      <c r="G22" s="80">
        <v>9</v>
      </c>
      <c r="H22" s="81">
        <v>1020.18</v>
      </c>
      <c r="I22" s="84"/>
      <c r="J22" s="111">
        <f t="shared" si="0"/>
        <v>1020.18</v>
      </c>
      <c r="K22" s="31"/>
    </row>
    <row r="23" spans="1:11" s="1" customFormat="1" ht="16.5" customHeight="1" x14ac:dyDescent="0.25">
      <c r="A23" s="5">
        <v>18</v>
      </c>
      <c r="B23" s="109">
        <v>1112</v>
      </c>
      <c r="C23" s="73" t="s">
        <v>35</v>
      </c>
      <c r="D23" s="73" t="s">
        <v>43</v>
      </c>
      <c r="E23" s="110" t="s">
        <v>46</v>
      </c>
      <c r="F23" s="79" t="s">
        <v>16</v>
      </c>
      <c r="G23" s="80">
        <v>7</v>
      </c>
      <c r="H23" s="82">
        <v>315.39</v>
      </c>
      <c r="I23" s="84"/>
      <c r="J23" s="111">
        <f t="shared" si="0"/>
        <v>315.39</v>
      </c>
      <c r="K23" s="31"/>
    </row>
    <row r="24" spans="1:11" s="1" customFormat="1" ht="15.75" customHeight="1" x14ac:dyDescent="0.25">
      <c r="A24" s="5">
        <v>19</v>
      </c>
      <c r="B24" s="109">
        <v>1112</v>
      </c>
      <c r="C24" s="73" t="s">
        <v>35</v>
      </c>
      <c r="D24" s="73" t="s">
        <v>18</v>
      </c>
      <c r="E24" s="110" t="s">
        <v>46</v>
      </c>
      <c r="F24" s="79" t="s">
        <v>16</v>
      </c>
      <c r="G24" s="80">
        <v>19</v>
      </c>
      <c r="H24" s="81">
        <v>1951.5</v>
      </c>
      <c r="I24" s="84"/>
      <c r="J24" s="111">
        <f t="shared" si="0"/>
        <v>1951.5</v>
      </c>
      <c r="K24" s="31"/>
    </row>
    <row r="25" spans="1:11" s="1" customFormat="1" ht="15" customHeight="1" x14ac:dyDescent="0.25">
      <c r="A25" s="5">
        <v>20</v>
      </c>
      <c r="B25" s="109">
        <v>1112</v>
      </c>
      <c r="C25" s="73" t="s">
        <v>35</v>
      </c>
      <c r="D25" s="73" t="s">
        <v>18</v>
      </c>
      <c r="E25" s="110" t="s">
        <v>46</v>
      </c>
      <c r="F25" s="79" t="s">
        <v>16</v>
      </c>
      <c r="G25" s="80">
        <v>57</v>
      </c>
      <c r="H25" s="81">
        <v>4998.5</v>
      </c>
      <c r="I25" s="84"/>
      <c r="J25" s="111">
        <f t="shared" si="0"/>
        <v>4998.5</v>
      </c>
      <c r="K25" s="31"/>
    </row>
    <row r="26" spans="1:11" s="1" customFormat="1" ht="18" customHeight="1" x14ac:dyDescent="0.25">
      <c r="A26" s="5">
        <v>21</v>
      </c>
      <c r="B26" s="109">
        <v>1112</v>
      </c>
      <c r="C26" s="73" t="s">
        <v>35</v>
      </c>
      <c r="D26" s="73" t="s">
        <v>44</v>
      </c>
      <c r="E26" s="110" t="s">
        <v>46</v>
      </c>
      <c r="F26" s="79" t="s">
        <v>16</v>
      </c>
      <c r="G26" s="80">
        <v>33</v>
      </c>
      <c r="H26" s="81">
        <v>3001</v>
      </c>
      <c r="I26" s="84"/>
      <c r="J26" s="111">
        <f t="shared" si="0"/>
        <v>3001</v>
      </c>
      <c r="K26" s="31"/>
    </row>
    <row r="27" spans="1:11" s="1" customFormat="1" ht="16.5" customHeight="1" x14ac:dyDescent="0.25">
      <c r="A27" s="5">
        <v>22</v>
      </c>
      <c r="B27" s="109">
        <v>1112</v>
      </c>
      <c r="C27" s="73" t="s">
        <v>35</v>
      </c>
      <c r="D27" s="73" t="s">
        <v>45</v>
      </c>
      <c r="E27" s="110" t="s">
        <v>46</v>
      </c>
      <c r="F27" s="79" t="s">
        <v>17</v>
      </c>
      <c r="G27" s="80">
        <v>20</v>
      </c>
      <c r="H27" s="81">
        <v>2129</v>
      </c>
      <c r="I27" s="84"/>
      <c r="J27" s="111">
        <f t="shared" si="0"/>
        <v>2129</v>
      </c>
      <c r="K27" s="31"/>
    </row>
    <row r="28" spans="1:11" s="1" customFormat="1" ht="17.25" customHeight="1" x14ac:dyDescent="0.25">
      <c r="A28" s="5"/>
      <c r="B28" s="109"/>
      <c r="C28" s="98" t="s">
        <v>47</v>
      </c>
      <c r="D28" s="112"/>
      <c r="E28" s="113"/>
      <c r="F28" s="112"/>
      <c r="G28" s="114">
        <f>G6+G7+G8+G9+G10+G11+G12+G13+G14+G15+G16+G17+G18+G19+G20+G21+G22+G23+G24+G25+G26+G27</f>
        <v>5716</v>
      </c>
      <c r="H28" s="115">
        <f t="shared" ref="H28:J28" si="1">H6+H7+H8+H9+H10+H11+H12+H13+H14+H15+H16+H17+H18+H19+H20+H21+H22+H23+H24+H25+H26+H27</f>
        <v>67972.759999999995</v>
      </c>
      <c r="I28" s="115">
        <f t="shared" si="1"/>
        <v>2105.52</v>
      </c>
      <c r="J28" s="115">
        <f t="shared" si="1"/>
        <v>65867.239999999991</v>
      </c>
      <c r="K28" s="31"/>
    </row>
    <row r="29" spans="1:11" s="1" customFormat="1" ht="21.75" customHeight="1" x14ac:dyDescent="0.25">
      <c r="A29" s="5"/>
      <c r="B29" s="109"/>
      <c r="C29" s="123" t="s">
        <v>31</v>
      </c>
      <c r="D29" s="124"/>
      <c r="E29" s="124"/>
      <c r="F29" s="124"/>
      <c r="G29" s="124"/>
      <c r="H29" s="124"/>
      <c r="I29" s="124"/>
      <c r="J29" s="124"/>
      <c r="K29" s="125"/>
    </row>
    <row r="30" spans="1:11" s="1" customFormat="1" ht="17.45" customHeight="1" x14ac:dyDescent="0.25">
      <c r="A30" s="5">
        <v>23</v>
      </c>
      <c r="B30" s="109">
        <v>1112</v>
      </c>
      <c r="C30" s="101" t="s">
        <v>34</v>
      </c>
      <c r="D30" s="101" t="s">
        <v>27</v>
      </c>
      <c r="E30" s="101" t="s">
        <v>49</v>
      </c>
      <c r="F30" s="79" t="s">
        <v>16</v>
      </c>
      <c r="G30" s="80">
        <v>32</v>
      </c>
      <c r="H30" s="82">
        <v>244</v>
      </c>
      <c r="I30" s="84"/>
      <c r="J30" s="116">
        <f>H30-I30</f>
        <v>244</v>
      </c>
      <c r="K30" s="31"/>
    </row>
    <row r="31" spans="1:11" s="1" customFormat="1" ht="17.45" customHeight="1" x14ac:dyDescent="0.25">
      <c r="A31" s="5">
        <v>24</v>
      </c>
      <c r="B31" s="109">
        <v>1112</v>
      </c>
      <c r="C31" s="73" t="s">
        <v>34</v>
      </c>
      <c r="D31" s="73" t="s">
        <v>37</v>
      </c>
      <c r="E31" s="73" t="s">
        <v>49</v>
      </c>
      <c r="F31" s="79" t="s">
        <v>16</v>
      </c>
      <c r="G31" s="80">
        <v>5</v>
      </c>
      <c r="H31" s="82">
        <v>400.25</v>
      </c>
      <c r="I31" s="84"/>
      <c r="J31" s="116">
        <f t="shared" ref="J31:J46" si="2">H31-I31</f>
        <v>400.25</v>
      </c>
      <c r="K31" s="31"/>
    </row>
    <row r="32" spans="1:11" s="1" customFormat="1" ht="17.45" customHeight="1" x14ac:dyDescent="0.25">
      <c r="A32" s="5">
        <v>25</v>
      </c>
      <c r="B32" s="109">
        <v>1112</v>
      </c>
      <c r="C32" s="73" t="s">
        <v>34</v>
      </c>
      <c r="D32" s="73" t="s">
        <v>48</v>
      </c>
      <c r="E32" s="73" t="s">
        <v>49</v>
      </c>
      <c r="F32" s="79" t="s">
        <v>16</v>
      </c>
      <c r="G32" s="80">
        <v>30</v>
      </c>
      <c r="H32" s="81">
        <v>1135.55</v>
      </c>
      <c r="I32" s="84"/>
      <c r="J32" s="116">
        <f t="shared" si="2"/>
        <v>1135.55</v>
      </c>
      <c r="K32" s="31"/>
    </row>
    <row r="33" spans="1:11" s="1" customFormat="1" ht="17.45" customHeight="1" x14ac:dyDescent="0.25">
      <c r="A33" s="5">
        <v>26</v>
      </c>
      <c r="B33" s="109">
        <v>1112</v>
      </c>
      <c r="C33" s="73" t="s">
        <v>35</v>
      </c>
      <c r="D33" s="73" t="s">
        <v>24</v>
      </c>
      <c r="E33" s="73" t="s">
        <v>46</v>
      </c>
      <c r="F33" s="79" t="s">
        <v>16</v>
      </c>
      <c r="G33" s="80">
        <v>3049</v>
      </c>
      <c r="H33" s="81">
        <v>19819.36</v>
      </c>
      <c r="I33" s="81">
        <v>1652.56</v>
      </c>
      <c r="J33" s="116">
        <f t="shared" si="2"/>
        <v>18166.8</v>
      </c>
      <c r="K33" s="102">
        <v>10</v>
      </c>
    </row>
    <row r="34" spans="1:11" s="1" customFormat="1" ht="17.45" customHeight="1" x14ac:dyDescent="0.25">
      <c r="A34" s="5">
        <v>27</v>
      </c>
      <c r="B34" s="109">
        <v>1112</v>
      </c>
      <c r="C34" s="73" t="s">
        <v>35</v>
      </c>
      <c r="D34" s="73" t="s">
        <v>40</v>
      </c>
      <c r="E34" s="73" t="s">
        <v>46</v>
      </c>
      <c r="F34" s="79" t="s">
        <v>16</v>
      </c>
      <c r="G34" s="80">
        <v>50</v>
      </c>
      <c r="H34" s="81">
        <v>2162</v>
      </c>
      <c r="I34" s="84"/>
      <c r="J34" s="116">
        <f t="shared" si="2"/>
        <v>2162</v>
      </c>
      <c r="K34" s="31"/>
    </row>
    <row r="35" spans="1:11" s="1" customFormat="1" ht="17.45" customHeight="1" x14ac:dyDescent="0.25">
      <c r="A35" s="5">
        <v>28</v>
      </c>
      <c r="B35" s="109">
        <v>1112</v>
      </c>
      <c r="C35" s="73" t="s">
        <v>35</v>
      </c>
      <c r="D35" s="73" t="s">
        <v>41</v>
      </c>
      <c r="E35" s="73" t="s">
        <v>46</v>
      </c>
      <c r="F35" s="79" t="s">
        <v>16</v>
      </c>
      <c r="G35" s="80">
        <v>5</v>
      </c>
      <c r="H35" s="82">
        <v>337</v>
      </c>
      <c r="I35" s="84"/>
      <c r="J35" s="116">
        <f t="shared" si="2"/>
        <v>337</v>
      </c>
      <c r="K35" s="31"/>
    </row>
    <row r="36" spans="1:11" s="1" customFormat="1" ht="17.45" customHeight="1" x14ac:dyDescent="0.25">
      <c r="A36" s="5">
        <v>29</v>
      </c>
      <c r="B36" s="109">
        <v>1112</v>
      </c>
      <c r="C36" s="73" t="s">
        <v>35</v>
      </c>
      <c r="D36" s="73" t="s">
        <v>42</v>
      </c>
      <c r="E36" s="73" t="s">
        <v>46</v>
      </c>
      <c r="F36" s="79" t="s">
        <v>16</v>
      </c>
      <c r="G36" s="80">
        <v>7</v>
      </c>
      <c r="H36" s="82">
        <v>750</v>
      </c>
      <c r="I36" s="84"/>
      <c r="J36" s="116">
        <f t="shared" si="2"/>
        <v>750</v>
      </c>
      <c r="K36" s="31"/>
    </row>
    <row r="37" spans="1:11" s="1" customFormat="1" ht="17.45" customHeight="1" x14ac:dyDescent="0.25">
      <c r="A37" s="5">
        <v>30</v>
      </c>
      <c r="B37" s="109">
        <v>1112</v>
      </c>
      <c r="C37" s="73" t="s">
        <v>35</v>
      </c>
      <c r="D37" s="73" t="s">
        <v>42</v>
      </c>
      <c r="E37" s="73" t="s">
        <v>46</v>
      </c>
      <c r="F37" s="79" t="s">
        <v>16</v>
      </c>
      <c r="G37" s="80">
        <v>17</v>
      </c>
      <c r="H37" s="81">
        <v>1953.5</v>
      </c>
      <c r="I37" s="84"/>
      <c r="J37" s="116">
        <f t="shared" si="2"/>
        <v>1953.5</v>
      </c>
      <c r="K37" s="31"/>
    </row>
    <row r="38" spans="1:11" s="1" customFormat="1" ht="17.45" customHeight="1" x14ac:dyDescent="0.25">
      <c r="A38" s="5">
        <v>31</v>
      </c>
      <c r="B38" s="109">
        <v>1112</v>
      </c>
      <c r="C38" s="73" t="s">
        <v>35</v>
      </c>
      <c r="D38" s="73" t="s">
        <v>42</v>
      </c>
      <c r="E38" s="73" t="s">
        <v>46</v>
      </c>
      <c r="F38" s="79" t="s">
        <v>16</v>
      </c>
      <c r="G38" s="80">
        <v>5</v>
      </c>
      <c r="H38" s="82">
        <v>525</v>
      </c>
      <c r="I38" s="84"/>
      <c r="J38" s="116">
        <f t="shared" si="2"/>
        <v>525</v>
      </c>
      <c r="K38" s="31"/>
    </row>
    <row r="39" spans="1:11" s="1" customFormat="1" ht="17.45" customHeight="1" x14ac:dyDescent="0.25">
      <c r="A39" s="5">
        <v>32</v>
      </c>
      <c r="B39" s="109">
        <v>1112</v>
      </c>
      <c r="C39" s="73" t="s">
        <v>35</v>
      </c>
      <c r="D39" s="73" t="s">
        <v>15</v>
      </c>
      <c r="E39" s="73" t="s">
        <v>46</v>
      </c>
      <c r="F39" s="79" t="s">
        <v>16</v>
      </c>
      <c r="G39" s="80">
        <v>21</v>
      </c>
      <c r="H39" s="81">
        <v>2203.1</v>
      </c>
      <c r="I39" s="84"/>
      <c r="J39" s="116">
        <f t="shared" si="2"/>
        <v>2203.1</v>
      </c>
      <c r="K39" s="31"/>
    </row>
    <row r="40" spans="1:11" s="1" customFormat="1" ht="17.45" customHeight="1" x14ac:dyDescent="0.25">
      <c r="A40" s="5">
        <v>33</v>
      </c>
      <c r="B40" s="109">
        <v>1112</v>
      </c>
      <c r="C40" s="73" t="s">
        <v>35</v>
      </c>
      <c r="D40" s="73" t="s">
        <v>43</v>
      </c>
      <c r="E40" s="73" t="s">
        <v>46</v>
      </c>
      <c r="F40" s="79" t="s">
        <v>16</v>
      </c>
      <c r="G40" s="80">
        <v>5</v>
      </c>
      <c r="H40" s="82">
        <v>590.1</v>
      </c>
      <c r="I40" s="84"/>
      <c r="J40" s="116">
        <f t="shared" si="2"/>
        <v>590.1</v>
      </c>
      <c r="K40" s="31"/>
    </row>
    <row r="41" spans="1:11" s="1" customFormat="1" ht="17.45" customHeight="1" x14ac:dyDescent="0.25">
      <c r="A41" s="5">
        <v>34</v>
      </c>
      <c r="B41" s="109">
        <v>1112</v>
      </c>
      <c r="C41" s="73" t="s">
        <v>35</v>
      </c>
      <c r="D41" s="73" t="s">
        <v>43</v>
      </c>
      <c r="E41" s="73" t="s">
        <v>46</v>
      </c>
      <c r="F41" s="79" t="s">
        <v>16</v>
      </c>
      <c r="G41" s="80">
        <v>2</v>
      </c>
      <c r="H41" s="82">
        <v>55.8</v>
      </c>
      <c r="I41" s="84"/>
      <c r="J41" s="116">
        <f t="shared" si="2"/>
        <v>55.8</v>
      </c>
      <c r="K41" s="31"/>
    </row>
    <row r="42" spans="1:11" s="1" customFormat="1" ht="17.45" customHeight="1" x14ac:dyDescent="0.25">
      <c r="A42" s="5">
        <v>35</v>
      </c>
      <c r="B42" s="109">
        <v>1112</v>
      </c>
      <c r="C42" s="73" t="s">
        <v>35</v>
      </c>
      <c r="D42" s="73" t="s">
        <v>43</v>
      </c>
      <c r="E42" s="73" t="s">
        <v>46</v>
      </c>
      <c r="F42" s="79" t="s">
        <v>16</v>
      </c>
      <c r="G42" s="80">
        <v>5</v>
      </c>
      <c r="H42" s="82">
        <v>495.4</v>
      </c>
      <c r="I42" s="84"/>
      <c r="J42" s="116">
        <f t="shared" si="2"/>
        <v>495.4</v>
      </c>
      <c r="K42" s="31"/>
    </row>
    <row r="43" spans="1:11" s="1" customFormat="1" ht="17.45" customHeight="1" x14ac:dyDescent="0.25">
      <c r="A43" s="5">
        <v>36</v>
      </c>
      <c r="B43" s="109">
        <v>1112</v>
      </c>
      <c r="C43" s="73" t="s">
        <v>35</v>
      </c>
      <c r="D43" s="73" t="s">
        <v>18</v>
      </c>
      <c r="E43" s="73" t="s">
        <v>46</v>
      </c>
      <c r="F43" s="79" t="s">
        <v>17</v>
      </c>
      <c r="G43" s="80">
        <v>10</v>
      </c>
      <c r="H43" s="81">
        <v>1043</v>
      </c>
      <c r="I43" s="84"/>
      <c r="J43" s="116">
        <f t="shared" si="2"/>
        <v>1043</v>
      </c>
      <c r="K43" s="31"/>
    </row>
    <row r="44" spans="1:11" s="1" customFormat="1" ht="17.45" customHeight="1" x14ac:dyDescent="0.25">
      <c r="A44" s="5">
        <v>37</v>
      </c>
      <c r="B44" s="109">
        <v>1112</v>
      </c>
      <c r="C44" s="73" t="s">
        <v>35</v>
      </c>
      <c r="D44" s="73" t="s">
        <v>18</v>
      </c>
      <c r="E44" s="73" t="s">
        <v>46</v>
      </c>
      <c r="F44" s="79" t="s">
        <v>17</v>
      </c>
      <c r="G44" s="80">
        <v>29</v>
      </c>
      <c r="H44" s="81">
        <v>2496.5</v>
      </c>
      <c r="I44" s="84"/>
      <c r="J44" s="116">
        <f t="shared" si="2"/>
        <v>2496.5</v>
      </c>
      <c r="K44" s="31"/>
    </row>
    <row r="45" spans="1:11" s="1" customFormat="1" ht="17.45" customHeight="1" x14ac:dyDescent="0.25">
      <c r="A45" s="5">
        <v>38</v>
      </c>
      <c r="B45" s="109">
        <v>1112</v>
      </c>
      <c r="C45" s="73" t="s">
        <v>35</v>
      </c>
      <c r="D45" s="73" t="s">
        <v>44</v>
      </c>
      <c r="E45" s="73" t="s">
        <v>46</v>
      </c>
      <c r="F45" s="79" t="s">
        <v>17</v>
      </c>
      <c r="G45" s="80">
        <v>17</v>
      </c>
      <c r="H45" s="81">
        <v>1005</v>
      </c>
      <c r="I45" s="84"/>
      <c r="J45" s="116">
        <f t="shared" si="2"/>
        <v>1005</v>
      </c>
      <c r="K45" s="31"/>
    </row>
    <row r="46" spans="1:11" s="1" customFormat="1" ht="17.45" customHeight="1" x14ac:dyDescent="0.25">
      <c r="A46" s="5">
        <v>39</v>
      </c>
      <c r="B46" s="109">
        <v>1112</v>
      </c>
      <c r="C46" s="73" t="s">
        <v>35</v>
      </c>
      <c r="D46" s="73" t="s">
        <v>45</v>
      </c>
      <c r="E46" s="73" t="s">
        <v>46</v>
      </c>
      <c r="F46" s="79" t="s">
        <v>17</v>
      </c>
      <c r="G46" s="80">
        <v>14</v>
      </c>
      <c r="H46" s="81">
        <v>1062</v>
      </c>
      <c r="I46" s="84"/>
      <c r="J46" s="116">
        <f t="shared" si="2"/>
        <v>1062</v>
      </c>
      <c r="K46" s="31"/>
    </row>
    <row r="47" spans="1:11" s="1" customFormat="1" ht="17.45" customHeight="1" x14ac:dyDescent="0.25">
      <c r="A47" s="5"/>
      <c r="B47" s="117"/>
      <c r="C47" s="98" t="s">
        <v>47</v>
      </c>
      <c r="D47" s="112"/>
      <c r="E47" s="113"/>
      <c r="F47" s="112"/>
      <c r="G47" s="114">
        <f>G30+G31+G32+G33+G34+G35+G36+G37+G38+G39+G40+G41+G42+G43+G44+G45+G46</f>
        <v>3303</v>
      </c>
      <c r="H47" s="115">
        <f t="shared" ref="H47:J47" si="3">H30+H31+H32+H33+H34+H35+H36+H37+H38+H39+H40+H41+H42+H43+H44+H45+H46</f>
        <v>36277.56</v>
      </c>
      <c r="I47" s="115">
        <f t="shared" si="3"/>
        <v>1652.56</v>
      </c>
      <c r="J47" s="115">
        <f t="shared" si="3"/>
        <v>34625</v>
      </c>
      <c r="K47" s="48"/>
    </row>
    <row r="48" spans="1:11" s="1" customFormat="1" ht="17.25" customHeight="1" x14ac:dyDescent="0.25">
      <c r="A48" s="5"/>
      <c r="B48" s="118"/>
      <c r="C48" s="133" t="s">
        <v>32</v>
      </c>
      <c r="D48" s="134"/>
      <c r="E48" s="134"/>
      <c r="F48" s="134"/>
      <c r="G48" s="134"/>
      <c r="H48" s="134"/>
      <c r="I48" s="134"/>
      <c r="J48" s="134"/>
      <c r="K48" s="135"/>
    </row>
    <row r="49" spans="1:11" s="1" customFormat="1" ht="17.25" customHeight="1" x14ac:dyDescent="0.25">
      <c r="A49" s="13">
        <v>40</v>
      </c>
      <c r="B49" s="119">
        <v>1112</v>
      </c>
      <c r="C49" s="77" t="s">
        <v>34</v>
      </c>
      <c r="D49" s="77" t="s">
        <v>50</v>
      </c>
      <c r="E49" s="94">
        <v>1112100235</v>
      </c>
      <c r="F49" s="94" t="s">
        <v>16</v>
      </c>
      <c r="G49" s="95">
        <v>45</v>
      </c>
      <c r="H49" s="97">
        <v>364.5</v>
      </c>
      <c r="I49" s="77"/>
      <c r="J49" s="83">
        <f t="shared" ref="J49:J68" si="4">H49-I49</f>
        <v>364.5</v>
      </c>
      <c r="K49" s="41"/>
    </row>
    <row r="50" spans="1:11" s="1" customFormat="1" ht="17.25" customHeight="1" x14ac:dyDescent="0.25">
      <c r="A50" s="13">
        <v>41</v>
      </c>
      <c r="B50" s="119">
        <v>1112</v>
      </c>
      <c r="C50" s="77" t="s">
        <v>34</v>
      </c>
      <c r="D50" s="77" t="s">
        <v>51</v>
      </c>
      <c r="E50" s="94">
        <v>1112100236</v>
      </c>
      <c r="F50" s="94" t="s">
        <v>16</v>
      </c>
      <c r="G50" s="95">
        <v>45</v>
      </c>
      <c r="H50" s="97">
        <v>730.4</v>
      </c>
      <c r="I50" s="77"/>
      <c r="J50" s="83">
        <f t="shared" si="4"/>
        <v>730.4</v>
      </c>
      <c r="K50" s="41"/>
    </row>
    <row r="51" spans="1:11" s="1" customFormat="1" ht="15" customHeight="1" x14ac:dyDescent="0.25">
      <c r="A51" s="13">
        <v>42</v>
      </c>
      <c r="B51" s="119">
        <v>1112</v>
      </c>
      <c r="C51" s="77" t="s">
        <v>34</v>
      </c>
      <c r="D51" s="77" t="s">
        <v>37</v>
      </c>
      <c r="E51" s="94">
        <v>1112100237</v>
      </c>
      <c r="F51" s="94" t="s">
        <v>16</v>
      </c>
      <c r="G51" s="95">
        <v>50</v>
      </c>
      <c r="H51" s="97">
        <v>654</v>
      </c>
      <c r="I51" s="77"/>
      <c r="J51" s="83">
        <f t="shared" si="4"/>
        <v>654</v>
      </c>
      <c r="K51" s="41"/>
    </row>
    <row r="52" spans="1:11" s="1" customFormat="1" ht="17.25" customHeight="1" x14ac:dyDescent="0.25">
      <c r="A52" s="13">
        <v>43</v>
      </c>
      <c r="B52" s="119">
        <v>1112</v>
      </c>
      <c r="C52" s="77" t="s">
        <v>34</v>
      </c>
      <c r="D52" s="77" t="s">
        <v>37</v>
      </c>
      <c r="E52" s="94">
        <v>1112100238</v>
      </c>
      <c r="F52" s="94" t="s">
        <v>16</v>
      </c>
      <c r="G52" s="95">
        <v>7</v>
      </c>
      <c r="H52" s="97">
        <v>906</v>
      </c>
      <c r="I52" s="77"/>
      <c r="J52" s="83">
        <f t="shared" si="4"/>
        <v>906</v>
      </c>
      <c r="K52" s="41"/>
    </row>
    <row r="53" spans="1:11" s="1" customFormat="1" ht="14.25" customHeight="1" x14ac:dyDescent="0.25">
      <c r="A53" s="13">
        <v>44</v>
      </c>
      <c r="B53" s="119">
        <v>1112</v>
      </c>
      <c r="C53" s="77" t="s">
        <v>34</v>
      </c>
      <c r="D53" s="77" t="s">
        <v>37</v>
      </c>
      <c r="E53" s="94">
        <v>1112100239</v>
      </c>
      <c r="F53" s="94" t="s">
        <v>16</v>
      </c>
      <c r="G53" s="95">
        <v>8</v>
      </c>
      <c r="H53" s="96">
        <v>1359.5</v>
      </c>
      <c r="I53" s="77"/>
      <c r="J53" s="83">
        <f t="shared" si="4"/>
        <v>1359.5</v>
      </c>
      <c r="K53" s="41"/>
    </row>
    <row r="54" spans="1:11" s="1" customFormat="1" ht="18" customHeight="1" x14ac:dyDescent="0.25">
      <c r="A54" s="13">
        <v>45</v>
      </c>
      <c r="B54" s="119">
        <v>1112</v>
      </c>
      <c r="C54" s="77" t="s">
        <v>34</v>
      </c>
      <c r="D54" s="77" t="s">
        <v>52</v>
      </c>
      <c r="E54" s="94">
        <v>1112100240</v>
      </c>
      <c r="F54" s="94" t="s">
        <v>16</v>
      </c>
      <c r="G54" s="95">
        <v>45</v>
      </c>
      <c r="H54" s="96">
        <v>1033</v>
      </c>
      <c r="I54" s="77"/>
      <c r="J54" s="83">
        <f t="shared" si="4"/>
        <v>1033</v>
      </c>
      <c r="K54" s="41"/>
    </row>
    <row r="55" spans="1:11" s="1" customFormat="1" ht="13.5" customHeight="1" x14ac:dyDescent="0.25">
      <c r="A55" s="13">
        <v>46</v>
      </c>
      <c r="B55" s="119">
        <v>1112</v>
      </c>
      <c r="C55" s="77" t="s">
        <v>34</v>
      </c>
      <c r="D55" s="77" t="s">
        <v>48</v>
      </c>
      <c r="E55" s="94">
        <v>1112100241</v>
      </c>
      <c r="F55" s="94" t="s">
        <v>16</v>
      </c>
      <c r="G55" s="95">
        <v>140</v>
      </c>
      <c r="H55" s="96">
        <v>6278.5</v>
      </c>
      <c r="I55" s="77"/>
      <c r="J55" s="83">
        <f t="shared" si="4"/>
        <v>6278.5</v>
      </c>
      <c r="K55" s="41"/>
    </row>
    <row r="56" spans="1:11" s="1" customFormat="1" ht="14.25" customHeight="1" x14ac:dyDescent="0.25">
      <c r="A56" s="13">
        <v>47</v>
      </c>
      <c r="B56" s="119">
        <v>1112</v>
      </c>
      <c r="C56" s="77" t="s">
        <v>35</v>
      </c>
      <c r="D56" s="77" t="s">
        <v>24</v>
      </c>
      <c r="E56" s="94" t="s">
        <v>46</v>
      </c>
      <c r="F56" s="94" t="s">
        <v>16</v>
      </c>
      <c r="G56" s="95">
        <v>4286</v>
      </c>
      <c r="H56" s="96">
        <v>28600.3</v>
      </c>
      <c r="I56" s="77"/>
      <c r="J56" s="83">
        <f t="shared" si="4"/>
        <v>28600.3</v>
      </c>
      <c r="K56" s="41"/>
    </row>
    <row r="57" spans="1:11" s="1" customFormat="1" ht="16.5" customHeight="1" x14ac:dyDescent="0.25">
      <c r="A57" s="13">
        <v>48</v>
      </c>
      <c r="B57" s="119">
        <v>1112</v>
      </c>
      <c r="C57" s="77" t="s">
        <v>35</v>
      </c>
      <c r="D57" s="77" t="s">
        <v>40</v>
      </c>
      <c r="E57" s="94" t="s">
        <v>46</v>
      </c>
      <c r="F57" s="94" t="s">
        <v>16</v>
      </c>
      <c r="G57" s="95">
        <v>94</v>
      </c>
      <c r="H57" s="96">
        <v>6423</v>
      </c>
      <c r="I57" s="77"/>
      <c r="J57" s="83">
        <f t="shared" si="4"/>
        <v>6423</v>
      </c>
      <c r="K57" s="41"/>
    </row>
    <row r="58" spans="1:11" s="1" customFormat="1" ht="16.5" customHeight="1" x14ac:dyDescent="0.25">
      <c r="A58" s="13">
        <v>49</v>
      </c>
      <c r="B58" s="119">
        <v>1112</v>
      </c>
      <c r="C58" s="77" t="s">
        <v>35</v>
      </c>
      <c r="D58" s="77" t="s">
        <v>41</v>
      </c>
      <c r="E58" s="94" t="s">
        <v>46</v>
      </c>
      <c r="F58" s="94" t="s">
        <v>16</v>
      </c>
      <c r="G58" s="95">
        <v>22</v>
      </c>
      <c r="H58" s="96">
        <v>1071</v>
      </c>
      <c r="I58" s="77"/>
      <c r="J58" s="83">
        <f t="shared" si="4"/>
        <v>1071</v>
      </c>
      <c r="K58" s="41"/>
    </row>
    <row r="59" spans="1:11" s="1" customFormat="1" ht="19.5" customHeight="1" x14ac:dyDescent="0.25">
      <c r="A59" s="13">
        <v>50</v>
      </c>
      <c r="B59" s="119">
        <v>1112</v>
      </c>
      <c r="C59" s="77" t="s">
        <v>35</v>
      </c>
      <c r="D59" s="77" t="s">
        <v>42</v>
      </c>
      <c r="E59" s="94" t="s">
        <v>46</v>
      </c>
      <c r="F59" s="94" t="s">
        <v>16</v>
      </c>
      <c r="G59" s="95">
        <v>11</v>
      </c>
      <c r="H59" s="96">
        <v>1165.7</v>
      </c>
      <c r="I59" s="77"/>
      <c r="J59" s="83">
        <f t="shared" si="4"/>
        <v>1165.7</v>
      </c>
      <c r="K59" s="41"/>
    </row>
    <row r="60" spans="1:11" s="1" customFormat="1" ht="18" customHeight="1" x14ac:dyDescent="0.25">
      <c r="A60" s="13">
        <v>51</v>
      </c>
      <c r="B60" s="119">
        <v>1112</v>
      </c>
      <c r="C60" s="77" t="s">
        <v>35</v>
      </c>
      <c r="D60" s="77" t="s">
        <v>42</v>
      </c>
      <c r="E60" s="94" t="s">
        <v>46</v>
      </c>
      <c r="F60" s="94" t="s">
        <v>16</v>
      </c>
      <c r="G60" s="95">
        <v>7</v>
      </c>
      <c r="H60" s="97">
        <v>706.65</v>
      </c>
      <c r="I60" s="77"/>
      <c r="J60" s="83">
        <f t="shared" si="4"/>
        <v>706.65</v>
      </c>
      <c r="K60" s="41"/>
    </row>
    <row r="61" spans="1:11" s="1" customFormat="1" ht="18" customHeight="1" x14ac:dyDescent="0.25">
      <c r="A61" s="13">
        <v>52</v>
      </c>
      <c r="B61" s="119">
        <v>1112</v>
      </c>
      <c r="C61" s="77" t="s">
        <v>35</v>
      </c>
      <c r="D61" s="77" t="s">
        <v>15</v>
      </c>
      <c r="E61" s="94" t="s">
        <v>46</v>
      </c>
      <c r="F61" s="94" t="s">
        <v>16</v>
      </c>
      <c r="G61" s="95">
        <v>30</v>
      </c>
      <c r="H61" s="96">
        <v>3326.03</v>
      </c>
      <c r="I61" s="77"/>
      <c r="J61" s="83">
        <f t="shared" si="4"/>
        <v>3326.03</v>
      </c>
      <c r="K61" s="41"/>
    </row>
    <row r="62" spans="1:11" s="1" customFormat="1" ht="14.25" customHeight="1" x14ac:dyDescent="0.25">
      <c r="A62" s="13">
        <v>53</v>
      </c>
      <c r="B62" s="119">
        <v>1112</v>
      </c>
      <c r="C62" s="77" t="s">
        <v>35</v>
      </c>
      <c r="D62" s="77" t="s">
        <v>43</v>
      </c>
      <c r="E62" s="94" t="s">
        <v>46</v>
      </c>
      <c r="F62" s="94" t="s">
        <v>16</v>
      </c>
      <c r="G62" s="95">
        <v>8</v>
      </c>
      <c r="H62" s="97">
        <v>928.73</v>
      </c>
      <c r="I62" s="77"/>
      <c r="J62" s="83">
        <f t="shared" si="4"/>
        <v>928.73</v>
      </c>
      <c r="K62" s="41"/>
    </row>
    <row r="63" spans="1:11" s="1" customFormat="1" ht="14.25" customHeight="1" x14ac:dyDescent="0.25">
      <c r="A63" s="13">
        <v>54</v>
      </c>
      <c r="B63" s="119">
        <v>1112</v>
      </c>
      <c r="C63" s="77" t="s">
        <v>35</v>
      </c>
      <c r="D63" s="77" t="s">
        <v>43</v>
      </c>
      <c r="E63" s="94" t="s">
        <v>46</v>
      </c>
      <c r="F63" s="94" t="s">
        <v>16</v>
      </c>
      <c r="G63" s="95">
        <v>8</v>
      </c>
      <c r="H63" s="96">
        <v>1158.4100000000001</v>
      </c>
      <c r="I63" s="77"/>
      <c r="J63" s="83">
        <f t="shared" si="4"/>
        <v>1158.4100000000001</v>
      </c>
      <c r="K63" s="41"/>
    </row>
    <row r="64" spans="1:11" s="1" customFormat="1" ht="19.5" customHeight="1" x14ac:dyDescent="0.25">
      <c r="A64" s="13">
        <v>55</v>
      </c>
      <c r="B64" s="119">
        <v>1112</v>
      </c>
      <c r="C64" s="77" t="s">
        <v>35</v>
      </c>
      <c r="D64" s="77" t="s">
        <v>43</v>
      </c>
      <c r="E64" s="94" t="s">
        <v>46</v>
      </c>
      <c r="F64" s="94" t="s">
        <v>16</v>
      </c>
      <c r="G64" s="95">
        <v>3</v>
      </c>
      <c r="H64" s="97">
        <v>100.49</v>
      </c>
      <c r="I64" s="77"/>
      <c r="J64" s="83">
        <f t="shared" si="4"/>
        <v>100.49</v>
      </c>
      <c r="K64" s="41"/>
    </row>
    <row r="65" spans="1:11" s="1" customFormat="1" ht="18" customHeight="1" x14ac:dyDescent="0.25">
      <c r="A65" s="13">
        <v>56</v>
      </c>
      <c r="B65" s="119">
        <v>1112</v>
      </c>
      <c r="C65" s="77" t="s">
        <v>35</v>
      </c>
      <c r="D65" s="77" t="s">
        <v>18</v>
      </c>
      <c r="E65" s="94" t="s">
        <v>46</v>
      </c>
      <c r="F65" s="94" t="s">
        <v>16</v>
      </c>
      <c r="G65" s="95">
        <v>16</v>
      </c>
      <c r="H65" s="96">
        <v>1508</v>
      </c>
      <c r="I65" s="77"/>
      <c r="J65" s="83">
        <f t="shared" si="4"/>
        <v>1508</v>
      </c>
      <c r="K65" s="41"/>
    </row>
    <row r="66" spans="1:11" s="1" customFormat="1" ht="16.5" customHeight="1" x14ac:dyDescent="0.25">
      <c r="A66" s="13">
        <v>57</v>
      </c>
      <c r="B66" s="119">
        <v>1112</v>
      </c>
      <c r="C66" s="77" t="s">
        <v>35</v>
      </c>
      <c r="D66" s="77" t="s">
        <v>18</v>
      </c>
      <c r="E66" s="94" t="s">
        <v>46</v>
      </c>
      <c r="F66" s="94" t="s">
        <v>16</v>
      </c>
      <c r="G66" s="95">
        <v>55</v>
      </c>
      <c r="H66" s="96">
        <v>4002.5</v>
      </c>
      <c r="I66" s="77"/>
      <c r="J66" s="83">
        <f t="shared" si="4"/>
        <v>4002.5</v>
      </c>
      <c r="K66" s="41"/>
    </row>
    <row r="67" spans="1:11" s="1" customFormat="1" ht="16.5" customHeight="1" x14ac:dyDescent="0.25">
      <c r="A67" s="13">
        <v>58</v>
      </c>
      <c r="B67" s="119">
        <v>1112</v>
      </c>
      <c r="C67" s="77" t="s">
        <v>35</v>
      </c>
      <c r="D67" s="77" t="s">
        <v>44</v>
      </c>
      <c r="E67" s="94" t="s">
        <v>46</v>
      </c>
      <c r="F67" s="94" t="s">
        <v>16</v>
      </c>
      <c r="G67" s="95">
        <v>23</v>
      </c>
      <c r="H67" s="96">
        <v>1937.25</v>
      </c>
      <c r="I67" s="77"/>
      <c r="J67" s="83">
        <f t="shared" si="4"/>
        <v>1937.25</v>
      </c>
      <c r="K67" s="41"/>
    </row>
    <row r="68" spans="1:11" s="1" customFormat="1" ht="14.25" customHeight="1" x14ac:dyDescent="0.25">
      <c r="A68" s="13">
        <v>59</v>
      </c>
      <c r="B68" s="119">
        <v>1112</v>
      </c>
      <c r="C68" s="77" t="s">
        <v>35</v>
      </c>
      <c r="D68" s="77" t="s">
        <v>45</v>
      </c>
      <c r="E68" s="94" t="s">
        <v>46</v>
      </c>
      <c r="F68" s="94" t="s">
        <v>16</v>
      </c>
      <c r="G68" s="95">
        <v>20</v>
      </c>
      <c r="H68" s="96">
        <v>1796.75</v>
      </c>
      <c r="I68" s="77"/>
      <c r="J68" s="83">
        <f t="shared" si="4"/>
        <v>1796.75</v>
      </c>
      <c r="K68" s="41"/>
    </row>
    <row r="69" spans="1:11" s="1" customFormat="1" ht="17.25" customHeight="1" x14ac:dyDescent="0.25">
      <c r="A69" s="13"/>
      <c r="B69" s="120"/>
      <c r="C69" s="98" t="s">
        <v>47</v>
      </c>
      <c r="D69" s="121"/>
      <c r="E69" s="122"/>
      <c r="F69" s="121"/>
      <c r="G69" s="106">
        <f>G49+G50+G51+G52+G53+G54+G56+G57+G58+G59+G60+G61+G62+G63+G64+G65+G66+G67+G68</f>
        <v>4783</v>
      </c>
      <c r="H69" s="107">
        <f>H49+H50+H51+H52+H53+H54+H55+H56+H57+H58+H59+H60+H61+H62+H63+H64+H65+H66+H67+H68</f>
        <v>64050.71</v>
      </c>
      <c r="I69" s="107">
        <f t="shared" ref="I69" si="5">I49+I50+I51+I52+I53+I54+I56+I57+I58+I59+I60+I61+I62+I63+I64+I65+I66+I67+I68</f>
        <v>0</v>
      </c>
      <c r="J69" s="107">
        <f>J49+J50+J51+J52+J53+J54+J55+J56+J57+J58+J59+J60+J61+J62+J63+J64+J65+J66+J67+J68</f>
        <v>64050.71</v>
      </c>
      <c r="K69" s="50"/>
    </row>
    <row r="70" spans="1:11" s="1" customFormat="1" ht="18" customHeight="1" x14ac:dyDescent="0.25">
      <c r="A70" s="13"/>
      <c r="B70" s="119"/>
      <c r="C70" s="123" t="s">
        <v>33</v>
      </c>
      <c r="D70" s="124"/>
      <c r="E70" s="124"/>
      <c r="F70" s="124"/>
      <c r="G70" s="124"/>
      <c r="H70" s="124"/>
      <c r="I70" s="124"/>
      <c r="J70" s="124"/>
      <c r="K70" s="125"/>
    </row>
    <row r="71" spans="1:11" s="1" customFormat="1" ht="15.75" x14ac:dyDescent="0.25">
      <c r="A71" s="13">
        <v>60</v>
      </c>
      <c r="B71" s="119">
        <v>1112</v>
      </c>
      <c r="C71" s="77" t="s">
        <v>34</v>
      </c>
      <c r="D71" s="77" t="s">
        <v>37</v>
      </c>
      <c r="E71" s="77" t="s">
        <v>49</v>
      </c>
      <c r="F71" s="94" t="s">
        <v>16</v>
      </c>
      <c r="G71" s="95">
        <v>5</v>
      </c>
      <c r="H71" s="97">
        <v>626</v>
      </c>
      <c r="I71" s="108"/>
      <c r="J71" s="83">
        <f t="shared" ref="J71:J83" si="6">H71-I71</f>
        <v>626</v>
      </c>
      <c r="K71" s="31"/>
    </row>
    <row r="72" spans="1:11" s="1" customFormat="1" ht="14.25" customHeight="1" x14ac:dyDescent="0.25">
      <c r="A72" s="13">
        <v>61</v>
      </c>
      <c r="B72" s="119">
        <v>1112</v>
      </c>
      <c r="C72" s="77" t="s">
        <v>35</v>
      </c>
      <c r="D72" s="77" t="s">
        <v>24</v>
      </c>
      <c r="E72" s="77" t="s">
        <v>46</v>
      </c>
      <c r="F72" s="94" t="s">
        <v>16</v>
      </c>
      <c r="G72" s="95">
        <v>5501</v>
      </c>
      <c r="H72" s="96">
        <v>13259.13</v>
      </c>
      <c r="I72" s="96">
        <v>1633.02</v>
      </c>
      <c r="J72" s="83">
        <f t="shared" si="6"/>
        <v>11626.109999999999</v>
      </c>
      <c r="K72" s="102">
        <v>10</v>
      </c>
    </row>
    <row r="73" spans="1:11" s="1" customFormat="1" ht="18" customHeight="1" x14ac:dyDescent="0.25">
      <c r="A73" s="13">
        <v>62</v>
      </c>
      <c r="B73" s="119">
        <v>1112</v>
      </c>
      <c r="C73" s="77" t="s">
        <v>35</v>
      </c>
      <c r="D73" s="77" t="s">
        <v>40</v>
      </c>
      <c r="E73" s="77" t="s">
        <v>46</v>
      </c>
      <c r="F73" s="94" t="s">
        <v>16</v>
      </c>
      <c r="G73" s="95">
        <v>86</v>
      </c>
      <c r="H73" s="96">
        <v>4416.5</v>
      </c>
      <c r="I73" s="108"/>
      <c r="J73" s="83">
        <f t="shared" si="6"/>
        <v>4416.5</v>
      </c>
      <c r="K73" s="31"/>
    </row>
    <row r="74" spans="1:11" s="1" customFormat="1" ht="15" customHeight="1" x14ac:dyDescent="0.25">
      <c r="A74" s="13">
        <v>63</v>
      </c>
      <c r="B74" s="119">
        <v>1112</v>
      </c>
      <c r="C74" s="77" t="s">
        <v>35</v>
      </c>
      <c r="D74" s="77" t="s">
        <v>42</v>
      </c>
      <c r="E74" s="77" t="s">
        <v>46</v>
      </c>
      <c r="F74" s="94" t="s">
        <v>16</v>
      </c>
      <c r="G74" s="95">
        <v>8</v>
      </c>
      <c r="H74" s="96">
        <v>1068.9000000000001</v>
      </c>
      <c r="I74" s="108"/>
      <c r="J74" s="83">
        <f t="shared" si="6"/>
        <v>1068.9000000000001</v>
      </c>
      <c r="K74" s="31"/>
    </row>
    <row r="75" spans="1:11" s="1" customFormat="1" ht="17.25" customHeight="1" x14ac:dyDescent="0.25">
      <c r="A75" s="13">
        <v>64</v>
      </c>
      <c r="B75" s="119">
        <v>1112</v>
      </c>
      <c r="C75" s="77" t="s">
        <v>35</v>
      </c>
      <c r="D75" s="77" t="s">
        <v>42</v>
      </c>
      <c r="E75" s="77" t="s">
        <v>46</v>
      </c>
      <c r="F75" s="94" t="s">
        <v>16</v>
      </c>
      <c r="G75" s="95">
        <v>6</v>
      </c>
      <c r="H75" s="97">
        <v>543.9</v>
      </c>
      <c r="I75" s="108"/>
      <c r="J75" s="83">
        <f t="shared" si="6"/>
        <v>543.9</v>
      </c>
      <c r="K75" s="31"/>
    </row>
    <row r="76" spans="1:11" s="1" customFormat="1" ht="15.75" customHeight="1" x14ac:dyDescent="0.25">
      <c r="A76" s="13">
        <v>65</v>
      </c>
      <c r="B76" s="119">
        <v>1112</v>
      </c>
      <c r="C76" s="77" t="s">
        <v>35</v>
      </c>
      <c r="D76" s="77" t="s">
        <v>15</v>
      </c>
      <c r="E76" s="77" t="s">
        <v>46</v>
      </c>
      <c r="F76" s="94" t="s">
        <v>16</v>
      </c>
      <c r="G76" s="95">
        <v>25</v>
      </c>
      <c r="H76" s="96">
        <v>2750.92</v>
      </c>
      <c r="I76" s="108"/>
      <c r="J76" s="83">
        <f t="shared" si="6"/>
        <v>2750.92</v>
      </c>
      <c r="K76" s="31"/>
    </row>
    <row r="77" spans="1:11" s="1" customFormat="1" ht="15" customHeight="1" x14ac:dyDescent="0.25">
      <c r="A77" s="13">
        <v>66</v>
      </c>
      <c r="B77" s="20">
        <v>1112</v>
      </c>
      <c r="C77" s="77" t="s">
        <v>35</v>
      </c>
      <c r="D77" s="77" t="s">
        <v>43</v>
      </c>
      <c r="E77" s="77" t="s">
        <v>46</v>
      </c>
      <c r="F77" s="94" t="s">
        <v>16</v>
      </c>
      <c r="G77" s="95">
        <v>7</v>
      </c>
      <c r="H77" s="97">
        <v>766.11</v>
      </c>
      <c r="I77" s="108"/>
      <c r="J77" s="83">
        <f t="shared" si="6"/>
        <v>766.11</v>
      </c>
      <c r="K77" s="31"/>
    </row>
    <row r="78" spans="1:11" s="1" customFormat="1" ht="15.75" customHeight="1" x14ac:dyDescent="0.25">
      <c r="A78" s="13">
        <v>67</v>
      </c>
      <c r="B78" s="20">
        <v>1112</v>
      </c>
      <c r="C78" s="77" t="s">
        <v>35</v>
      </c>
      <c r="D78" s="77" t="s">
        <v>43</v>
      </c>
      <c r="E78" s="77" t="s">
        <v>46</v>
      </c>
      <c r="F78" s="94" t="s">
        <v>16</v>
      </c>
      <c r="G78" s="95">
        <v>5</v>
      </c>
      <c r="H78" s="97">
        <v>609.79999999999995</v>
      </c>
      <c r="I78" s="108"/>
      <c r="J78" s="83">
        <f t="shared" si="6"/>
        <v>609.79999999999995</v>
      </c>
      <c r="K78" s="31"/>
    </row>
    <row r="79" spans="1:11" s="1" customFormat="1" ht="20.25" customHeight="1" x14ac:dyDescent="0.25">
      <c r="A79" s="13">
        <v>68</v>
      </c>
      <c r="B79" s="20">
        <v>1112</v>
      </c>
      <c r="C79" s="77" t="s">
        <v>35</v>
      </c>
      <c r="D79" s="77" t="s">
        <v>43</v>
      </c>
      <c r="E79" s="77" t="s">
        <v>46</v>
      </c>
      <c r="F79" s="94" t="s">
        <v>16</v>
      </c>
      <c r="G79" s="95">
        <v>2</v>
      </c>
      <c r="H79" s="97">
        <v>72.91</v>
      </c>
      <c r="I79" s="108"/>
      <c r="J79" s="83">
        <f t="shared" si="6"/>
        <v>72.91</v>
      </c>
      <c r="K79" s="31"/>
    </row>
    <row r="80" spans="1:11" s="1" customFormat="1" ht="18.75" customHeight="1" x14ac:dyDescent="0.25">
      <c r="A80" s="13">
        <v>69</v>
      </c>
      <c r="B80" s="20">
        <v>1112</v>
      </c>
      <c r="C80" s="77" t="s">
        <v>35</v>
      </c>
      <c r="D80" s="77" t="s">
        <v>18</v>
      </c>
      <c r="E80" s="77" t="s">
        <v>46</v>
      </c>
      <c r="F80" s="94" t="s">
        <v>16</v>
      </c>
      <c r="G80" s="95">
        <v>17</v>
      </c>
      <c r="H80" s="96">
        <v>1497.5</v>
      </c>
      <c r="I80" s="108"/>
      <c r="J80" s="83">
        <f t="shared" si="6"/>
        <v>1497.5</v>
      </c>
      <c r="K80" s="31"/>
    </row>
    <row r="81" spans="1:11" s="1" customFormat="1" ht="15" customHeight="1" x14ac:dyDescent="0.25">
      <c r="A81" s="5">
        <v>70</v>
      </c>
      <c r="B81" s="20">
        <v>1112</v>
      </c>
      <c r="C81" s="77" t="s">
        <v>35</v>
      </c>
      <c r="D81" s="77" t="s">
        <v>18</v>
      </c>
      <c r="E81" s="77" t="s">
        <v>46</v>
      </c>
      <c r="F81" s="94" t="s">
        <v>16</v>
      </c>
      <c r="G81" s="95">
        <v>42</v>
      </c>
      <c r="H81" s="96">
        <v>3502.5</v>
      </c>
      <c r="I81" s="108"/>
      <c r="J81" s="83">
        <f t="shared" si="6"/>
        <v>3502.5</v>
      </c>
      <c r="K81" s="31"/>
    </row>
    <row r="82" spans="1:11" s="1" customFormat="1" ht="18.75" customHeight="1" x14ac:dyDescent="0.25">
      <c r="A82" s="5">
        <v>71</v>
      </c>
      <c r="B82" s="20">
        <v>1112</v>
      </c>
      <c r="C82" s="77" t="s">
        <v>35</v>
      </c>
      <c r="D82" s="77" t="s">
        <v>44</v>
      </c>
      <c r="E82" s="77" t="s">
        <v>46</v>
      </c>
      <c r="F82" s="94" t="s">
        <v>16</v>
      </c>
      <c r="G82" s="95">
        <v>25</v>
      </c>
      <c r="H82" s="96">
        <v>2052</v>
      </c>
      <c r="I82" s="108"/>
      <c r="J82" s="83">
        <f t="shared" si="6"/>
        <v>2052</v>
      </c>
      <c r="K82" s="31"/>
    </row>
    <row r="83" spans="1:11" s="1" customFormat="1" ht="17.25" customHeight="1" x14ac:dyDescent="0.25">
      <c r="A83" s="5">
        <v>72</v>
      </c>
      <c r="B83" s="20">
        <v>1112</v>
      </c>
      <c r="C83" s="77" t="s">
        <v>35</v>
      </c>
      <c r="D83" s="77" t="s">
        <v>45</v>
      </c>
      <c r="E83" s="77" t="s">
        <v>46</v>
      </c>
      <c r="F83" s="94" t="s">
        <v>16</v>
      </c>
      <c r="G83" s="95">
        <v>20</v>
      </c>
      <c r="H83" s="96">
        <v>1013</v>
      </c>
      <c r="I83" s="108"/>
      <c r="J83" s="83">
        <f t="shared" si="6"/>
        <v>1013</v>
      </c>
      <c r="K83" s="31"/>
    </row>
    <row r="84" spans="1:11" s="1" customFormat="1" ht="20.25" customHeight="1" x14ac:dyDescent="0.25">
      <c r="A84" s="5"/>
      <c r="B84" s="13"/>
      <c r="C84" s="23" t="s">
        <v>47</v>
      </c>
      <c r="D84" s="53"/>
      <c r="E84" s="42"/>
      <c r="F84" s="49"/>
      <c r="G84" s="37">
        <f>G71+G72+G73+G74+G75+G76+G77+G78+G79+G80+G81+G82+G83</f>
        <v>5749</v>
      </c>
      <c r="H84" s="38">
        <f t="shared" ref="H84:I84" si="7">H71+H72+H73+H74+H75+H76+H77+H78+H79+H80+H81+H82+H83</f>
        <v>32179.17</v>
      </c>
      <c r="I84" s="38">
        <f t="shared" si="7"/>
        <v>1633.02</v>
      </c>
      <c r="J84" s="38">
        <f>J71+J72+J73+J74+J75+J76+J77+J78+J79+J80+J81+J82+J83</f>
        <v>30546.15</v>
      </c>
      <c r="K84" s="52"/>
    </row>
    <row r="85" spans="1:11" s="1" customFormat="1" ht="18.75" customHeight="1" x14ac:dyDescent="0.25">
      <c r="A85" s="22"/>
      <c r="B85" s="13"/>
      <c r="C85" s="42" t="s">
        <v>85</v>
      </c>
      <c r="D85" s="49"/>
      <c r="E85" s="42"/>
      <c r="F85" s="49"/>
      <c r="G85" s="37">
        <f>G28+G47+G69+G84</f>
        <v>19551</v>
      </c>
      <c r="H85" s="38">
        <f t="shared" ref="H85:J85" si="8">H28+H47+H69+H84</f>
        <v>200480.2</v>
      </c>
      <c r="I85" s="38">
        <f t="shared" si="8"/>
        <v>5391.1</v>
      </c>
      <c r="J85" s="38">
        <f t="shared" si="8"/>
        <v>195089.09999999998</v>
      </c>
      <c r="K85" s="36"/>
    </row>
    <row r="86" spans="1:11" s="1" customFormat="1" ht="21" customHeight="1" x14ac:dyDescent="0.25">
      <c r="A86" s="20"/>
      <c r="B86" s="13"/>
      <c r="C86" s="127" t="s">
        <v>30</v>
      </c>
      <c r="D86" s="128"/>
      <c r="E86" s="128"/>
      <c r="F86" s="128"/>
      <c r="G86" s="128"/>
      <c r="H86" s="128"/>
      <c r="I86" s="128"/>
      <c r="J86" s="128"/>
      <c r="K86" s="129"/>
    </row>
    <row r="87" spans="1:11" s="1" customFormat="1" ht="21" customHeight="1" x14ac:dyDescent="0.25">
      <c r="A87" s="20">
        <v>73</v>
      </c>
      <c r="B87" s="13">
        <v>1113</v>
      </c>
      <c r="C87" s="43" t="s">
        <v>11</v>
      </c>
      <c r="D87" s="10" t="s">
        <v>60</v>
      </c>
      <c r="E87" s="43" t="s">
        <v>12</v>
      </c>
      <c r="F87" s="6" t="s">
        <v>17</v>
      </c>
      <c r="G87" s="7">
        <v>2</v>
      </c>
      <c r="H87" s="12">
        <v>900</v>
      </c>
      <c r="I87" s="12">
        <v>450</v>
      </c>
      <c r="J87" s="47">
        <f t="shared" ref="J87:J99" si="9">H87-I87</f>
        <v>450</v>
      </c>
      <c r="K87" s="46"/>
    </row>
    <row r="88" spans="1:11" s="1" customFormat="1" ht="21" customHeight="1" x14ac:dyDescent="0.25">
      <c r="A88" s="20">
        <v>74</v>
      </c>
      <c r="B88" s="13">
        <v>1113</v>
      </c>
      <c r="C88" s="43" t="s">
        <v>53</v>
      </c>
      <c r="D88" s="10" t="s">
        <v>10</v>
      </c>
      <c r="E88" s="43" t="s">
        <v>62</v>
      </c>
      <c r="F88" s="6" t="s">
        <v>17</v>
      </c>
      <c r="G88" s="7">
        <v>1</v>
      </c>
      <c r="H88" s="8">
        <v>4680</v>
      </c>
      <c r="I88" s="8">
        <v>2340</v>
      </c>
      <c r="J88" s="47">
        <f t="shared" si="9"/>
        <v>2340</v>
      </c>
      <c r="K88" s="46"/>
    </row>
    <row r="89" spans="1:11" s="1" customFormat="1" ht="21" customHeight="1" x14ac:dyDescent="0.25">
      <c r="A89" s="20">
        <v>75</v>
      </c>
      <c r="B89" s="13">
        <v>1113</v>
      </c>
      <c r="C89" s="43" t="s">
        <v>54</v>
      </c>
      <c r="D89" s="10" t="s">
        <v>24</v>
      </c>
      <c r="E89" s="43" t="s">
        <v>63</v>
      </c>
      <c r="F89" s="6" t="s">
        <v>17</v>
      </c>
      <c r="G89" s="7">
        <v>2</v>
      </c>
      <c r="H89" s="12">
        <v>200</v>
      </c>
      <c r="I89" s="12">
        <v>50.1</v>
      </c>
      <c r="J89" s="47">
        <f t="shared" si="9"/>
        <v>149.9</v>
      </c>
      <c r="K89" s="9">
        <v>5</v>
      </c>
    </row>
    <row r="90" spans="1:11" s="1" customFormat="1" ht="21" customHeight="1" x14ac:dyDescent="0.25">
      <c r="A90" s="20">
        <v>76</v>
      </c>
      <c r="B90" s="13">
        <v>1113</v>
      </c>
      <c r="C90" s="43" t="s">
        <v>55</v>
      </c>
      <c r="D90" s="10" t="s">
        <v>61</v>
      </c>
      <c r="E90" s="43" t="s">
        <v>64</v>
      </c>
      <c r="F90" s="6" t="s">
        <v>17</v>
      </c>
      <c r="G90" s="7">
        <v>1</v>
      </c>
      <c r="H90" s="12">
        <v>30.82</v>
      </c>
      <c r="I90" s="12">
        <v>15.41</v>
      </c>
      <c r="J90" s="47">
        <f t="shared" si="9"/>
        <v>15.41</v>
      </c>
      <c r="K90" s="9">
        <v>5</v>
      </c>
    </row>
    <row r="91" spans="1:11" s="1" customFormat="1" ht="21" customHeight="1" x14ac:dyDescent="0.25">
      <c r="A91" s="20">
        <v>77</v>
      </c>
      <c r="B91" s="13">
        <v>1113</v>
      </c>
      <c r="C91" s="43" t="s">
        <v>56</v>
      </c>
      <c r="D91" s="10" t="s">
        <v>24</v>
      </c>
      <c r="E91" s="43" t="s">
        <v>65</v>
      </c>
      <c r="F91" s="6" t="s">
        <v>17</v>
      </c>
      <c r="G91" s="7">
        <v>1</v>
      </c>
      <c r="H91" s="12">
        <v>23.53</v>
      </c>
      <c r="I91" s="12">
        <v>14.17</v>
      </c>
      <c r="J91" s="47">
        <f t="shared" si="9"/>
        <v>9.3600000000000012</v>
      </c>
      <c r="K91" s="9">
        <v>10</v>
      </c>
    </row>
    <row r="92" spans="1:11" s="1" customFormat="1" ht="21" customHeight="1" x14ac:dyDescent="0.25">
      <c r="A92" s="20">
        <v>78</v>
      </c>
      <c r="B92" s="13">
        <v>1113</v>
      </c>
      <c r="C92" s="43" t="s">
        <v>56</v>
      </c>
      <c r="D92" s="10" t="s">
        <v>24</v>
      </c>
      <c r="E92" s="43" t="s">
        <v>65</v>
      </c>
      <c r="F92" s="6" t="s">
        <v>17</v>
      </c>
      <c r="G92" s="7">
        <v>1</v>
      </c>
      <c r="H92" s="12">
        <v>77.75</v>
      </c>
      <c r="I92" s="12">
        <v>9.75</v>
      </c>
      <c r="J92" s="47">
        <f t="shared" si="9"/>
        <v>68</v>
      </c>
      <c r="K92" s="9">
        <v>10</v>
      </c>
    </row>
    <row r="93" spans="1:11" s="1" customFormat="1" ht="21" customHeight="1" x14ac:dyDescent="0.25">
      <c r="A93" s="20">
        <v>79</v>
      </c>
      <c r="B93" s="13">
        <v>1113</v>
      </c>
      <c r="C93" s="43" t="s">
        <v>57</v>
      </c>
      <c r="D93" s="10" t="s">
        <v>24</v>
      </c>
      <c r="E93" s="43" t="s">
        <v>66</v>
      </c>
      <c r="F93" s="6" t="s">
        <v>17</v>
      </c>
      <c r="G93" s="7">
        <v>5</v>
      </c>
      <c r="H93" s="12">
        <v>81.84</v>
      </c>
      <c r="I93" s="12">
        <v>57.12</v>
      </c>
      <c r="J93" s="47">
        <f t="shared" si="9"/>
        <v>24.720000000000006</v>
      </c>
      <c r="K93" s="9">
        <v>5</v>
      </c>
    </row>
    <row r="94" spans="1:11" s="1" customFormat="1" ht="21" customHeight="1" x14ac:dyDescent="0.25">
      <c r="A94" s="20">
        <v>80</v>
      </c>
      <c r="B94" s="13">
        <v>1113</v>
      </c>
      <c r="C94" s="73" t="s">
        <v>13</v>
      </c>
      <c r="D94" s="78" t="s">
        <v>10</v>
      </c>
      <c r="E94" s="73" t="s">
        <v>14</v>
      </c>
      <c r="F94" s="79" t="s">
        <v>17</v>
      </c>
      <c r="G94" s="80">
        <v>2</v>
      </c>
      <c r="H94" s="81">
        <v>1472</v>
      </c>
      <c r="I94" s="82">
        <v>736</v>
      </c>
      <c r="J94" s="83">
        <f t="shared" si="9"/>
        <v>736</v>
      </c>
      <c r="K94" s="31"/>
    </row>
    <row r="95" spans="1:11" s="1" customFormat="1" ht="21" customHeight="1" x14ac:dyDescent="0.25">
      <c r="A95" s="20">
        <v>81</v>
      </c>
      <c r="B95" s="13">
        <v>1113</v>
      </c>
      <c r="C95" s="73" t="s">
        <v>58</v>
      </c>
      <c r="D95" s="78" t="s">
        <v>18</v>
      </c>
      <c r="E95" s="73" t="s">
        <v>67</v>
      </c>
      <c r="F95" s="79" t="s">
        <v>17</v>
      </c>
      <c r="G95" s="80">
        <v>1</v>
      </c>
      <c r="H95" s="81">
        <v>3363.36</v>
      </c>
      <c r="I95" s="84"/>
      <c r="J95" s="83">
        <f t="shared" si="9"/>
        <v>3363.36</v>
      </c>
      <c r="K95" s="31"/>
    </row>
    <row r="96" spans="1:11" s="1" customFormat="1" ht="21" customHeight="1" x14ac:dyDescent="0.25">
      <c r="A96" s="20">
        <v>82</v>
      </c>
      <c r="B96" s="13">
        <v>1113</v>
      </c>
      <c r="C96" s="73" t="s">
        <v>58</v>
      </c>
      <c r="D96" s="85">
        <v>44166</v>
      </c>
      <c r="E96" s="73" t="s">
        <v>67</v>
      </c>
      <c r="F96" s="79" t="s">
        <v>17</v>
      </c>
      <c r="G96" s="80">
        <v>28</v>
      </c>
      <c r="H96" s="82">
        <v>840.84</v>
      </c>
      <c r="I96" s="84"/>
      <c r="J96" s="83">
        <f t="shared" si="9"/>
        <v>840.84</v>
      </c>
      <c r="K96" s="31"/>
    </row>
    <row r="97" spans="1:11" s="1" customFormat="1" ht="21" customHeight="1" x14ac:dyDescent="0.25">
      <c r="A97" s="20">
        <v>83</v>
      </c>
      <c r="B97" s="55">
        <v>1113</v>
      </c>
      <c r="C97" s="86" t="s">
        <v>25</v>
      </c>
      <c r="D97" s="87" t="s">
        <v>24</v>
      </c>
      <c r="E97" s="86" t="s">
        <v>68</v>
      </c>
      <c r="F97" s="88" t="s">
        <v>17</v>
      </c>
      <c r="G97" s="89">
        <v>1</v>
      </c>
      <c r="H97" s="90">
        <v>3887</v>
      </c>
      <c r="I97" s="90">
        <v>2332.1799999999998</v>
      </c>
      <c r="J97" s="91">
        <f t="shared" si="9"/>
        <v>1554.8200000000002</v>
      </c>
      <c r="K97" s="92">
        <v>10</v>
      </c>
    </row>
    <row r="98" spans="1:11" s="1" customFormat="1" ht="21" customHeight="1" x14ac:dyDescent="0.25">
      <c r="A98" s="20">
        <v>84</v>
      </c>
      <c r="B98" s="20">
        <v>1113</v>
      </c>
      <c r="C98" s="77" t="s">
        <v>20</v>
      </c>
      <c r="D98" s="93">
        <v>43342</v>
      </c>
      <c r="E98" s="77" t="s">
        <v>69</v>
      </c>
      <c r="F98" s="94" t="s">
        <v>17</v>
      </c>
      <c r="G98" s="95">
        <v>3</v>
      </c>
      <c r="H98" s="96">
        <v>1170</v>
      </c>
      <c r="I98" s="96">
        <v>429.38</v>
      </c>
      <c r="J98" s="83">
        <f t="shared" si="9"/>
        <v>740.62</v>
      </c>
      <c r="K98" s="52"/>
    </row>
    <row r="99" spans="1:11" s="1" customFormat="1" ht="21" customHeight="1" x14ac:dyDescent="0.25">
      <c r="A99" s="20">
        <v>85</v>
      </c>
      <c r="B99" s="20">
        <v>1113</v>
      </c>
      <c r="C99" s="77" t="s">
        <v>59</v>
      </c>
      <c r="D99" s="94" t="s">
        <v>24</v>
      </c>
      <c r="E99" s="77" t="s">
        <v>70</v>
      </c>
      <c r="F99" s="94" t="s">
        <v>17</v>
      </c>
      <c r="G99" s="95">
        <v>1</v>
      </c>
      <c r="H99" s="97">
        <v>1</v>
      </c>
      <c r="I99" s="97">
        <v>1</v>
      </c>
      <c r="J99" s="83">
        <f t="shared" si="9"/>
        <v>0</v>
      </c>
      <c r="K99" s="52">
        <v>5</v>
      </c>
    </row>
    <row r="100" spans="1:11" s="1" customFormat="1" ht="21" customHeight="1" x14ac:dyDescent="0.25">
      <c r="A100" s="20"/>
      <c r="B100" s="20"/>
      <c r="C100" s="98" t="s">
        <v>22</v>
      </c>
      <c r="D100" s="41"/>
      <c r="E100" s="41"/>
      <c r="F100" s="41"/>
      <c r="G100" s="60">
        <f>G87+G88+G89+G90+G91+G92+G93+G94+G95+G96+G97+G98+G99</f>
        <v>49</v>
      </c>
      <c r="H100" s="59">
        <f t="shared" ref="H100:J100" si="10">H87+H88+H89+H90+H91+H92+H93+H94+H95+H96+H97+H98+H99</f>
        <v>16728.14</v>
      </c>
      <c r="I100" s="59">
        <f t="shared" si="10"/>
        <v>6435.11</v>
      </c>
      <c r="J100" s="59">
        <f t="shared" si="10"/>
        <v>10293.030000000001</v>
      </c>
      <c r="K100" s="59"/>
    </row>
    <row r="101" spans="1:11" s="1" customFormat="1" ht="18" customHeight="1" x14ac:dyDescent="0.25">
      <c r="A101" s="20"/>
      <c r="B101" s="20"/>
      <c r="C101" s="123" t="s">
        <v>31</v>
      </c>
      <c r="D101" s="124"/>
      <c r="E101" s="124"/>
      <c r="F101" s="124"/>
      <c r="G101" s="124"/>
      <c r="H101" s="124"/>
      <c r="I101" s="124"/>
      <c r="J101" s="124"/>
      <c r="K101" s="125"/>
    </row>
    <row r="102" spans="1:11" s="1" customFormat="1" ht="14.25" customHeight="1" x14ac:dyDescent="0.25">
      <c r="A102" s="20">
        <v>86</v>
      </c>
      <c r="B102" s="20">
        <v>1113</v>
      </c>
      <c r="C102" s="99" t="s">
        <v>57</v>
      </c>
      <c r="D102" s="100" t="s">
        <v>24</v>
      </c>
      <c r="E102" s="101" t="s">
        <v>66</v>
      </c>
      <c r="F102" s="79" t="s">
        <v>16</v>
      </c>
      <c r="G102" s="80">
        <v>3</v>
      </c>
      <c r="H102" s="82">
        <v>19.440000000000001</v>
      </c>
      <c r="I102" s="82">
        <v>7.92</v>
      </c>
      <c r="J102" s="91">
        <f t="shared" ref="J102:J105" si="11">H102-I102</f>
        <v>11.520000000000001</v>
      </c>
      <c r="K102" s="102">
        <v>5</v>
      </c>
    </row>
    <row r="103" spans="1:11" s="1" customFormat="1" ht="18.600000000000001" customHeight="1" x14ac:dyDescent="0.25">
      <c r="A103" s="20">
        <v>87</v>
      </c>
      <c r="B103" s="51">
        <v>1113</v>
      </c>
      <c r="C103" s="73" t="s">
        <v>58</v>
      </c>
      <c r="D103" s="85">
        <v>44166</v>
      </c>
      <c r="E103" s="73" t="s">
        <v>67</v>
      </c>
      <c r="F103" s="79" t="s">
        <v>17</v>
      </c>
      <c r="G103" s="80">
        <v>28</v>
      </c>
      <c r="H103" s="82">
        <v>840.84</v>
      </c>
      <c r="I103" s="84"/>
      <c r="J103" s="91">
        <f t="shared" si="11"/>
        <v>840.84</v>
      </c>
      <c r="K103" s="31"/>
    </row>
    <row r="104" spans="1:11" s="1" customFormat="1" ht="18.600000000000001" customHeight="1" x14ac:dyDescent="0.25">
      <c r="A104" s="20">
        <v>88</v>
      </c>
      <c r="B104" s="13">
        <v>1113</v>
      </c>
      <c r="C104" s="73" t="s">
        <v>71</v>
      </c>
      <c r="D104" s="78" t="s">
        <v>24</v>
      </c>
      <c r="E104" s="73" t="s">
        <v>19</v>
      </c>
      <c r="F104" s="79" t="s">
        <v>17</v>
      </c>
      <c r="G104" s="80">
        <v>1</v>
      </c>
      <c r="H104" s="82">
        <v>13.81</v>
      </c>
      <c r="I104" s="82">
        <v>5.52</v>
      </c>
      <c r="J104" s="91">
        <f t="shared" si="11"/>
        <v>8.2900000000000009</v>
      </c>
      <c r="K104" s="102">
        <v>5</v>
      </c>
    </row>
    <row r="105" spans="1:11" s="1" customFormat="1" ht="17.45" customHeight="1" x14ac:dyDescent="0.25">
      <c r="A105" s="20">
        <v>89</v>
      </c>
      <c r="B105" s="5">
        <v>1113</v>
      </c>
      <c r="C105" s="103" t="s">
        <v>25</v>
      </c>
      <c r="D105" s="104" t="s">
        <v>24</v>
      </c>
      <c r="E105" s="103" t="s">
        <v>68</v>
      </c>
      <c r="F105" s="79" t="s">
        <v>17</v>
      </c>
      <c r="G105" s="80">
        <v>1</v>
      </c>
      <c r="H105" s="82">
        <v>37.85</v>
      </c>
      <c r="I105" s="82">
        <v>15.12</v>
      </c>
      <c r="J105" s="91">
        <f t="shared" si="11"/>
        <v>22.730000000000004</v>
      </c>
      <c r="K105" s="102">
        <v>5</v>
      </c>
    </row>
    <row r="106" spans="1:11" s="1" customFormat="1" ht="21.75" customHeight="1" x14ac:dyDescent="0.25">
      <c r="A106" s="20"/>
      <c r="B106" s="5"/>
      <c r="C106" s="74" t="s">
        <v>22</v>
      </c>
      <c r="D106" s="105"/>
      <c r="E106" s="105"/>
      <c r="F106" s="105"/>
      <c r="G106" s="106">
        <f>G102+G103+G104+G105</f>
        <v>33</v>
      </c>
      <c r="H106" s="107">
        <f t="shared" ref="H106:J106" si="12">H102+H103+H104+H105</f>
        <v>911.94</v>
      </c>
      <c r="I106" s="107">
        <f t="shared" si="12"/>
        <v>28.56</v>
      </c>
      <c r="J106" s="107">
        <f t="shared" si="12"/>
        <v>883.38</v>
      </c>
      <c r="K106" s="52"/>
    </row>
    <row r="107" spans="1:11" s="1" customFormat="1" ht="15.75" customHeight="1" x14ac:dyDescent="0.25">
      <c r="A107" s="20">
        <v>90</v>
      </c>
      <c r="B107" s="22"/>
      <c r="C107" s="133" t="s">
        <v>32</v>
      </c>
      <c r="D107" s="134"/>
      <c r="E107" s="134"/>
      <c r="F107" s="134"/>
      <c r="G107" s="134"/>
      <c r="H107" s="134"/>
      <c r="I107" s="134"/>
      <c r="J107" s="134"/>
      <c r="K107" s="135"/>
    </row>
    <row r="108" spans="1:11" s="1" customFormat="1" ht="18" customHeight="1" x14ac:dyDescent="0.25">
      <c r="A108" s="20">
        <v>91</v>
      </c>
      <c r="B108" s="20">
        <v>1113</v>
      </c>
      <c r="C108" s="34" t="s">
        <v>72</v>
      </c>
      <c r="D108" s="34" t="s">
        <v>24</v>
      </c>
      <c r="E108" s="34" t="s">
        <v>73</v>
      </c>
      <c r="F108" s="15" t="s">
        <v>16</v>
      </c>
      <c r="G108" s="26">
        <v>1</v>
      </c>
      <c r="H108" s="27">
        <v>8.08</v>
      </c>
      <c r="I108" s="32"/>
      <c r="J108" s="47">
        <f t="shared" ref="J108:J117" si="13">H108-I108</f>
        <v>8.08</v>
      </c>
      <c r="K108" s="41"/>
    </row>
    <row r="109" spans="1:11" s="1" customFormat="1" ht="18" customHeight="1" x14ac:dyDescent="0.25">
      <c r="A109" s="20">
        <v>92</v>
      </c>
      <c r="B109" s="20">
        <v>1113</v>
      </c>
      <c r="C109" s="34" t="s">
        <v>56</v>
      </c>
      <c r="D109" s="34" t="s">
        <v>24</v>
      </c>
      <c r="E109" s="34" t="s">
        <v>65</v>
      </c>
      <c r="F109" s="15" t="s">
        <v>16</v>
      </c>
      <c r="G109" s="26">
        <v>1</v>
      </c>
      <c r="H109" s="27">
        <v>29.3</v>
      </c>
      <c r="I109" s="32"/>
      <c r="J109" s="47">
        <f t="shared" si="13"/>
        <v>29.3</v>
      </c>
      <c r="K109" s="41"/>
    </row>
    <row r="110" spans="1:11" s="1" customFormat="1" ht="18" customHeight="1" x14ac:dyDescent="0.25">
      <c r="A110" s="20">
        <v>93</v>
      </c>
      <c r="B110" s="20">
        <v>1113</v>
      </c>
      <c r="C110" s="34" t="s">
        <v>56</v>
      </c>
      <c r="D110" s="34" t="s">
        <v>24</v>
      </c>
      <c r="E110" s="34" t="s">
        <v>65</v>
      </c>
      <c r="F110" s="15" t="s">
        <v>16</v>
      </c>
      <c r="G110" s="26">
        <v>1</v>
      </c>
      <c r="H110" s="27">
        <v>34.35</v>
      </c>
      <c r="I110" s="32"/>
      <c r="J110" s="47">
        <f t="shared" si="13"/>
        <v>34.35</v>
      </c>
      <c r="K110" s="41"/>
    </row>
    <row r="111" spans="1:11" s="1" customFormat="1" ht="17.25" customHeight="1" x14ac:dyDescent="0.25">
      <c r="A111" s="20">
        <v>94</v>
      </c>
      <c r="B111" s="20">
        <v>1113</v>
      </c>
      <c r="C111" s="34" t="s">
        <v>57</v>
      </c>
      <c r="D111" s="34" t="s">
        <v>24</v>
      </c>
      <c r="E111" s="34" t="s">
        <v>66</v>
      </c>
      <c r="F111" s="15" t="s">
        <v>16</v>
      </c>
      <c r="G111" s="26">
        <v>6</v>
      </c>
      <c r="H111" s="27">
        <v>6</v>
      </c>
      <c r="I111" s="27">
        <v>6</v>
      </c>
      <c r="J111" s="47">
        <f t="shared" si="13"/>
        <v>0</v>
      </c>
      <c r="K111" s="41"/>
    </row>
    <row r="112" spans="1:11" s="1" customFormat="1" ht="18.75" customHeight="1" x14ac:dyDescent="0.25">
      <c r="A112" s="20">
        <v>95</v>
      </c>
      <c r="B112" s="20">
        <v>1113</v>
      </c>
      <c r="C112" s="34" t="s">
        <v>57</v>
      </c>
      <c r="D112" s="34" t="s">
        <v>24</v>
      </c>
      <c r="E112" s="34" t="s">
        <v>66</v>
      </c>
      <c r="F112" s="15" t="s">
        <v>16</v>
      </c>
      <c r="G112" s="26">
        <v>9</v>
      </c>
      <c r="H112" s="27">
        <v>141.75</v>
      </c>
      <c r="I112" s="32"/>
      <c r="J112" s="47">
        <f t="shared" si="13"/>
        <v>141.75</v>
      </c>
      <c r="K112" s="41"/>
    </row>
    <row r="113" spans="1:11" s="1" customFormat="1" ht="16.5" customHeight="1" x14ac:dyDescent="0.25">
      <c r="A113" s="20">
        <v>96</v>
      </c>
      <c r="B113" s="20">
        <v>1113</v>
      </c>
      <c r="C113" s="77" t="s">
        <v>58</v>
      </c>
      <c r="D113" s="58">
        <v>44166</v>
      </c>
      <c r="E113" s="34" t="s">
        <v>67</v>
      </c>
      <c r="F113" s="15" t="s">
        <v>16</v>
      </c>
      <c r="G113" s="26">
        <v>28</v>
      </c>
      <c r="H113" s="27">
        <v>840.84</v>
      </c>
      <c r="I113" s="32"/>
      <c r="J113" s="47">
        <f t="shared" si="13"/>
        <v>840.84</v>
      </c>
      <c r="K113" s="16"/>
    </row>
    <row r="114" spans="1:11" s="1" customFormat="1" ht="18" customHeight="1" x14ac:dyDescent="0.25">
      <c r="A114" s="20">
        <v>97</v>
      </c>
      <c r="B114" s="20">
        <v>1113</v>
      </c>
      <c r="C114" s="34" t="s">
        <v>71</v>
      </c>
      <c r="D114" s="34" t="s">
        <v>24</v>
      </c>
      <c r="E114" s="34" t="s">
        <v>19</v>
      </c>
      <c r="F114" s="15" t="s">
        <v>16</v>
      </c>
      <c r="G114" s="26">
        <v>5</v>
      </c>
      <c r="H114" s="27">
        <v>125</v>
      </c>
      <c r="I114" s="32"/>
      <c r="J114" s="47">
        <f t="shared" si="13"/>
        <v>125</v>
      </c>
      <c r="K114" s="16"/>
    </row>
    <row r="115" spans="1:11" ht="17.45" customHeight="1" x14ac:dyDescent="0.25">
      <c r="A115" s="20">
        <v>98</v>
      </c>
      <c r="B115" s="20">
        <v>1113</v>
      </c>
      <c r="C115" s="34" t="s">
        <v>71</v>
      </c>
      <c r="D115" s="34" t="s">
        <v>24</v>
      </c>
      <c r="E115" s="34" t="s">
        <v>19</v>
      </c>
      <c r="F115" s="15" t="s">
        <v>16</v>
      </c>
      <c r="G115" s="26">
        <v>1</v>
      </c>
      <c r="H115" s="27">
        <v>3.03</v>
      </c>
      <c r="I115" s="32"/>
      <c r="J115" s="47">
        <f t="shared" si="13"/>
        <v>3.03</v>
      </c>
      <c r="K115" s="21"/>
    </row>
    <row r="116" spans="1:11" ht="16.149999999999999" customHeight="1" x14ac:dyDescent="0.25">
      <c r="A116" s="20">
        <v>99</v>
      </c>
      <c r="B116" s="20">
        <v>1113</v>
      </c>
      <c r="C116" s="34" t="s">
        <v>28</v>
      </c>
      <c r="D116" s="34" t="s">
        <v>24</v>
      </c>
      <c r="E116" s="34" t="s">
        <v>74</v>
      </c>
      <c r="F116" s="15" t="s">
        <v>16</v>
      </c>
      <c r="G116" s="26">
        <v>1</v>
      </c>
      <c r="H116" s="27">
        <v>1</v>
      </c>
      <c r="I116" s="27">
        <v>1</v>
      </c>
      <c r="J116" s="47">
        <f t="shared" si="13"/>
        <v>0</v>
      </c>
      <c r="K116" s="21"/>
    </row>
    <row r="117" spans="1:11" ht="18" customHeight="1" x14ac:dyDescent="0.25">
      <c r="A117" s="20">
        <v>100</v>
      </c>
      <c r="B117" s="20">
        <v>1113</v>
      </c>
      <c r="C117" s="34" t="s">
        <v>59</v>
      </c>
      <c r="D117" s="34" t="s">
        <v>24</v>
      </c>
      <c r="E117" s="34" t="s">
        <v>70</v>
      </c>
      <c r="F117" s="15" t="s">
        <v>16</v>
      </c>
      <c r="G117" s="26">
        <v>1</v>
      </c>
      <c r="H117" s="27">
        <v>19.190000000000001</v>
      </c>
      <c r="I117" s="32"/>
      <c r="J117" s="47">
        <f t="shared" si="13"/>
        <v>19.190000000000001</v>
      </c>
      <c r="K117" s="21"/>
    </row>
    <row r="118" spans="1:11" ht="21" customHeight="1" x14ac:dyDescent="0.25">
      <c r="A118" s="20"/>
      <c r="B118" s="20"/>
      <c r="C118" s="30" t="s">
        <v>22</v>
      </c>
      <c r="D118" s="61"/>
      <c r="E118" s="62"/>
      <c r="F118" s="61"/>
      <c r="G118" s="63">
        <f>G108+G109+G110+G111+G112+G113+G114+G115+G116+G117</f>
        <v>54</v>
      </c>
      <c r="H118" s="64">
        <f t="shared" ref="H118:J118" si="14">H108+H109+H110+H111+H112+H113+H114+H115+H116+H117</f>
        <v>1208.5400000000002</v>
      </c>
      <c r="I118" s="64">
        <f t="shared" si="14"/>
        <v>7</v>
      </c>
      <c r="J118" s="64">
        <f t="shared" si="14"/>
        <v>1201.5400000000002</v>
      </c>
      <c r="K118" s="21"/>
    </row>
    <row r="119" spans="1:11" ht="21.75" customHeight="1" x14ac:dyDescent="0.25">
      <c r="A119" s="69"/>
      <c r="B119" s="28"/>
      <c r="C119" s="130" t="s">
        <v>33</v>
      </c>
      <c r="D119" s="131"/>
      <c r="E119" s="131"/>
      <c r="F119" s="131"/>
      <c r="G119" s="131"/>
      <c r="H119" s="131"/>
      <c r="I119" s="131"/>
      <c r="J119" s="131"/>
      <c r="K119" s="132"/>
    </row>
    <row r="120" spans="1:11" ht="18" customHeight="1" x14ac:dyDescent="0.25">
      <c r="A120" s="33">
        <v>101</v>
      </c>
      <c r="B120" s="13">
        <v>1113</v>
      </c>
      <c r="C120" s="45" t="s">
        <v>75</v>
      </c>
      <c r="D120" s="45" t="s">
        <v>9</v>
      </c>
      <c r="E120" s="45" t="s">
        <v>80</v>
      </c>
      <c r="F120" s="6" t="s">
        <v>17</v>
      </c>
      <c r="G120" s="7">
        <v>1</v>
      </c>
      <c r="H120" s="12">
        <v>475</v>
      </c>
      <c r="I120" s="12">
        <v>475</v>
      </c>
      <c r="J120" s="47">
        <f t="shared" ref="J120:J127" si="15">H120-I120</f>
        <v>0</v>
      </c>
      <c r="K120" s="9">
        <v>10</v>
      </c>
    </row>
    <row r="121" spans="1:11" ht="21" customHeight="1" x14ac:dyDescent="0.25">
      <c r="A121" s="33">
        <v>102</v>
      </c>
      <c r="B121" s="13">
        <v>1113</v>
      </c>
      <c r="C121" s="43" t="s">
        <v>56</v>
      </c>
      <c r="D121" s="43" t="s">
        <v>24</v>
      </c>
      <c r="E121" s="43" t="s">
        <v>65</v>
      </c>
      <c r="F121" s="6" t="s">
        <v>17</v>
      </c>
      <c r="G121" s="7">
        <v>2</v>
      </c>
      <c r="H121" s="12">
        <v>62</v>
      </c>
      <c r="I121" s="12">
        <v>24.96</v>
      </c>
      <c r="J121" s="47">
        <f t="shared" si="15"/>
        <v>37.04</v>
      </c>
      <c r="K121" s="9">
        <v>5</v>
      </c>
    </row>
    <row r="122" spans="1:11" ht="20.25" customHeight="1" x14ac:dyDescent="0.25">
      <c r="A122" s="33">
        <v>103</v>
      </c>
      <c r="B122" s="13">
        <v>1113</v>
      </c>
      <c r="C122" s="43" t="s">
        <v>57</v>
      </c>
      <c r="D122" s="43" t="s">
        <v>24</v>
      </c>
      <c r="E122" s="43" t="s">
        <v>81</v>
      </c>
      <c r="F122" s="6" t="s">
        <v>17</v>
      </c>
      <c r="G122" s="7">
        <v>1</v>
      </c>
      <c r="H122" s="12">
        <v>10</v>
      </c>
      <c r="I122" s="12">
        <v>4.08</v>
      </c>
      <c r="J122" s="47">
        <f t="shared" si="15"/>
        <v>5.92</v>
      </c>
      <c r="K122" s="9">
        <v>5</v>
      </c>
    </row>
    <row r="123" spans="1:11" ht="20.25" customHeight="1" x14ac:dyDescent="0.25">
      <c r="A123" s="33">
        <v>104</v>
      </c>
      <c r="B123" s="13">
        <v>1113</v>
      </c>
      <c r="C123" s="73" t="s">
        <v>58</v>
      </c>
      <c r="D123" s="54">
        <v>44166</v>
      </c>
      <c r="E123" s="43" t="s">
        <v>67</v>
      </c>
      <c r="F123" s="6" t="s">
        <v>17</v>
      </c>
      <c r="G123" s="7">
        <v>28</v>
      </c>
      <c r="H123" s="12">
        <v>840.84</v>
      </c>
      <c r="I123" s="11"/>
      <c r="J123" s="47">
        <f t="shared" si="15"/>
        <v>840.84</v>
      </c>
      <c r="K123" s="46"/>
    </row>
    <row r="124" spans="1:11" ht="19.5" customHeight="1" x14ac:dyDescent="0.25">
      <c r="A124" s="33">
        <v>105</v>
      </c>
      <c r="B124" s="13">
        <v>1113</v>
      </c>
      <c r="C124" s="43" t="s">
        <v>76</v>
      </c>
      <c r="D124" s="43" t="s">
        <v>24</v>
      </c>
      <c r="E124" s="43" t="s">
        <v>82</v>
      </c>
      <c r="F124" s="6" t="s">
        <v>17</v>
      </c>
      <c r="G124" s="7">
        <v>2</v>
      </c>
      <c r="H124" s="12">
        <v>50</v>
      </c>
      <c r="I124" s="12">
        <v>15.12</v>
      </c>
      <c r="J124" s="47">
        <f t="shared" si="15"/>
        <v>34.880000000000003</v>
      </c>
      <c r="K124" s="9">
        <v>5</v>
      </c>
    </row>
    <row r="125" spans="1:11" ht="18" customHeight="1" x14ac:dyDescent="0.25">
      <c r="A125" s="33">
        <v>106</v>
      </c>
      <c r="B125" s="13">
        <v>1113</v>
      </c>
      <c r="C125" s="43" t="s">
        <v>77</v>
      </c>
      <c r="D125" s="43" t="s">
        <v>24</v>
      </c>
      <c r="E125" s="43" t="s">
        <v>83</v>
      </c>
      <c r="F125" s="6" t="s">
        <v>17</v>
      </c>
      <c r="G125" s="7">
        <v>1</v>
      </c>
      <c r="H125" s="12">
        <v>1</v>
      </c>
      <c r="I125" s="12">
        <v>1</v>
      </c>
      <c r="J125" s="47">
        <f t="shared" si="15"/>
        <v>0</v>
      </c>
      <c r="K125" s="9">
        <v>5</v>
      </c>
    </row>
    <row r="126" spans="1:11" ht="19.5" customHeight="1" x14ac:dyDescent="0.25">
      <c r="A126" s="33">
        <v>107</v>
      </c>
      <c r="B126" s="13">
        <v>1113</v>
      </c>
      <c r="C126" s="43" t="s">
        <v>78</v>
      </c>
      <c r="D126" s="43" t="s">
        <v>24</v>
      </c>
      <c r="E126" s="43" t="s">
        <v>21</v>
      </c>
      <c r="F126" s="6" t="s">
        <v>17</v>
      </c>
      <c r="G126" s="7">
        <v>3</v>
      </c>
      <c r="H126" s="12">
        <v>3</v>
      </c>
      <c r="I126" s="12">
        <v>3</v>
      </c>
      <c r="J126" s="47">
        <f t="shared" si="15"/>
        <v>0</v>
      </c>
      <c r="K126" s="9">
        <v>5</v>
      </c>
    </row>
    <row r="127" spans="1:11" ht="18.75" customHeight="1" x14ac:dyDescent="0.25">
      <c r="A127" s="70">
        <v>108</v>
      </c>
      <c r="B127" s="55">
        <v>1113</v>
      </c>
      <c r="C127" s="44" t="s">
        <v>79</v>
      </c>
      <c r="D127" s="44" t="s">
        <v>9</v>
      </c>
      <c r="E127" s="44" t="s">
        <v>84</v>
      </c>
      <c r="F127" s="14" t="s">
        <v>17</v>
      </c>
      <c r="G127" s="24">
        <v>1</v>
      </c>
      <c r="H127" s="71">
        <v>650</v>
      </c>
      <c r="I127" s="71">
        <v>430.08</v>
      </c>
      <c r="J127" s="56">
        <f t="shared" si="15"/>
        <v>219.92000000000002</v>
      </c>
      <c r="K127" s="57">
        <v>10</v>
      </c>
    </row>
    <row r="128" spans="1:11" ht="22.5" customHeight="1" x14ac:dyDescent="0.25">
      <c r="A128" s="33"/>
      <c r="B128" s="20"/>
      <c r="C128" s="30" t="s">
        <v>22</v>
      </c>
      <c r="D128" s="65"/>
      <c r="E128" s="66"/>
      <c r="F128" s="67"/>
      <c r="G128" s="37">
        <f>G120+G121+G122+G123+G124+G125+G126+G127</f>
        <v>39</v>
      </c>
      <c r="H128" s="38">
        <f t="shared" ref="H128:J128" si="16">H120+H121+H122+H123+H124+H125+H126+H127</f>
        <v>2091.84</v>
      </c>
      <c r="I128" s="38">
        <f t="shared" si="16"/>
        <v>953.24</v>
      </c>
      <c r="J128" s="38">
        <f t="shared" si="16"/>
        <v>1138.6000000000001</v>
      </c>
      <c r="K128" s="68"/>
    </row>
    <row r="129" spans="1:11" ht="19.5" customHeight="1" x14ac:dyDescent="0.25">
      <c r="A129" s="33"/>
      <c r="B129" s="20"/>
      <c r="C129" s="30" t="s">
        <v>86</v>
      </c>
      <c r="D129" s="65"/>
      <c r="E129" s="66"/>
      <c r="F129" s="67"/>
      <c r="G129" s="37">
        <f>G100+G106+G118+G128</f>
        <v>175</v>
      </c>
      <c r="H129" s="38">
        <f t="shared" ref="H129:J129" si="17">H100+H106+H118+H128</f>
        <v>20940.46</v>
      </c>
      <c r="I129" s="38">
        <f t="shared" si="17"/>
        <v>7423.91</v>
      </c>
      <c r="J129" s="38">
        <f t="shared" si="17"/>
        <v>13516.550000000001</v>
      </c>
      <c r="K129" s="68"/>
    </row>
    <row r="130" spans="1:11" ht="19.5" customHeight="1" x14ac:dyDescent="0.25">
      <c r="A130" s="33"/>
      <c r="B130" s="20"/>
      <c r="C130" s="30" t="s">
        <v>87</v>
      </c>
      <c r="D130" s="65"/>
      <c r="E130" s="66"/>
      <c r="F130" s="67"/>
      <c r="G130" s="37"/>
      <c r="H130" s="38"/>
      <c r="I130" s="38"/>
      <c r="J130" s="38"/>
      <c r="K130" s="68"/>
    </row>
    <row r="131" spans="1:11" ht="19.5" customHeight="1" x14ac:dyDescent="0.25">
      <c r="A131" s="33"/>
      <c r="B131" s="20"/>
      <c r="C131" s="30" t="s">
        <v>88</v>
      </c>
      <c r="D131" s="65"/>
      <c r="E131" s="66"/>
      <c r="F131" s="67"/>
      <c r="G131" s="37"/>
      <c r="H131" s="38"/>
      <c r="I131" s="38"/>
      <c r="J131" s="38"/>
      <c r="K131" s="68"/>
    </row>
    <row r="132" spans="1:11" ht="19.5" customHeight="1" x14ac:dyDescent="0.25">
      <c r="A132" s="33">
        <v>109</v>
      </c>
      <c r="B132" s="20">
        <v>1112</v>
      </c>
      <c r="C132" s="73" t="s">
        <v>34</v>
      </c>
      <c r="D132" s="65"/>
      <c r="E132" s="66"/>
      <c r="F132" s="67"/>
      <c r="G132" s="75">
        <v>2268</v>
      </c>
      <c r="H132" s="76">
        <v>30272</v>
      </c>
      <c r="I132" s="76"/>
      <c r="J132" s="56">
        <f t="shared" ref="J132:J136" si="18">H132-I132</f>
        <v>30272</v>
      </c>
      <c r="K132" s="68"/>
    </row>
    <row r="133" spans="1:11" ht="19.5" customHeight="1" x14ac:dyDescent="0.25">
      <c r="A133" s="33"/>
      <c r="B133" s="20"/>
      <c r="C133" s="74" t="s">
        <v>89</v>
      </c>
      <c r="D133" s="65"/>
      <c r="E133" s="66"/>
      <c r="F133" s="67"/>
      <c r="G133" s="75"/>
      <c r="H133" s="76"/>
      <c r="I133" s="76"/>
      <c r="J133" s="56"/>
      <c r="K133" s="68"/>
    </row>
    <row r="134" spans="1:11" ht="24" customHeight="1" x14ac:dyDescent="0.25">
      <c r="A134" s="33">
        <v>110</v>
      </c>
      <c r="B134" s="20">
        <v>1112</v>
      </c>
      <c r="C134" s="73" t="s">
        <v>34</v>
      </c>
      <c r="D134" s="65"/>
      <c r="E134" s="66"/>
      <c r="F134" s="67"/>
      <c r="G134" s="75">
        <v>7905</v>
      </c>
      <c r="H134" s="76">
        <v>39968</v>
      </c>
      <c r="I134" s="76"/>
      <c r="J134" s="56">
        <f t="shared" si="18"/>
        <v>39968</v>
      </c>
      <c r="K134" s="68"/>
    </row>
    <row r="135" spans="1:11" ht="19.5" customHeight="1" x14ac:dyDescent="0.25">
      <c r="A135" s="33"/>
      <c r="B135" s="20"/>
      <c r="C135" s="72" t="s">
        <v>90</v>
      </c>
      <c r="D135" s="65"/>
      <c r="E135" s="66"/>
      <c r="F135" s="67"/>
      <c r="G135" s="75"/>
      <c r="H135" s="76"/>
      <c r="I135" s="76"/>
      <c r="J135" s="56"/>
      <c r="K135" s="68"/>
    </row>
    <row r="136" spans="1:11" ht="19.5" customHeight="1" x14ac:dyDescent="0.25">
      <c r="A136" s="33">
        <v>111</v>
      </c>
      <c r="B136" s="20">
        <v>1112</v>
      </c>
      <c r="C136" s="73" t="s">
        <v>34</v>
      </c>
      <c r="D136" s="65"/>
      <c r="E136" s="66"/>
      <c r="F136" s="67"/>
      <c r="G136" s="75">
        <v>4514</v>
      </c>
      <c r="H136" s="76">
        <v>50088</v>
      </c>
      <c r="I136" s="76"/>
      <c r="J136" s="56">
        <f t="shared" si="18"/>
        <v>50088</v>
      </c>
      <c r="K136" s="68"/>
    </row>
    <row r="137" spans="1:11" ht="24.75" customHeight="1" x14ac:dyDescent="0.25">
      <c r="A137" s="29"/>
      <c r="B137" s="29"/>
      <c r="C137" s="126" t="s">
        <v>29</v>
      </c>
      <c r="D137" s="126"/>
      <c r="E137" s="35"/>
      <c r="F137" s="35"/>
      <c r="G137" s="40"/>
      <c r="H137" s="39">
        <f>H85+H129+H132+H134+H136</f>
        <v>341748.66000000003</v>
      </c>
      <c r="I137" s="39">
        <f>I85+I129+I132+I134+I136</f>
        <v>12815.01</v>
      </c>
      <c r="J137" s="39">
        <f>J85+J129+J132+J134+J136</f>
        <v>328933.64999999997</v>
      </c>
      <c r="K137" s="29"/>
    </row>
  </sheetData>
  <mergeCells count="11">
    <mergeCell ref="C29:K29"/>
    <mergeCell ref="C137:D137"/>
    <mergeCell ref="C1:K1"/>
    <mergeCell ref="C2:K2"/>
    <mergeCell ref="C5:K5"/>
    <mergeCell ref="C86:K86"/>
    <mergeCell ref="C119:K119"/>
    <mergeCell ref="C107:K107"/>
    <mergeCell ref="C101:K101"/>
    <mergeCell ref="C70:K70"/>
    <mergeCell ref="C48:K48"/>
  </mergeCells>
  <pageMargins left="0.39370078740157483" right="0.39370078740157483" top="0.51181102362204722" bottom="0.39370078740157483" header="0.51181102362204722" footer="0.3937007874015748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ІНМА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2021-04-16T11:07:55Z</cp:lastPrinted>
  <dcterms:created xsi:type="dcterms:W3CDTF">2021-04-09T10:57:07Z</dcterms:created>
  <dcterms:modified xsi:type="dcterms:W3CDTF">2021-04-19T13:03:48Z</dcterms:modified>
</cp:coreProperties>
</file>