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20730" windowHeight="9330"/>
  </bookViews>
  <sheets>
    <sheet name="Нерухоме майно" sheetId="5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5" l="1"/>
  <c r="I41" i="5"/>
  <c r="H41" i="5"/>
  <c r="G41" i="5"/>
  <c r="J40" i="5"/>
  <c r="J39" i="5"/>
  <c r="J38" i="5"/>
  <c r="J37" i="5"/>
  <c r="J36" i="5"/>
  <c r="I34" i="5"/>
  <c r="G34" i="5"/>
  <c r="J33" i="5"/>
  <c r="J32" i="5"/>
  <c r="I30" i="5"/>
  <c r="H30" i="5"/>
  <c r="J30" i="5" s="1"/>
  <c r="G30" i="5"/>
  <c r="J29" i="5"/>
  <c r="J28" i="5"/>
  <c r="J27" i="5"/>
  <c r="I25" i="5"/>
  <c r="H25" i="5"/>
  <c r="J25" i="5" s="1"/>
  <c r="G25" i="5"/>
  <c r="J24" i="5"/>
  <c r="J23" i="5"/>
  <c r="J22" i="5"/>
  <c r="I20" i="5"/>
  <c r="H20" i="5"/>
  <c r="G20" i="5"/>
  <c r="J19" i="5"/>
  <c r="J18" i="5"/>
  <c r="J17" i="5"/>
  <c r="I15" i="5"/>
  <c r="H15" i="5"/>
  <c r="G15" i="5"/>
  <c r="J14" i="5"/>
  <c r="J13" i="5"/>
  <c r="J12" i="5"/>
  <c r="J11" i="5"/>
  <c r="I9" i="5"/>
  <c r="H9" i="5"/>
  <c r="H42" i="5" s="1"/>
  <c r="G9" i="5"/>
  <c r="J8" i="5"/>
  <c r="J7" i="5"/>
  <c r="J6" i="5"/>
  <c r="J9" i="5" l="1"/>
  <c r="J34" i="5"/>
  <c r="J20" i="5"/>
  <c r="J41" i="5"/>
  <c r="J15" i="5"/>
  <c r="I42" i="5"/>
  <c r="J42" i="5" l="1"/>
</calcChain>
</file>

<file path=xl/sharedStrings.xml><?xml version="1.0" encoding="utf-8"?>
<sst xmlns="http://schemas.openxmlformats.org/spreadsheetml/2006/main" count="100" uniqueCount="67">
  <si>
    <t>№
з/п</t>
  </si>
  <si>
    <t>Найменування,
стисла характеристика
та призначення 
об’єкта</t>
  </si>
  <si>
    <t>Рік
випуску (будівництва)
чи дата придбання 
(введення в експлуатацію) та виготовлювач</t>
  </si>
  <si>
    <t>Один. 
вимір.</t>
  </si>
  <si>
    <t>інвентарний/
номенклатурний</t>
  </si>
  <si>
    <t>кількість</t>
  </si>
  <si>
    <t>первісна
(переоцінена)
вартість</t>
  </si>
  <si>
    <t>сума зносу
(накопиченої
амортизації)</t>
  </si>
  <si>
    <t>строк 
корисного
використання</t>
  </si>
  <si>
    <t>01.01.1978</t>
  </si>
  <si>
    <t>10300002</t>
  </si>
  <si>
    <t>01.01.2012</t>
  </si>
  <si>
    <t>10300012</t>
  </si>
  <si>
    <t>Теплотраса будинку культури с. Жидичин</t>
  </si>
  <si>
    <t>10300013</t>
  </si>
  <si>
    <t>шт.</t>
  </si>
  <si>
    <t>01.01.1967</t>
  </si>
  <si>
    <t>10330001</t>
  </si>
  <si>
    <t>об'єкт</t>
  </si>
  <si>
    <t>Капітальний ремонт даху будівлі клубу на вул.Незалежності, 18а Ківерцівського району Волинської області</t>
  </si>
  <si>
    <t>Огорожа клубу с. Озерце</t>
  </si>
  <si>
    <t>01.01.2008</t>
  </si>
  <si>
    <t>10330003</t>
  </si>
  <si>
    <t>Сарай клубу с. Озерце</t>
  </si>
  <si>
    <t>10330002</t>
  </si>
  <si>
    <t>шт</t>
  </si>
  <si>
    <t>Разом по 1013</t>
  </si>
  <si>
    <t>Клуб с. Озерце</t>
  </si>
  <si>
    <t>Будинок культури с.Жидичин</t>
  </si>
  <si>
    <t>Будівля будинку культури с. Жидичин</t>
  </si>
  <si>
    <t>Балансова вартість (залишкова)</t>
  </si>
  <si>
    <t>Будинок культури с. Сьомаки</t>
  </si>
  <si>
    <t xml:space="preserve">10131006  </t>
  </si>
  <si>
    <t>Кладова будинку культури</t>
  </si>
  <si>
    <t>01.01.2000</t>
  </si>
  <si>
    <t>10310016</t>
  </si>
  <si>
    <t>20</t>
  </si>
  <si>
    <t>Загорожа будинку культури</t>
  </si>
  <si>
    <t>10310018</t>
  </si>
  <si>
    <t>Площа біля будинку культури</t>
  </si>
  <si>
    <t>10310017</t>
  </si>
  <si>
    <t>Металопластикові вироби (вікна)</t>
  </si>
  <si>
    <t>Металопластикові вироби (двері)</t>
  </si>
  <si>
    <t>15.07.1989</t>
  </si>
  <si>
    <t>101330001</t>
  </si>
  <si>
    <t>огорожа будинку культури с.Боголюби</t>
  </si>
  <si>
    <t>15.08.2003</t>
  </si>
  <si>
    <t>101330002</t>
  </si>
  <si>
    <t>Клуб с.Іванчиці</t>
  </si>
  <si>
    <t>Будівля клубу с.Іванчиці</t>
  </si>
  <si>
    <t>Сарай цегляний</t>
  </si>
  <si>
    <t>Загорожа клубу</t>
  </si>
  <si>
    <t>Будівля клубу с. Озерце</t>
  </si>
  <si>
    <t>Будівля будинку культури с. Сьомаки</t>
  </si>
  <si>
    <t xml:space="preserve">Вбиральння </t>
  </si>
  <si>
    <t>Будинок культури с. Шепель</t>
  </si>
  <si>
    <t>Будівля будинку культури с.Шепель</t>
  </si>
  <si>
    <t>Будинок культури с.Забороль</t>
  </si>
  <si>
    <t>Будівля будинку культури с. Забороль</t>
  </si>
  <si>
    <t>Будинок культури с. Боголюби</t>
  </si>
  <si>
    <t>Будівля будинку культури с.Боголюби (в т.ч. кап.рем. даху)</t>
  </si>
  <si>
    <t>Вбиральня ( цегляна)</t>
  </si>
  <si>
    <t>рахунок/
субрахунок</t>
  </si>
  <si>
    <t>ВСЬОГО:  1013</t>
  </si>
  <si>
    <t>Підїзд (площадка)до будинку культури с. Жидичин</t>
  </si>
  <si>
    <t>Додаток № 1  до передавального акту</t>
  </si>
  <si>
    <t>Нерухоме майно (будівлі, споруди)                                                         ________________ № 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</si>
</sst>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₴_-;\-* #,##0_₴_-;_-* &quot;-&quot;_₴_-;_-@_-"/>
    <numFmt numFmtId="43" formatCode="_-* #,##0.00_₴_-;\-* #,##0.00_₴_-;_-* &quot;-&quot;??_₴_-;_-@_-"/>
  </numFmts>
  <fonts count="6" x14ac:knownFonts="1">
    <font>
      <sz val="8"/>
      <name val="Arial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" fontId="3" fillId="0" borderId="3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/>
    </xf>
    <xf numFmtId="1" fontId="1" fillId="0" borderId="7" xfId="0" applyNumberFormat="1" applyFont="1" applyBorder="1" applyAlignment="1">
      <alignment horizontal="left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2" fontId="3" fillId="0" borderId="7" xfId="0" applyNumberFormat="1" applyFont="1" applyBorder="1" applyAlignment="1">
      <alignment horizontal="left" vertical="center" wrapText="1"/>
    </xf>
    <xf numFmtId="1" fontId="3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left" vertical="center"/>
    </xf>
    <xf numFmtId="1" fontId="1" fillId="0" borderId="7" xfId="0" applyNumberFormat="1" applyFont="1" applyBorder="1" applyAlignment="1">
      <alignment horizontal="left" vertical="center"/>
    </xf>
    <xf numFmtId="2" fontId="1" fillId="0" borderId="7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left" vertical="center"/>
    </xf>
    <xf numFmtId="1" fontId="1" fillId="0" borderId="5" xfId="0" applyNumberFormat="1" applyFont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left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14" fontId="1" fillId="0" borderId="7" xfId="0" applyNumberFormat="1" applyFont="1" applyBorder="1" applyAlignment="1">
      <alignment horizontal="left" vertical="center" wrapText="1"/>
    </xf>
    <xf numFmtId="4" fontId="4" fillId="0" borderId="7" xfId="1" applyNumberFormat="1" applyFont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" fontId="1" fillId="0" borderId="4" xfId="0" applyNumberFormat="1" applyFont="1" applyFill="1" applyBorder="1" applyAlignment="1">
      <alignment horizontal="left" vertical="center" wrapText="1"/>
    </xf>
    <xf numFmtId="4" fontId="1" fillId="0" borderId="4" xfId="0" applyNumberFormat="1" applyFont="1" applyFill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1" fontId="3" fillId="0" borderId="6" xfId="0" applyNumberFormat="1" applyFont="1" applyFill="1" applyBorder="1" applyAlignment="1">
      <alignment horizontal="left" vertical="center" wrapText="1"/>
    </xf>
    <xf numFmtId="2" fontId="3" fillId="0" borderId="3" xfId="0" applyNumberFormat="1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left" vertical="center" wrapText="1"/>
    </xf>
    <xf numFmtId="14" fontId="1" fillId="0" borderId="7" xfId="0" applyNumberFormat="1" applyFont="1" applyFill="1" applyBorder="1" applyAlignment="1">
      <alignment horizontal="left" vertical="center" wrapText="1"/>
    </xf>
    <xf numFmtId="1" fontId="1" fillId="0" borderId="7" xfId="0" applyNumberFormat="1" applyFont="1" applyFill="1" applyBorder="1" applyAlignment="1">
      <alignment horizontal="left" vertical="center" wrapText="1"/>
    </xf>
    <xf numFmtId="2" fontId="1" fillId="0" borderId="7" xfId="0" applyNumberFormat="1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left" vertical="center"/>
    </xf>
    <xf numFmtId="14" fontId="1" fillId="0" borderId="7" xfId="0" applyNumberFormat="1" applyFont="1" applyFill="1" applyBorder="1" applyAlignment="1">
      <alignment horizontal="left" vertical="center"/>
    </xf>
    <xf numFmtId="1" fontId="1" fillId="0" borderId="7" xfId="0" applyNumberFormat="1" applyFont="1" applyFill="1" applyBorder="1" applyAlignment="1">
      <alignment horizontal="left" vertical="center"/>
    </xf>
    <xf numFmtId="1" fontId="3" fillId="0" borderId="7" xfId="0" applyNumberFormat="1" applyFont="1" applyFill="1" applyBorder="1" applyAlignment="1">
      <alignment horizontal="left" vertical="center" wrapText="1"/>
    </xf>
    <xf numFmtId="2" fontId="3" fillId="0" borderId="7" xfId="0" applyNumberFormat="1" applyFont="1" applyFill="1" applyBorder="1" applyAlignment="1">
      <alignment horizontal="left" vertical="center" wrapText="1"/>
    </xf>
    <xf numFmtId="2" fontId="1" fillId="0" borderId="7" xfId="0" applyNumberFormat="1" applyFont="1" applyFill="1" applyBorder="1" applyAlignment="1">
      <alignment horizontal="left" vertical="center"/>
    </xf>
    <xf numFmtId="1" fontId="1" fillId="0" borderId="7" xfId="0" applyNumberFormat="1" applyFont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left" vertical="center"/>
    </xf>
    <xf numFmtId="14" fontId="1" fillId="0" borderId="7" xfId="1" applyNumberFormat="1" applyFont="1" applyFill="1" applyBorder="1" applyAlignment="1">
      <alignment horizontal="left" vertical="center" wrapText="1"/>
    </xf>
    <xf numFmtId="0" fontId="1" fillId="0" borderId="7" xfId="1" applyNumberFormat="1" applyFont="1" applyFill="1" applyBorder="1" applyAlignment="1">
      <alignment horizontal="left" vertical="center" wrapText="1"/>
    </xf>
    <xf numFmtId="2" fontId="1" fillId="0" borderId="7" xfId="1" applyNumberFormat="1" applyFont="1" applyFill="1" applyBorder="1" applyAlignment="1">
      <alignment horizontal="left" vertical="center" wrapText="1"/>
    </xf>
    <xf numFmtId="2" fontId="3" fillId="0" borderId="7" xfId="0" applyNumberFormat="1" applyFont="1" applyFill="1" applyBorder="1" applyAlignment="1">
      <alignment horizontal="left" vertical="center"/>
    </xf>
    <xf numFmtId="4" fontId="1" fillId="0" borderId="7" xfId="0" applyNumberFormat="1" applyFont="1" applyFill="1" applyBorder="1" applyAlignment="1">
      <alignment horizontal="left" vertical="center"/>
    </xf>
    <xf numFmtId="4" fontId="1" fillId="0" borderId="7" xfId="0" applyNumberFormat="1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1" fontId="3" fillId="0" borderId="9" xfId="0" applyNumberFormat="1" applyFont="1" applyBorder="1" applyAlignment="1">
      <alignment horizontal="left" vertical="center"/>
    </xf>
    <xf numFmtId="2" fontId="3" fillId="0" borderId="9" xfId="0" applyNumberFormat="1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left" vertical="center" wrapText="1"/>
    </xf>
    <xf numFmtId="41" fontId="3" fillId="0" borderId="7" xfId="0" applyNumberFormat="1" applyFont="1" applyFill="1" applyBorder="1" applyAlignment="1">
      <alignment horizontal="left" vertical="center" wrapText="1"/>
    </xf>
    <xf numFmtId="41" fontId="1" fillId="0" borderId="7" xfId="0" applyNumberFormat="1" applyFont="1" applyFill="1" applyBorder="1" applyAlignment="1">
      <alignment horizontal="left" vertical="center" wrapText="1"/>
    </xf>
    <xf numFmtId="41" fontId="1" fillId="0" borderId="7" xfId="0" applyNumberFormat="1" applyFont="1" applyFill="1" applyBorder="1" applyAlignment="1">
      <alignment horizontal="left" vertical="center"/>
    </xf>
    <xf numFmtId="41" fontId="3" fillId="0" borderId="7" xfId="0" applyNumberFormat="1" applyFont="1" applyFill="1" applyBorder="1" applyAlignment="1">
      <alignment horizontal="left" vertical="center"/>
    </xf>
    <xf numFmtId="43" fontId="5" fillId="0" borderId="7" xfId="0" applyNumberFormat="1" applyFont="1" applyFill="1" applyBorder="1" applyAlignment="1">
      <alignment horizontal="left" vertical="center"/>
    </xf>
    <xf numFmtId="1" fontId="1" fillId="0" borderId="3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left" vertical="center" wrapText="1"/>
    </xf>
    <xf numFmtId="1" fontId="1" fillId="0" borderId="5" xfId="0" applyNumberFormat="1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1" fontId="3" fillId="0" borderId="17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1" fontId="3" fillId="0" borderId="16" xfId="0" applyNumberFormat="1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left" vertical="center"/>
    </xf>
    <xf numFmtId="1" fontId="3" fillId="0" borderId="2" xfId="0" applyNumberFormat="1" applyFont="1" applyFill="1" applyBorder="1" applyAlignment="1">
      <alignment horizontal="left" vertical="center"/>
    </xf>
    <xf numFmtId="1" fontId="3" fillId="0" borderId="6" xfId="0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 wrapText="1"/>
    </xf>
    <xf numFmtId="1" fontId="3" fillId="0" borderId="15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right" vertical="top"/>
    </xf>
    <xf numFmtId="0" fontId="1" fillId="0" borderId="5" xfId="0" applyFont="1" applyBorder="1" applyAlignment="1">
      <alignment horizontal="center" vertical="top" wrapText="1"/>
    </xf>
  </cellXfs>
  <cellStyles count="2">
    <cellStyle name="Обычный" xfId="0" builtinId="0"/>
    <cellStyle name="Обычный_TDShe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42"/>
  <sheetViews>
    <sheetView tabSelected="1" zoomScale="83" zoomScaleNormal="83" workbookViewId="0">
      <selection activeCell="Q5" sqref="Q5"/>
    </sheetView>
  </sheetViews>
  <sheetFormatPr defaultColWidth="10.5" defaultRowHeight="11.45" customHeight="1" x14ac:dyDescent="0.25"/>
  <cols>
    <col min="1" max="1" width="6.5" style="1" customWidth="1"/>
    <col min="2" max="2" width="7.33203125" style="1" customWidth="1"/>
    <col min="3" max="3" width="48.5" style="1" customWidth="1"/>
    <col min="4" max="4" width="16.33203125" style="1" customWidth="1"/>
    <col min="5" max="5" width="15.5" style="1" customWidth="1"/>
    <col min="6" max="6" width="9.83203125" style="1" customWidth="1"/>
    <col min="7" max="7" width="6" style="1" customWidth="1"/>
    <col min="8" max="8" width="17.1640625" style="1" customWidth="1"/>
    <col min="9" max="9" width="17" style="1" customWidth="1"/>
    <col min="10" max="10" width="17.33203125" style="1" customWidth="1"/>
    <col min="11" max="11" width="8.33203125" style="1" customWidth="1"/>
    <col min="12" max="16384" width="10.5" style="2"/>
  </cols>
  <sheetData>
    <row r="1" spans="1:11" ht="22.15" customHeight="1" x14ac:dyDescent="0.25">
      <c r="A1" s="99" t="s">
        <v>65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25.5" customHeight="1" x14ac:dyDescent="0.25">
      <c r="A2" s="93" t="s">
        <v>66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s="1" customFormat="1" ht="126.6" customHeight="1" x14ac:dyDescent="0.25">
      <c r="A3" s="6" t="s">
        <v>0</v>
      </c>
      <c r="B3" s="7" t="s">
        <v>62</v>
      </c>
      <c r="C3" s="6" t="s">
        <v>1</v>
      </c>
      <c r="D3" s="100" t="s">
        <v>2</v>
      </c>
      <c r="E3" s="7" t="s">
        <v>4</v>
      </c>
      <c r="F3" s="6" t="s">
        <v>3</v>
      </c>
      <c r="G3" s="8" t="s">
        <v>5</v>
      </c>
      <c r="H3" s="7" t="s">
        <v>6</v>
      </c>
      <c r="I3" s="7" t="s">
        <v>7</v>
      </c>
      <c r="J3" s="7" t="s">
        <v>30</v>
      </c>
      <c r="K3" s="7" t="s">
        <v>8</v>
      </c>
    </row>
    <row r="4" spans="1:11" s="1" customFormat="1" ht="12.95" customHeight="1" x14ac:dyDescent="0.25">
      <c r="A4" s="5">
        <v>1</v>
      </c>
      <c r="B4" s="5"/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/>
      <c r="K4" s="5">
        <v>9</v>
      </c>
    </row>
    <row r="5" spans="1:11" s="1" customFormat="1" ht="20.25" customHeight="1" x14ac:dyDescent="0.25">
      <c r="A5" s="3"/>
      <c r="B5" s="4"/>
      <c r="C5" s="94" t="s">
        <v>28</v>
      </c>
      <c r="D5" s="95"/>
      <c r="E5" s="95"/>
      <c r="F5" s="95"/>
      <c r="G5" s="95"/>
      <c r="H5" s="95"/>
      <c r="I5" s="95"/>
      <c r="J5" s="95"/>
      <c r="K5" s="96"/>
    </row>
    <row r="6" spans="1:11" s="1" customFormat="1" ht="21.75" customHeight="1" x14ac:dyDescent="0.25">
      <c r="A6" s="26">
        <v>1</v>
      </c>
      <c r="B6" s="26">
        <v>1013</v>
      </c>
      <c r="C6" s="27" t="s">
        <v>29</v>
      </c>
      <c r="D6" s="27" t="s">
        <v>9</v>
      </c>
      <c r="E6" s="27" t="s">
        <v>10</v>
      </c>
      <c r="F6" s="27" t="s">
        <v>15</v>
      </c>
      <c r="G6" s="28">
        <v>1</v>
      </c>
      <c r="H6" s="29">
        <v>307668.12</v>
      </c>
      <c r="I6" s="29">
        <v>13593.42</v>
      </c>
      <c r="J6" s="29">
        <f>H6-I6</f>
        <v>294074.7</v>
      </c>
      <c r="K6" s="30">
        <v>50</v>
      </c>
    </row>
    <row r="7" spans="1:11" s="1" customFormat="1" ht="40.5" customHeight="1" x14ac:dyDescent="0.25">
      <c r="A7" s="26">
        <v>2</v>
      </c>
      <c r="B7" s="26">
        <v>1013</v>
      </c>
      <c r="C7" s="27" t="s">
        <v>64</v>
      </c>
      <c r="D7" s="27" t="s">
        <v>11</v>
      </c>
      <c r="E7" s="27" t="s">
        <v>12</v>
      </c>
      <c r="F7" s="27" t="s">
        <v>15</v>
      </c>
      <c r="G7" s="28">
        <v>1</v>
      </c>
      <c r="H7" s="29">
        <v>23424</v>
      </c>
      <c r="I7" s="29">
        <v>2635.2</v>
      </c>
      <c r="J7" s="29">
        <f t="shared" ref="J7:J8" si="0">H7-I7</f>
        <v>20788.8</v>
      </c>
      <c r="K7" s="30">
        <v>20</v>
      </c>
    </row>
    <row r="8" spans="1:11" s="1" customFormat="1" ht="30.75" customHeight="1" x14ac:dyDescent="0.25">
      <c r="A8" s="31">
        <v>3</v>
      </c>
      <c r="B8" s="80">
        <v>1013</v>
      </c>
      <c r="C8" s="44" t="s">
        <v>13</v>
      </c>
      <c r="D8" s="44" t="s">
        <v>11</v>
      </c>
      <c r="E8" s="44" t="s">
        <v>14</v>
      </c>
      <c r="F8" s="44" t="s">
        <v>15</v>
      </c>
      <c r="G8" s="81">
        <v>1</v>
      </c>
      <c r="H8" s="82">
        <v>17080</v>
      </c>
      <c r="I8" s="82">
        <v>1921.59</v>
      </c>
      <c r="J8" s="82">
        <f t="shared" si="0"/>
        <v>15158.41</v>
      </c>
      <c r="K8" s="83">
        <v>20</v>
      </c>
    </row>
    <row r="9" spans="1:11" s="1" customFormat="1" ht="23.45" customHeight="1" x14ac:dyDescent="0.25">
      <c r="A9" s="10"/>
      <c r="B9" s="10"/>
      <c r="C9" s="23" t="s">
        <v>26</v>
      </c>
      <c r="D9" s="13"/>
      <c r="E9" s="13"/>
      <c r="F9" s="13"/>
      <c r="G9" s="18">
        <f>SUM(G6:G8)</f>
        <v>3</v>
      </c>
      <c r="H9" s="17">
        <f>H6+H7+H8</f>
        <v>348172.12</v>
      </c>
      <c r="I9" s="17">
        <f>I6+I7+I8</f>
        <v>18150.21</v>
      </c>
      <c r="J9" s="32">
        <f>H9-I9</f>
        <v>330021.90999999997</v>
      </c>
      <c r="K9" s="21"/>
    </row>
    <row r="10" spans="1:11" s="1" customFormat="1" ht="21" customHeight="1" x14ac:dyDescent="0.25">
      <c r="A10" s="10"/>
      <c r="B10" s="10"/>
      <c r="C10" s="97" t="s">
        <v>27</v>
      </c>
      <c r="D10" s="91"/>
      <c r="E10" s="91"/>
      <c r="F10" s="91"/>
      <c r="G10" s="91"/>
      <c r="H10" s="91"/>
      <c r="I10" s="91"/>
      <c r="J10" s="91"/>
      <c r="K10" s="92"/>
    </row>
    <row r="11" spans="1:11" s="1" customFormat="1" ht="23.45" customHeight="1" x14ac:dyDescent="0.25">
      <c r="A11" s="10">
        <v>4</v>
      </c>
      <c r="B11" s="26">
        <v>1013</v>
      </c>
      <c r="C11" s="13" t="s">
        <v>52</v>
      </c>
      <c r="D11" s="13" t="s">
        <v>16</v>
      </c>
      <c r="E11" s="13" t="s">
        <v>17</v>
      </c>
      <c r="F11" s="13" t="s">
        <v>18</v>
      </c>
      <c r="G11" s="9">
        <v>1</v>
      </c>
      <c r="H11" s="14">
        <v>178809</v>
      </c>
      <c r="I11" s="14">
        <v>150564.66</v>
      </c>
      <c r="J11" s="14">
        <f t="shared" ref="J11:J15" si="1">H11-I11</f>
        <v>28244.339999999997</v>
      </c>
      <c r="K11" s="21">
        <v>60</v>
      </c>
    </row>
    <row r="12" spans="1:11" s="1" customFormat="1" ht="66" customHeight="1" x14ac:dyDescent="0.25">
      <c r="A12" s="33">
        <v>5</v>
      </c>
      <c r="B12" s="31">
        <v>1013</v>
      </c>
      <c r="C12" s="34" t="s">
        <v>19</v>
      </c>
      <c r="D12" s="35">
        <v>44195</v>
      </c>
      <c r="E12" s="13">
        <v>10330001</v>
      </c>
      <c r="F12" s="13" t="s">
        <v>18</v>
      </c>
      <c r="G12" s="9">
        <v>1</v>
      </c>
      <c r="H12" s="36">
        <v>366634.81</v>
      </c>
      <c r="I12" s="14"/>
      <c r="J12" s="14">
        <f t="shared" si="1"/>
        <v>366634.81</v>
      </c>
      <c r="K12" s="21"/>
    </row>
    <row r="13" spans="1:11" s="1" customFormat="1" ht="23.45" customHeight="1" x14ac:dyDescent="0.25">
      <c r="A13" s="10">
        <v>6</v>
      </c>
      <c r="B13" s="10">
        <v>1013</v>
      </c>
      <c r="C13" s="37" t="s">
        <v>20</v>
      </c>
      <c r="D13" s="38" t="s">
        <v>21</v>
      </c>
      <c r="E13" s="39" t="s">
        <v>22</v>
      </c>
      <c r="F13" s="39" t="s">
        <v>18</v>
      </c>
      <c r="G13" s="40">
        <v>1</v>
      </c>
      <c r="H13" s="41">
        <v>28743</v>
      </c>
      <c r="I13" s="41">
        <v>15090.06</v>
      </c>
      <c r="J13" s="41">
        <f t="shared" si="1"/>
        <v>13652.94</v>
      </c>
      <c r="K13" s="42">
        <v>60</v>
      </c>
    </row>
    <row r="14" spans="1:11" s="1" customFormat="1" ht="23.45" customHeight="1" x14ac:dyDescent="0.25">
      <c r="A14" s="10">
        <v>7</v>
      </c>
      <c r="B14" s="10">
        <v>1013</v>
      </c>
      <c r="C14" s="37" t="s">
        <v>23</v>
      </c>
      <c r="D14" s="43" t="s">
        <v>16</v>
      </c>
      <c r="E14" s="44" t="s">
        <v>24</v>
      </c>
      <c r="F14" s="44" t="s">
        <v>18</v>
      </c>
      <c r="G14" s="45">
        <v>1</v>
      </c>
      <c r="H14" s="46">
        <v>5050</v>
      </c>
      <c r="I14" s="46">
        <v>5050</v>
      </c>
      <c r="J14" s="46">
        <f t="shared" si="1"/>
        <v>0</v>
      </c>
      <c r="K14" s="30">
        <v>60</v>
      </c>
    </row>
    <row r="15" spans="1:11" s="1" customFormat="1" ht="23.45" customHeight="1" x14ac:dyDescent="0.25">
      <c r="A15" s="10"/>
      <c r="B15" s="10"/>
      <c r="C15" s="24" t="s">
        <v>26</v>
      </c>
      <c r="D15" s="47"/>
      <c r="E15" s="37"/>
      <c r="F15" s="37"/>
      <c r="G15" s="48">
        <f>G11+G12+G13+G14</f>
        <v>4</v>
      </c>
      <c r="H15" s="49">
        <f t="shared" ref="H15:I15" si="2">H11+H12+H13+H14</f>
        <v>579236.81000000006</v>
      </c>
      <c r="I15" s="49">
        <f t="shared" si="2"/>
        <v>170704.72</v>
      </c>
      <c r="J15" s="50">
        <f t="shared" si="1"/>
        <v>408532.09000000008</v>
      </c>
      <c r="K15" s="30"/>
    </row>
    <row r="16" spans="1:11" s="1" customFormat="1" ht="19.5" customHeight="1" x14ac:dyDescent="0.25">
      <c r="A16" s="19"/>
      <c r="B16" s="19"/>
      <c r="C16" s="98" t="s">
        <v>31</v>
      </c>
      <c r="D16" s="88"/>
      <c r="E16" s="88"/>
      <c r="F16" s="88"/>
      <c r="G16" s="88"/>
      <c r="H16" s="88"/>
      <c r="I16" s="88"/>
      <c r="J16" s="88"/>
      <c r="K16" s="89"/>
    </row>
    <row r="17" spans="1:11" s="1" customFormat="1" ht="23.45" customHeight="1" x14ac:dyDescent="0.25">
      <c r="A17" s="19">
        <v>8</v>
      </c>
      <c r="B17" s="26">
        <v>1013</v>
      </c>
      <c r="C17" s="51" t="s">
        <v>53</v>
      </c>
      <c r="D17" s="52">
        <v>24107</v>
      </c>
      <c r="E17" s="51" t="s">
        <v>32</v>
      </c>
      <c r="F17" s="51" t="s">
        <v>25</v>
      </c>
      <c r="G17" s="53">
        <v>1</v>
      </c>
      <c r="H17" s="54">
        <v>1779539.53</v>
      </c>
      <c r="I17" s="54">
        <v>818486.9</v>
      </c>
      <c r="J17" s="46">
        <f t="shared" ref="J17:J20" si="3">H17-I17</f>
        <v>961052.63</v>
      </c>
      <c r="K17" s="21">
        <v>20</v>
      </c>
    </row>
    <row r="18" spans="1:11" s="1" customFormat="1" ht="23.45" customHeight="1" x14ac:dyDescent="0.25">
      <c r="A18" s="19">
        <v>9</v>
      </c>
      <c r="B18" s="26">
        <v>1013</v>
      </c>
      <c r="C18" s="55" t="s">
        <v>33</v>
      </c>
      <c r="D18" s="56">
        <v>29586</v>
      </c>
      <c r="E18" s="55">
        <v>10131007</v>
      </c>
      <c r="F18" s="51" t="s">
        <v>25</v>
      </c>
      <c r="G18" s="53">
        <v>1</v>
      </c>
      <c r="H18" s="54">
        <v>802</v>
      </c>
      <c r="I18" s="54">
        <v>640.6</v>
      </c>
      <c r="J18" s="46">
        <f t="shared" si="3"/>
        <v>161.39999999999998</v>
      </c>
      <c r="K18" s="21">
        <v>20</v>
      </c>
    </row>
    <row r="19" spans="1:11" s="1" customFormat="1" ht="23.45" customHeight="1" x14ac:dyDescent="0.25">
      <c r="A19" s="19">
        <v>10</v>
      </c>
      <c r="B19" s="26">
        <v>1013</v>
      </c>
      <c r="C19" s="51" t="s">
        <v>54</v>
      </c>
      <c r="D19" s="52">
        <v>43465</v>
      </c>
      <c r="E19" s="51">
        <v>10131008</v>
      </c>
      <c r="F19" s="51" t="s">
        <v>25</v>
      </c>
      <c r="G19" s="53">
        <v>1</v>
      </c>
      <c r="H19" s="54">
        <v>49000</v>
      </c>
      <c r="I19" s="54">
        <v>2450</v>
      </c>
      <c r="J19" s="46">
        <f>H19-I19</f>
        <v>46550</v>
      </c>
      <c r="K19" s="57">
        <v>20</v>
      </c>
    </row>
    <row r="20" spans="1:11" s="1" customFormat="1" ht="23.45" customHeight="1" x14ac:dyDescent="0.25">
      <c r="A20" s="19"/>
      <c r="B20" s="26"/>
      <c r="C20" s="24" t="s">
        <v>26</v>
      </c>
      <c r="D20" s="52"/>
      <c r="E20" s="51"/>
      <c r="F20" s="51"/>
      <c r="G20" s="58">
        <f>SUM(G17:G19)</f>
        <v>3</v>
      </c>
      <c r="H20" s="59">
        <f>SUM(H17:H19)</f>
        <v>1829341.53</v>
      </c>
      <c r="I20" s="59">
        <f>SUM(I17:I19)</f>
        <v>821577.5</v>
      </c>
      <c r="J20" s="50">
        <f t="shared" si="3"/>
        <v>1007764.03</v>
      </c>
      <c r="K20" s="55"/>
    </row>
    <row r="21" spans="1:11" s="1" customFormat="1" ht="23.45" customHeight="1" x14ac:dyDescent="0.25">
      <c r="A21" s="19"/>
      <c r="B21" s="26"/>
      <c r="C21" s="87" t="s">
        <v>55</v>
      </c>
      <c r="D21" s="88"/>
      <c r="E21" s="88"/>
      <c r="F21" s="88"/>
      <c r="G21" s="88"/>
      <c r="H21" s="88"/>
      <c r="I21" s="88"/>
      <c r="J21" s="88"/>
      <c r="K21" s="89"/>
    </row>
    <row r="22" spans="1:11" s="1" customFormat="1" ht="23.45" customHeight="1" x14ac:dyDescent="0.25">
      <c r="A22" s="19">
        <v>11</v>
      </c>
      <c r="B22" s="26">
        <v>1013</v>
      </c>
      <c r="C22" s="25" t="s">
        <v>56</v>
      </c>
      <c r="D22" s="25" t="s">
        <v>34</v>
      </c>
      <c r="E22" s="25" t="s">
        <v>35</v>
      </c>
      <c r="F22" s="25" t="s">
        <v>25</v>
      </c>
      <c r="G22" s="57">
        <v>1</v>
      </c>
      <c r="H22" s="60">
        <v>175121</v>
      </c>
      <c r="I22" s="54">
        <v>175121</v>
      </c>
      <c r="J22" s="46">
        <f>H22-I22</f>
        <v>0</v>
      </c>
      <c r="K22" s="25" t="s">
        <v>36</v>
      </c>
    </row>
    <row r="23" spans="1:11" s="1" customFormat="1" ht="23.45" customHeight="1" x14ac:dyDescent="0.25">
      <c r="A23" s="19">
        <v>12</v>
      </c>
      <c r="B23" s="26">
        <v>1013</v>
      </c>
      <c r="C23" s="25" t="s">
        <v>37</v>
      </c>
      <c r="D23" s="25" t="s">
        <v>34</v>
      </c>
      <c r="E23" s="25" t="s">
        <v>38</v>
      </c>
      <c r="F23" s="25" t="s">
        <v>25</v>
      </c>
      <c r="G23" s="57">
        <v>1</v>
      </c>
      <c r="H23" s="60">
        <v>9732</v>
      </c>
      <c r="I23" s="60">
        <v>9732</v>
      </c>
      <c r="J23" s="46">
        <f t="shared" ref="J23:J25" si="4">H23-I23</f>
        <v>0</v>
      </c>
      <c r="K23" s="25" t="s">
        <v>36</v>
      </c>
    </row>
    <row r="24" spans="1:11" s="1" customFormat="1" ht="23.45" customHeight="1" x14ac:dyDescent="0.25">
      <c r="A24" s="19">
        <v>13</v>
      </c>
      <c r="B24" s="26">
        <v>1013</v>
      </c>
      <c r="C24" s="25" t="s">
        <v>39</v>
      </c>
      <c r="D24" s="25" t="s">
        <v>34</v>
      </c>
      <c r="E24" s="25" t="s">
        <v>40</v>
      </c>
      <c r="F24" s="25" t="s">
        <v>25</v>
      </c>
      <c r="G24" s="57">
        <v>1</v>
      </c>
      <c r="H24" s="60">
        <v>710</v>
      </c>
      <c r="I24" s="60">
        <v>710</v>
      </c>
      <c r="J24" s="46">
        <f t="shared" si="4"/>
        <v>0</v>
      </c>
      <c r="K24" s="25" t="s">
        <v>36</v>
      </c>
    </row>
    <row r="25" spans="1:11" s="1" customFormat="1" ht="23.45" customHeight="1" x14ac:dyDescent="0.25">
      <c r="A25" s="19"/>
      <c r="B25" s="26"/>
      <c r="C25" s="24" t="s">
        <v>26</v>
      </c>
      <c r="D25" s="37"/>
      <c r="E25" s="37"/>
      <c r="F25" s="37"/>
      <c r="G25" s="58">
        <f>SUM(G22:G24)</f>
        <v>3</v>
      </c>
      <c r="H25" s="59">
        <f t="shared" ref="H25" si="5">SUM(H22:H24)</f>
        <v>185563</v>
      </c>
      <c r="I25" s="59">
        <f>SUM(I22:I24)</f>
        <v>185563</v>
      </c>
      <c r="J25" s="50">
        <f t="shared" si="4"/>
        <v>0</v>
      </c>
      <c r="K25" s="58"/>
    </row>
    <row r="26" spans="1:11" s="1" customFormat="1" ht="23.45" customHeight="1" x14ac:dyDescent="0.25">
      <c r="A26" s="19"/>
      <c r="B26" s="26"/>
      <c r="C26" s="84" t="s">
        <v>57</v>
      </c>
      <c r="D26" s="85"/>
      <c r="E26" s="85"/>
      <c r="F26" s="85"/>
      <c r="G26" s="85"/>
      <c r="H26" s="85"/>
      <c r="I26" s="85"/>
      <c r="J26" s="85"/>
      <c r="K26" s="86"/>
    </row>
    <row r="27" spans="1:11" s="1" customFormat="1" ht="23.45" customHeight="1" x14ac:dyDescent="0.25">
      <c r="A27" s="61">
        <v>14</v>
      </c>
      <c r="B27" s="26">
        <v>1013</v>
      </c>
      <c r="C27" s="53" t="s">
        <v>58</v>
      </c>
      <c r="D27" s="56">
        <v>31413</v>
      </c>
      <c r="E27" s="57">
        <v>10310017</v>
      </c>
      <c r="F27" s="57" t="s">
        <v>15</v>
      </c>
      <c r="G27" s="57">
        <v>1</v>
      </c>
      <c r="H27" s="60">
        <v>326495</v>
      </c>
      <c r="I27" s="60">
        <v>318616.36</v>
      </c>
      <c r="J27" s="46">
        <f>H27-I27</f>
        <v>7878.640000000014</v>
      </c>
      <c r="K27" s="62"/>
    </row>
    <row r="28" spans="1:11" s="1" customFormat="1" ht="23.45" customHeight="1" x14ac:dyDescent="0.25">
      <c r="A28" s="61">
        <v>15</v>
      </c>
      <c r="B28" s="26">
        <v>1013</v>
      </c>
      <c r="C28" s="53" t="s">
        <v>41</v>
      </c>
      <c r="D28" s="56">
        <v>42539</v>
      </c>
      <c r="E28" s="57">
        <v>1031018</v>
      </c>
      <c r="F28" s="57" t="s">
        <v>15</v>
      </c>
      <c r="G28" s="57">
        <v>3</v>
      </c>
      <c r="H28" s="60">
        <v>11462</v>
      </c>
      <c r="I28" s="60"/>
      <c r="J28" s="46">
        <f t="shared" ref="J28:J30" si="6">H28-I28</f>
        <v>11462</v>
      </c>
      <c r="K28" s="62"/>
    </row>
    <row r="29" spans="1:11" s="1" customFormat="1" ht="23.45" customHeight="1" x14ac:dyDescent="0.25">
      <c r="A29" s="61">
        <v>16</v>
      </c>
      <c r="B29" s="26">
        <v>1013</v>
      </c>
      <c r="C29" s="57" t="s">
        <v>42</v>
      </c>
      <c r="D29" s="63">
        <v>42539</v>
      </c>
      <c r="E29" s="64">
        <v>10360008</v>
      </c>
      <c r="F29" s="57" t="s">
        <v>15</v>
      </c>
      <c r="G29" s="53">
        <v>1</v>
      </c>
      <c r="H29" s="65">
        <v>10190</v>
      </c>
      <c r="I29" s="65">
        <v>1273.8</v>
      </c>
      <c r="J29" s="46">
        <f>H29-I29</f>
        <v>8916.2000000000007</v>
      </c>
      <c r="K29" s="57"/>
    </row>
    <row r="30" spans="1:11" s="1" customFormat="1" ht="23.45" customHeight="1" x14ac:dyDescent="0.25">
      <c r="A30" s="19"/>
      <c r="B30" s="26"/>
      <c r="C30" s="24" t="s">
        <v>26</v>
      </c>
      <c r="D30" s="25"/>
      <c r="E30" s="25"/>
      <c r="F30" s="25"/>
      <c r="G30" s="62">
        <f>SUM(G27:G29)</f>
        <v>5</v>
      </c>
      <c r="H30" s="66">
        <f t="shared" ref="H30:I30" si="7">SUM(H27:H29)</f>
        <v>348147</v>
      </c>
      <c r="I30" s="66">
        <f t="shared" si="7"/>
        <v>319890.15999999997</v>
      </c>
      <c r="J30" s="50">
        <f t="shared" si="6"/>
        <v>28256.840000000026</v>
      </c>
      <c r="K30" s="25"/>
    </row>
    <row r="31" spans="1:11" s="1" customFormat="1" ht="23.45" customHeight="1" x14ac:dyDescent="0.25">
      <c r="A31" s="19"/>
      <c r="B31" s="26"/>
      <c r="C31" s="87" t="s">
        <v>59</v>
      </c>
      <c r="D31" s="88"/>
      <c r="E31" s="88"/>
      <c r="F31" s="88"/>
      <c r="G31" s="88"/>
      <c r="H31" s="88"/>
      <c r="I31" s="88"/>
      <c r="J31" s="88"/>
      <c r="K31" s="89"/>
    </row>
    <row r="32" spans="1:11" s="1" customFormat="1" ht="36.75" customHeight="1" x14ac:dyDescent="0.25">
      <c r="A32" s="19">
        <v>17</v>
      </c>
      <c r="B32" s="26">
        <v>1013</v>
      </c>
      <c r="C32" s="37" t="s">
        <v>60</v>
      </c>
      <c r="D32" s="25" t="s">
        <v>43</v>
      </c>
      <c r="E32" s="25" t="s">
        <v>44</v>
      </c>
      <c r="F32" s="25" t="s">
        <v>25</v>
      </c>
      <c r="G32" s="55">
        <v>1</v>
      </c>
      <c r="H32" s="67">
        <v>1162377.6299999999</v>
      </c>
      <c r="I32" s="68">
        <v>356983.22</v>
      </c>
      <c r="J32" s="46">
        <f t="shared" ref="J32:J34" si="8">H32-I32</f>
        <v>805394.40999999992</v>
      </c>
      <c r="K32" s="55">
        <v>20</v>
      </c>
    </row>
    <row r="33" spans="1:11" s="1" customFormat="1" ht="23.45" customHeight="1" x14ac:dyDescent="0.25">
      <c r="A33" s="19">
        <v>18</v>
      </c>
      <c r="B33" s="26">
        <v>1013</v>
      </c>
      <c r="C33" s="37" t="s">
        <v>45</v>
      </c>
      <c r="D33" s="25" t="s">
        <v>46</v>
      </c>
      <c r="E33" s="25" t="s">
        <v>47</v>
      </c>
      <c r="F33" s="25" t="s">
        <v>25</v>
      </c>
      <c r="G33" s="55">
        <v>1</v>
      </c>
      <c r="H33" s="67">
        <v>12919</v>
      </c>
      <c r="I33" s="68">
        <v>12757.51</v>
      </c>
      <c r="J33" s="46">
        <f t="shared" si="8"/>
        <v>161.48999999999978</v>
      </c>
      <c r="K33" s="55">
        <v>20</v>
      </c>
    </row>
    <row r="34" spans="1:11" s="1" customFormat="1" ht="23.45" customHeight="1" x14ac:dyDescent="0.25">
      <c r="A34" s="69"/>
      <c r="B34" s="26"/>
      <c r="C34" s="70" t="s">
        <v>26</v>
      </c>
      <c r="D34" s="71"/>
      <c r="E34" s="71"/>
      <c r="F34" s="71"/>
      <c r="G34" s="72">
        <f>SUM(G32:G33)</f>
        <v>2</v>
      </c>
      <c r="H34" s="73">
        <f>SUM(H32:H33)</f>
        <v>1175296.6299999999</v>
      </c>
      <c r="I34" s="73">
        <f>SUM(I32:I33)</f>
        <v>369740.73</v>
      </c>
      <c r="J34" s="74">
        <f t="shared" si="8"/>
        <v>805555.89999999991</v>
      </c>
      <c r="K34" s="71"/>
    </row>
    <row r="35" spans="1:11" s="1" customFormat="1" ht="23.45" customHeight="1" x14ac:dyDescent="0.25">
      <c r="A35" s="19"/>
      <c r="B35" s="26"/>
      <c r="C35" s="90" t="s">
        <v>48</v>
      </c>
      <c r="D35" s="91"/>
      <c r="E35" s="91"/>
      <c r="F35" s="91"/>
      <c r="G35" s="91"/>
      <c r="H35" s="91"/>
      <c r="I35" s="91"/>
      <c r="J35" s="91"/>
      <c r="K35" s="92"/>
    </row>
    <row r="36" spans="1:11" s="1" customFormat="1" ht="18" customHeight="1" x14ac:dyDescent="0.25">
      <c r="A36" s="19">
        <v>19</v>
      </c>
      <c r="B36" s="26">
        <v>1013</v>
      </c>
      <c r="C36" s="13" t="s">
        <v>49</v>
      </c>
      <c r="D36" s="16">
        <v>1976</v>
      </c>
      <c r="E36" s="16">
        <v>101310004</v>
      </c>
      <c r="F36" s="16" t="s">
        <v>25</v>
      </c>
      <c r="G36" s="21">
        <v>1</v>
      </c>
      <c r="H36" s="22">
        <v>108065</v>
      </c>
      <c r="I36" s="22">
        <v>95097</v>
      </c>
      <c r="J36" s="14">
        <f t="shared" ref="J36:J40" si="9">H36-I36</f>
        <v>12968</v>
      </c>
      <c r="K36" s="16">
        <v>50</v>
      </c>
    </row>
    <row r="37" spans="1:11" s="1" customFormat="1" ht="23.45" customHeight="1" x14ac:dyDescent="0.25">
      <c r="A37" s="19">
        <v>20</v>
      </c>
      <c r="B37" s="26">
        <v>1013</v>
      </c>
      <c r="C37" s="13" t="s">
        <v>50</v>
      </c>
      <c r="D37" s="16">
        <v>1976</v>
      </c>
      <c r="E37" s="16">
        <v>101310005</v>
      </c>
      <c r="F37" s="16" t="s">
        <v>25</v>
      </c>
      <c r="G37" s="21">
        <v>1</v>
      </c>
      <c r="H37" s="22">
        <v>4286</v>
      </c>
      <c r="I37" s="22">
        <v>4286</v>
      </c>
      <c r="J37" s="14">
        <f t="shared" si="9"/>
        <v>0</v>
      </c>
      <c r="K37" s="16">
        <v>25</v>
      </c>
    </row>
    <row r="38" spans="1:11" s="1" customFormat="1" ht="23.45" customHeight="1" x14ac:dyDescent="0.25">
      <c r="A38" s="19">
        <v>20</v>
      </c>
      <c r="B38" s="26">
        <v>1013</v>
      </c>
      <c r="C38" s="13" t="s">
        <v>51</v>
      </c>
      <c r="D38" s="13">
        <v>1985</v>
      </c>
      <c r="E38" s="16">
        <v>101330004</v>
      </c>
      <c r="F38" s="16" t="s">
        <v>25</v>
      </c>
      <c r="G38" s="9">
        <v>1</v>
      </c>
      <c r="H38" s="15">
        <v>2581</v>
      </c>
      <c r="I38" s="15">
        <v>2581</v>
      </c>
      <c r="J38" s="14">
        <f t="shared" si="9"/>
        <v>0</v>
      </c>
      <c r="K38" s="9">
        <v>20</v>
      </c>
    </row>
    <row r="39" spans="1:11" s="1" customFormat="1" ht="23.45" customHeight="1" x14ac:dyDescent="0.25">
      <c r="A39" s="19">
        <v>21</v>
      </c>
      <c r="B39" s="26">
        <v>1013</v>
      </c>
      <c r="C39" s="13" t="s">
        <v>51</v>
      </c>
      <c r="D39" s="13">
        <v>1991</v>
      </c>
      <c r="E39" s="16">
        <v>101330005</v>
      </c>
      <c r="F39" s="16" t="s">
        <v>25</v>
      </c>
      <c r="G39" s="9">
        <v>1</v>
      </c>
      <c r="H39" s="15">
        <v>2248</v>
      </c>
      <c r="I39" s="15">
        <v>2248</v>
      </c>
      <c r="J39" s="14">
        <f t="shared" si="9"/>
        <v>0</v>
      </c>
      <c r="K39" s="9">
        <v>20</v>
      </c>
    </row>
    <row r="40" spans="1:11" s="1" customFormat="1" ht="23.45" customHeight="1" x14ac:dyDescent="0.25">
      <c r="A40" s="19">
        <v>22</v>
      </c>
      <c r="B40" s="26">
        <v>1013</v>
      </c>
      <c r="C40" s="13" t="s">
        <v>61</v>
      </c>
      <c r="D40" s="13">
        <v>1976</v>
      </c>
      <c r="E40" s="16">
        <v>101310006</v>
      </c>
      <c r="F40" s="16" t="s">
        <v>25</v>
      </c>
      <c r="G40" s="9">
        <v>1</v>
      </c>
      <c r="H40" s="15">
        <v>381</v>
      </c>
      <c r="I40" s="15">
        <v>381</v>
      </c>
      <c r="J40" s="14">
        <f t="shared" si="9"/>
        <v>0</v>
      </c>
      <c r="K40" s="9">
        <v>25</v>
      </c>
    </row>
    <row r="41" spans="1:11" s="1" customFormat="1" ht="23.45" customHeight="1" x14ac:dyDescent="0.25">
      <c r="A41" s="19"/>
      <c r="B41" s="26"/>
      <c r="C41" s="23" t="s">
        <v>26</v>
      </c>
      <c r="D41" s="13"/>
      <c r="E41" s="16"/>
      <c r="F41" s="13"/>
      <c r="G41" s="12">
        <f>SUM(G36:G40)</f>
        <v>5</v>
      </c>
      <c r="H41" s="20">
        <f>SUM(H36:H40)</f>
        <v>117561</v>
      </c>
      <c r="I41" s="20">
        <f>SUM(I36:I40)</f>
        <v>104593</v>
      </c>
      <c r="J41" s="66">
        <f>SUM(J36:J40)</f>
        <v>12968</v>
      </c>
      <c r="K41" s="9"/>
    </row>
    <row r="42" spans="1:11" s="1" customFormat="1" ht="21.75" customHeight="1" x14ac:dyDescent="0.25">
      <c r="A42" s="11"/>
      <c r="B42" s="26"/>
      <c r="C42" s="75" t="s">
        <v>63</v>
      </c>
      <c r="D42" s="76"/>
      <c r="E42" s="77"/>
      <c r="F42" s="76"/>
      <c r="G42" s="78"/>
      <c r="H42" s="79">
        <f>H9+H15+H20+H25+H30+H34+H41</f>
        <v>4583318.09</v>
      </c>
      <c r="I42" s="79">
        <f>I9+I15+I20+I25+I30+I34+I41</f>
        <v>1990219.3199999998</v>
      </c>
      <c r="J42" s="79">
        <f>J9+J15+J20+J25+J30+J34+J41</f>
        <v>2593098.77</v>
      </c>
      <c r="K42" s="76"/>
    </row>
  </sheetData>
  <mergeCells count="9">
    <mergeCell ref="C26:K26"/>
    <mergeCell ref="C31:K31"/>
    <mergeCell ref="C35:K35"/>
    <mergeCell ref="A1:K1"/>
    <mergeCell ref="A2:K2"/>
    <mergeCell ref="C5:K5"/>
    <mergeCell ref="C10:K10"/>
    <mergeCell ref="C16:K16"/>
    <mergeCell ref="C21:K21"/>
  </mergeCells>
  <pageMargins left="0.39370078740157483" right="0.51181102362204722" top="0.51181102362204722" bottom="0.39370078740157483" header="0.6692913385826772" footer="0.3937007874015748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Нерухоме майно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2021-04-19T05:52:28Z</cp:lastPrinted>
  <dcterms:created xsi:type="dcterms:W3CDTF">2021-04-09T10:57:07Z</dcterms:created>
  <dcterms:modified xsi:type="dcterms:W3CDTF">2021-04-19T12:13:35Z</dcterms:modified>
</cp:coreProperties>
</file>