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гальний" sheetId="1" state="visible" r:id="rId2"/>
  </sheets>
  <externalReferences>
    <externalReference r:id="rId3"/>
  </externalReferences>
  <definedNames>
    <definedName function="false" hidden="false" localSheetId="0" name="_xlnm.Print_Area" vbProcedure="false">Загальний!$A$1:$AS$17</definedName>
    <definedName function="false" hidden="false" localSheetId="0" name="_xlnm.Print_Titles" vbProcedure="false">Загальний!$A:$B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<sst xmlns="http://schemas.openxmlformats.org/spreadsheetml/2006/main" count="70" uniqueCount="44">
  <si>
    <t xml:space="preserve">Додаток</t>
  </si>
  <si>
    <t xml:space="preserve">Продовження додатка</t>
  </si>
  <si>
    <t xml:space="preserve">до рішення виконавчого комітету</t>
  </si>
  <si>
    <t xml:space="preserve">міської ради</t>
  </si>
  <si>
    <t xml:space="preserve">__________________  № __________</t>
  </si>
  <si>
    <t xml:space="preserve">      </t>
  </si>
  <si>
    <t xml:space="preserve">Основні показники фінансових планів підприємств, що належать до комунальної власності міської територіальної громади на 2022 рік</t>
  </si>
  <si>
    <t xml:space="preserve">№</t>
  </si>
  <si>
    <t xml:space="preserve">Назва підприємства </t>
  </si>
  <si>
    <r>
      <rPr>
        <b val="true"/>
        <sz val="12"/>
        <color rgb="FF000000"/>
        <rFont val="Times New Roman"/>
        <family val="1"/>
        <charset val="204"/>
      </rPr>
      <t xml:space="preserve">Доходи з ПДВ</t>
    </r>
    <r>
      <rPr>
        <b val="true"/>
        <i val="true"/>
        <sz val="12"/>
        <rFont val="Times New Roman"/>
        <family val="1"/>
        <charset val="204"/>
      </rPr>
      <t xml:space="preserve"> </t>
    </r>
    <r>
      <rPr>
        <b val="true"/>
        <sz val="12"/>
        <rFont val="Times New Roman"/>
        <family val="1"/>
        <charset val="204"/>
      </rPr>
      <t xml:space="preserve">(тис. грн)</t>
    </r>
  </si>
  <si>
    <t xml:space="preserve">Витрати (тис. грн)</t>
  </si>
  <si>
    <t xml:space="preserve">Фінансовий результат (тис. грн)</t>
  </si>
  <si>
    <t xml:space="preserve">Капітальні інвестиції (тис. грн)</t>
  </si>
  <si>
    <t xml:space="preserve">Витрати на оплату праці (тис. грн)</t>
  </si>
  <si>
    <t xml:space="preserve">Адміністративні  витрати (тис. грн)</t>
  </si>
  <si>
    <t xml:space="preserve">Витрати на оплату праці адмінперсоналу (тис. грн)</t>
  </si>
  <si>
    <t xml:space="preserve">План 2021 року </t>
  </si>
  <si>
    <t xml:space="preserve">Прогноз виконання за 2021 рік</t>
  </si>
  <si>
    <t xml:space="preserve">План 2022 року</t>
  </si>
  <si>
    <t xml:space="preserve">у тому числі:</t>
  </si>
  <si>
    <t xml:space="preserve">Відхилення у %</t>
  </si>
  <si>
    <t xml:space="preserve">План 2021 року</t>
  </si>
  <si>
    <t xml:space="preserve">різниця  (план-прогноз)</t>
  </si>
  <si>
    <t xml:space="preserve">різниця (план-прогноз) </t>
  </si>
  <si>
    <t xml:space="preserve">План 2022 року </t>
  </si>
  <si>
    <t xml:space="preserve">надходження від основної діяльності</t>
  </si>
  <si>
    <t xml:space="preserve">дотації з бюджету міста</t>
  </si>
  <si>
    <t xml:space="preserve">інші доходи  </t>
  </si>
  <si>
    <t xml:space="preserve">собівартість </t>
  </si>
  <si>
    <t xml:space="preserve">адміністративні витрати </t>
  </si>
  <si>
    <t xml:space="preserve">інші витрати </t>
  </si>
  <si>
    <t xml:space="preserve">залучення кредитних коштів</t>
  </si>
  <si>
    <t xml:space="preserve">бюджетне фінансування</t>
  </si>
  <si>
    <t xml:space="preserve">за рахунок прибутку підприємства</t>
  </si>
  <si>
    <t xml:space="preserve">за рахунок амортизаційних відрахувань</t>
  </si>
  <si>
    <t xml:space="preserve">інші джерела</t>
  </si>
  <si>
    <t xml:space="preserve">від юридичних та фізичних</t>
  </si>
  <si>
    <t xml:space="preserve">фінансування робіт (купівля товарів та послуг) з бюджету міста</t>
  </si>
  <si>
    <t xml:space="preserve">ДКП "Луцьктепло"</t>
  </si>
  <si>
    <t xml:space="preserve">КП "Луцькводоканал" </t>
  </si>
  <si>
    <t xml:space="preserve">КП "Луцький зоопарк"</t>
  </si>
  <si>
    <t xml:space="preserve">Заступник міського голови, 
керуючий справами виконкому</t>
  </si>
  <si>
    <t xml:space="preserve">Юрій ВЕРБИЧ</t>
  </si>
  <si>
    <t xml:space="preserve">Смаль 777 955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</si>
</sst>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_ ;[RED]\-0.00\ "/>
    <numFmt numFmtId="167" formatCode="#,##0.00"/>
    <numFmt numFmtId="168" formatCode="0.00"/>
    <numFmt numFmtId="169" formatCode="#,##0.0"/>
  </numFmts>
  <fonts count="2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0"/>
      <color rgb="FF0000FF"/>
      <name val="Arial Cyr"/>
      <family val="0"/>
      <charset val="204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Verdana"/>
      <family val="2"/>
      <charset val="204"/>
    </font>
    <font>
      <b val="true"/>
      <sz val="11"/>
      <name val="Verdana"/>
      <family val="2"/>
      <charset val="204"/>
    </font>
    <font>
      <b val="true"/>
      <sz val="18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4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2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2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22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17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22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8" fontId="12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22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1"/>
    <cellStyle name="Звичайни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Ekonomika/&#1042;&#1110;&#1076;&#1076;&#1110;&#1083;%20&#1045;&#1050;&#1054;&#1053;&#1054;&#1052;&#1030;&#1063;&#1053;&#1054;&#1043;&#1054;%20&#1056;&#1054;&#1047;&#1042;&#1048;&#1058;&#1050;&#1059;/&#1050;&#1054;&#1052;&#1059;&#1053;&#1040;&#1051;&#1068;&#1053;&#1030;%20&#1055;&#1030;&#1044;&#1055;&#1056;&#1048;&#1028;&#1052;&#1057;&#1058;&#1042;&#1040;/&#1060;&#1110;&#1085;&#1072;&#1085;&#1089;&#1086;&#1074;&#1110;%20&#1055;&#1051;&#1040;&#1053;&#1048;/&#1055;&#1051;&#1040;&#1053;%202022/&#1047;&#1052;&#1030;&#1053;&#1048;_&#1060;&#1030;&#1053;&#1055;&#1051;&#1040;&#1053;&#1048;/&#1054;&#1089;&#1085;&#1086;&#1074;&#1085;&#1110;%20&#1087;&#1086;&#1082;&#1072;&#1079;&#1085;&#1080;&#1082;&#1080;%20&#1092;&#1110;&#1085;&#1087;&#1083;&#1072;&#1085;&#1110;&#1074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гальний"/>
      <sheetName val="ЖКП №2"/>
      <sheetName val="ЖКП №3 "/>
      <sheetName val="ЖКП №7"/>
      <sheetName val="Луцькводоканал"/>
      <sheetName val="Луцьктепло"/>
      <sheetName val="ЛПЕ"/>
      <sheetName val="Луцькспецкомунтранс"/>
      <sheetName val="Луцьксвітло"/>
      <sheetName val="Луцький зоопарк"/>
      <sheetName val="Спецкомбінат КПО"/>
      <sheetName val="ЛКШтСХ"/>
      <sheetName val="Їдальня"/>
      <sheetName val="Ласка"/>
      <sheetName val="АвтоПаркСервіс"/>
      <sheetName val="Луцькреклама"/>
      <sheetName val="Парки та сквери"/>
      <sheetName val="ЦТІтаП"/>
      <sheetName val="Луцькі ринки"/>
    </sheetNames>
    <sheetDataSet>
      <sheetData sheetId="0"/>
      <sheetData sheetId="1"/>
      <sheetData sheetId="2"/>
      <sheetData sheetId="3"/>
      <sheetData sheetId="4">
        <row r="23">
          <cell r="D23">
            <v>252760.8</v>
          </cell>
          <cell r="E23">
            <v>252227.5</v>
          </cell>
        </row>
        <row r="26">
          <cell r="F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3450</v>
          </cell>
          <cell r="E28">
            <v>3492.1</v>
          </cell>
          <cell r="F28">
            <v>1250</v>
          </cell>
        </row>
        <row r="29"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1">
          <cell r="D31">
            <v>34788.1</v>
          </cell>
          <cell r="E31">
            <v>35771.1</v>
          </cell>
          <cell r="F31">
            <v>36591.6</v>
          </cell>
        </row>
        <row r="37">
          <cell r="F37">
            <v>259041.7</v>
          </cell>
        </row>
        <row r="38">
          <cell r="D38">
            <v>13992.4</v>
          </cell>
          <cell r="E38">
            <v>13779.1</v>
          </cell>
          <cell r="F38">
            <v>18678.7</v>
          </cell>
        </row>
        <row r="39">
          <cell r="D39">
            <v>10050.2</v>
          </cell>
          <cell r="E39">
            <v>9986.7</v>
          </cell>
          <cell r="F39">
            <v>14034</v>
          </cell>
        </row>
        <row r="48">
          <cell r="F48">
            <v>16362.8</v>
          </cell>
        </row>
        <row r="49">
          <cell r="F49">
            <v>6309.4</v>
          </cell>
        </row>
        <row r="50">
          <cell r="F50">
            <v>1342.3</v>
          </cell>
        </row>
        <row r="51">
          <cell r="F51">
            <v>1925.6</v>
          </cell>
        </row>
        <row r="52">
          <cell r="D52">
            <v>240536.9</v>
          </cell>
          <cell r="E52">
            <v>237959.8</v>
          </cell>
          <cell r="F52">
            <v>303660.5</v>
          </cell>
        </row>
        <row r="54">
          <cell r="D54">
            <v>2537.19999999998</v>
          </cell>
        </row>
        <row r="58">
          <cell r="E58">
            <v>6686.10000000004</v>
          </cell>
        </row>
      </sheetData>
      <sheetData sheetId="5">
        <row r="23">
          <cell r="D23">
            <v>701748.131747064</v>
          </cell>
          <cell r="E23">
            <v>954268.903118092</v>
          </cell>
        </row>
        <row r="26">
          <cell r="F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37220.5</v>
          </cell>
          <cell r="E28">
            <v>22062</v>
          </cell>
        </row>
        <row r="29">
          <cell r="D29">
            <v>441.2</v>
          </cell>
          <cell r="E29">
            <v>262.1525</v>
          </cell>
        </row>
        <row r="30">
          <cell r="D30">
            <v>0</v>
          </cell>
          <cell r="E30">
            <v>0</v>
          </cell>
        </row>
        <row r="31">
          <cell r="D31">
            <v>18139.1214408</v>
          </cell>
          <cell r="E31">
            <v>141683.9</v>
          </cell>
        </row>
        <row r="38">
          <cell r="D38">
            <v>16198.6612869856</v>
          </cell>
          <cell r="E38">
            <v>20344.8285121256</v>
          </cell>
        </row>
        <row r="39">
          <cell r="D39">
            <v>11580.0968958333</v>
          </cell>
          <cell r="E39">
            <v>13271.23652</v>
          </cell>
        </row>
        <row r="52">
          <cell r="D52">
            <v>636417.190827947</v>
          </cell>
          <cell r="E52">
            <v>957395.283424214</v>
          </cell>
        </row>
        <row r="54">
          <cell r="D54">
            <v>1327.34238416189</v>
          </cell>
          <cell r="E54">
            <v>-1507.14263135952</v>
          </cell>
        </row>
      </sheetData>
      <sheetData sheetId="6"/>
      <sheetData sheetId="7"/>
      <sheetData sheetId="8"/>
      <sheetData sheetId="9">
        <row r="23">
          <cell r="D23">
            <v>5000</v>
          </cell>
          <cell r="E23">
            <v>3518.4</v>
          </cell>
        </row>
        <row r="26">
          <cell r="F26">
            <v>0</v>
          </cell>
        </row>
        <row r="28">
          <cell r="D28">
            <v>9500</v>
          </cell>
          <cell r="E28">
            <v>9500</v>
          </cell>
          <cell r="F28">
            <v>11750</v>
          </cell>
        </row>
        <row r="30">
          <cell r="E30">
            <v>1.8</v>
          </cell>
        </row>
        <row r="31">
          <cell r="D31">
            <v>127</v>
          </cell>
          <cell r="E31">
            <v>206.1</v>
          </cell>
        </row>
        <row r="38">
          <cell r="D38">
            <v>2734.1</v>
          </cell>
          <cell r="E38">
            <v>2738.3</v>
          </cell>
        </row>
        <row r="39">
          <cell r="D39">
            <v>2153.2</v>
          </cell>
          <cell r="E39">
            <v>2172.7</v>
          </cell>
          <cell r="F39">
            <v>2543.3</v>
          </cell>
        </row>
        <row r="52">
          <cell r="D52">
            <v>13693.7</v>
          </cell>
          <cell r="E52">
            <v>13006.2</v>
          </cell>
        </row>
        <row r="54">
          <cell r="D54">
            <v>100.000000000002</v>
          </cell>
          <cell r="E54">
            <v>-71.6000000000022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AMJ17"/>
  <sheetViews>
    <sheetView showFormulas="false" showGridLines="true" showRowColHeaders="true" showZeros="true" rightToLeft="false" tabSelected="true" showOutlineSymbols="true" defaultGridColor="true" view="normal" topLeftCell="G1" colorId="64" zoomScale="80" zoomScaleNormal="80" zoomScalePageLayoutView="100" workbookViewId="0">
      <selection pane="topLeft" activeCell="M4" activeCellId="0" sqref="M4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24.57"/>
    <col collapsed="false" customWidth="true" hidden="false" outlineLevel="0" max="3" min="3" style="1" width="11.14"/>
    <col collapsed="false" customWidth="true" hidden="false" outlineLevel="0" max="4" min="4" style="1" width="14.57"/>
    <col collapsed="false" customWidth="true" hidden="false" outlineLevel="0" max="5" min="5" style="1" width="13.01"/>
    <col collapsed="false" customWidth="true" hidden="false" outlineLevel="0" max="6" min="6" style="1" width="12.14"/>
    <col collapsed="false" customWidth="true" hidden="false" outlineLevel="0" max="7" min="7" style="1" width="11.57"/>
    <col collapsed="false" customWidth="true" hidden="false" outlineLevel="0" max="8" min="8" style="2" width="11.14"/>
    <col collapsed="false" customWidth="true" hidden="false" outlineLevel="0" max="9" min="9" style="1" width="10.42"/>
    <col collapsed="false" customWidth="true" hidden="false" outlineLevel="0" max="10" min="10" style="1" width="7.42"/>
    <col collapsed="false" customWidth="true" hidden="false" outlineLevel="0" max="11" min="11" style="1" width="11.86"/>
    <col collapsed="false" customWidth="true" hidden="false" outlineLevel="0" max="12" min="12" style="1" width="13.14"/>
    <col collapsed="false" customWidth="true" hidden="false" outlineLevel="0" max="13" min="13" style="1" width="12.29"/>
    <col collapsed="false" customWidth="true" hidden="false" outlineLevel="0" max="14" min="14" style="1" width="14.15"/>
    <col collapsed="false" customWidth="true" hidden="false" outlineLevel="0" max="15" min="15" style="1" width="11.29"/>
    <col collapsed="false" customWidth="true" hidden="false" outlineLevel="0" max="16" min="16" style="1" width="11.14"/>
    <col collapsed="false" customWidth="true" hidden="false" outlineLevel="0" max="17" min="17" style="1" width="8.57"/>
    <col collapsed="false" customWidth="true" hidden="false" outlineLevel="0" max="19" min="18" style="1" width="12.57"/>
    <col collapsed="false" customWidth="true" hidden="false" outlineLevel="0" max="20" min="20" style="1" width="11.99"/>
    <col collapsed="false" customWidth="true" hidden="false" outlineLevel="0" max="21" min="21" style="1" width="12.14"/>
    <col collapsed="false" customWidth="true" hidden="false" outlineLevel="0" max="24" min="22" style="1" width="12.29"/>
    <col collapsed="false" customWidth="true" hidden="false" outlineLevel="0" max="25" min="25" style="1" width="11.57"/>
    <col collapsed="false" customWidth="true" hidden="false" outlineLevel="0" max="26" min="26" style="1" width="14.57"/>
    <col collapsed="false" customWidth="true" hidden="false" outlineLevel="0" max="27" min="27" style="1" width="14.28"/>
    <col collapsed="false" customWidth="true" hidden="false" outlineLevel="0" max="28" min="28" style="1" width="13.14"/>
    <col collapsed="false" customWidth="true" hidden="false" outlineLevel="0" max="29" min="29" style="1" width="9"/>
    <col collapsed="false" customWidth="true" hidden="false" outlineLevel="0" max="30" min="30" style="1" width="12.29"/>
    <col collapsed="false" customWidth="true" hidden="false" outlineLevel="0" max="32" min="31" style="1" width="11.99"/>
    <col collapsed="false" customWidth="true" hidden="false" outlineLevel="0" max="33" min="33" style="1" width="12.42"/>
    <col collapsed="false" customWidth="true" hidden="false" outlineLevel="0" max="34" min="34" style="1" width="11.14"/>
    <col collapsed="false" customWidth="true" hidden="false" outlineLevel="0" max="35" min="35" style="1" width="9.85"/>
    <col collapsed="false" customWidth="true" hidden="false" outlineLevel="0" max="36" min="36" style="1" width="11.99"/>
    <col collapsed="false" customWidth="true" hidden="false" outlineLevel="0" max="37" min="37" style="1" width="11.71"/>
    <col collapsed="false" customWidth="true" hidden="false" outlineLevel="0" max="38" min="38" style="1" width="11.99"/>
    <col collapsed="false" customWidth="true" hidden="false" outlineLevel="0" max="39" min="39" style="1" width="11.14"/>
    <col collapsed="false" customWidth="true" hidden="false" outlineLevel="0" max="40" min="40" style="1" width="7.42"/>
    <col collapsed="false" customWidth="true" hidden="false" outlineLevel="0" max="44" min="41" style="3" width="11.71"/>
    <col collapsed="false" customWidth="true" hidden="false" outlineLevel="0" max="45" min="45" style="1" width="10.42"/>
    <col collapsed="false" customWidth="false" hidden="false" outlineLevel="0" max="1017" min="46" style="1" width="8.71"/>
    <col collapsed="false" customWidth="true" hidden="false" outlineLevel="0" max="1024" min="1018" style="4" width="11.57"/>
  </cols>
  <sheetData>
    <row r="1" customFormat="false" ht="23.25" hidden="false" customHeight="false" outlineLevel="0" collapsed="false">
      <c r="M1" s="5" t="s">
        <v>0</v>
      </c>
      <c r="N1" s="5"/>
      <c r="O1" s="5"/>
      <c r="P1" s="5"/>
      <c r="Q1" s="5"/>
      <c r="R1" s="6"/>
      <c r="S1" s="6"/>
      <c r="T1" s="7"/>
      <c r="U1" s="7"/>
      <c r="V1" s="7"/>
      <c r="W1" s="7"/>
      <c r="X1" s="7"/>
      <c r="Y1" s="7"/>
      <c r="Z1" s="7"/>
      <c r="AA1" s="7"/>
      <c r="AB1" s="6" t="s">
        <v>1</v>
      </c>
      <c r="AC1" s="7"/>
      <c r="AD1" s="7"/>
      <c r="AE1" s="7"/>
      <c r="AF1" s="7"/>
      <c r="AH1" s="6"/>
      <c r="AI1" s="6"/>
      <c r="AJ1" s="6"/>
      <c r="AQ1" s="6" t="s">
        <v>1</v>
      </c>
    </row>
    <row r="2" customFormat="false" ht="23.25" hidden="false" customHeight="false" outlineLevel="0" collapsed="false">
      <c r="M2" s="5" t="s">
        <v>2</v>
      </c>
      <c r="N2" s="5"/>
      <c r="O2" s="5"/>
      <c r="P2" s="5"/>
      <c r="Q2" s="5"/>
      <c r="R2" s="6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Q2" s="6"/>
    </row>
    <row r="3" customFormat="false" ht="23.25" hidden="false" customHeight="false" outlineLevel="0" collapsed="false">
      <c r="M3" s="5" t="s">
        <v>3</v>
      </c>
      <c r="N3" s="5"/>
      <c r="O3" s="5"/>
      <c r="P3" s="5"/>
      <c r="Q3" s="5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Q3" s="6"/>
    </row>
    <row r="4" customFormat="false" ht="21.45" hidden="false" customHeight="true" outlineLevel="0" collapsed="false">
      <c r="M4" s="8" t="s">
        <v>4</v>
      </c>
      <c r="N4" s="8"/>
      <c r="O4" s="8"/>
      <c r="P4" s="8"/>
      <c r="Q4" s="8"/>
      <c r="R4" s="6"/>
      <c r="S4" s="6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customFormat="false" ht="11.15" hidden="false" customHeight="true" outlineLevel="0" collapsed="false">
      <c r="Q5" s="10"/>
      <c r="R5" s="10"/>
      <c r="S5" s="10"/>
      <c r="T5" s="10"/>
    </row>
    <row r="6" s="11" customFormat="true" ht="41.1" hidden="false" customHeight="true" outlineLevel="0" collapsed="false">
      <c r="B6" s="11" t="s">
        <v>5</v>
      </c>
      <c r="C6" s="12" t="s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3"/>
      <c r="V6" s="13"/>
      <c r="W6" s="1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MD6" s="4"/>
      <c r="AME6" s="4"/>
      <c r="AMF6" s="4"/>
      <c r="AMG6" s="4"/>
      <c r="AMH6" s="4"/>
      <c r="AMI6" s="4"/>
      <c r="AMJ6" s="4"/>
    </row>
    <row r="7" s="11" customFormat="true" ht="19.5" hidden="false" customHeight="true" outlineLevel="0" collapsed="false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MD7" s="4"/>
      <c r="AME7" s="4"/>
      <c r="AMF7" s="4"/>
      <c r="AMG7" s="4"/>
      <c r="AMH7" s="4"/>
      <c r="AMI7" s="4"/>
      <c r="AMJ7" s="4"/>
    </row>
    <row r="8" customFormat="false" ht="28.35" hidden="false" customHeight="true" outlineLevel="0" collapsed="false">
      <c r="A8" s="15" t="s">
        <v>7</v>
      </c>
      <c r="B8" s="16" t="s">
        <v>8</v>
      </c>
      <c r="C8" s="17" t="s">
        <v>9</v>
      </c>
      <c r="D8" s="17"/>
      <c r="E8" s="17"/>
      <c r="F8" s="17"/>
      <c r="G8" s="17"/>
      <c r="H8" s="17"/>
      <c r="I8" s="17"/>
      <c r="J8" s="17"/>
      <c r="K8" s="18" t="s">
        <v>10</v>
      </c>
      <c r="L8" s="18"/>
      <c r="M8" s="18"/>
      <c r="N8" s="18"/>
      <c r="O8" s="18"/>
      <c r="P8" s="18"/>
      <c r="Q8" s="18"/>
      <c r="R8" s="19" t="s">
        <v>11</v>
      </c>
      <c r="S8" s="19"/>
      <c r="T8" s="19"/>
      <c r="U8" s="19"/>
      <c r="V8" s="20" t="s">
        <v>12</v>
      </c>
      <c r="W8" s="20"/>
      <c r="X8" s="20"/>
      <c r="Y8" s="20"/>
      <c r="Z8" s="20"/>
      <c r="AA8" s="20"/>
      <c r="AB8" s="20"/>
      <c r="AC8" s="20"/>
      <c r="AD8" s="20"/>
      <c r="AE8" s="19" t="s">
        <v>13</v>
      </c>
      <c r="AF8" s="19"/>
      <c r="AG8" s="19"/>
      <c r="AH8" s="19"/>
      <c r="AI8" s="19"/>
      <c r="AJ8" s="19" t="s">
        <v>14</v>
      </c>
      <c r="AK8" s="19"/>
      <c r="AL8" s="19"/>
      <c r="AM8" s="19"/>
      <c r="AN8" s="19"/>
      <c r="AO8" s="19" t="s">
        <v>15</v>
      </c>
      <c r="AP8" s="19"/>
      <c r="AQ8" s="19"/>
      <c r="AR8" s="19"/>
      <c r="AS8" s="19"/>
    </row>
    <row r="9" customFormat="false" ht="22.5" hidden="false" customHeight="true" outlineLevel="0" collapsed="false">
      <c r="A9" s="15"/>
      <c r="B9" s="16"/>
      <c r="C9" s="16" t="s">
        <v>16</v>
      </c>
      <c r="D9" s="16" t="s">
        <v>17</v>
      </c>
      <c r="E9" s="21" t="s">
        <v>18</v>
      </c>
      <c r="F9" s="16" t="s">
        <v>19</v>
      </c>
      <c r="G9" s="16"/>
      <c r="H9" s="16"/>
      <c r="I9" s="16"/>
      <c r="J9" s="22" t="s">
        <v>20</v>
      </c>
      <c r="K9" s="16" t="s">
        <v>21</v>
      </c>
      <c r="L9" s="16" t="s">
        <v>17</v>
      </c>
      <c r="M9" s="21" t="s">
        <v>18</v>
      </c>
      <c r="N9" s="16" t="s">
        <v>19</v>
      </c>
      <c r="O9" s="16"/>
      <c r="P9" s="16"/>
      <c r="Q9" s="22" t="s">
        <v>20</v>
      </c>
      <c r="R9" s="16" t="s">
        <v>21</v>
      </c>
      <c r="S9" s="16" t="s">
        <v>17</v>
      </c>
      <c r="T9" s="21" t="s">
        <v>18</v>
      </c>
      <c r="U9" s="21" t="s">
        <v>22</v>
      </c>
      <c r="V9" s="23" t="s">
        <v>16</v>
      </c>
      <c r="W9" s="23" t="s">
        <v>17</v>
      </c>
      <c r="X9" s="24" t="s">
        <v>18</v>
      </c>
      <c r="Y9" s="23" t="s">
        <v>19</v>
      </c>
      <c r="Z9" s="23"/>
      <c r="AA9" s="23"/>
      <c r="AB9" s="23"/>
      <c r="AC9" s="23"/>
      <c r="AD9" s="24" t="s">
        <v>23</v>
      </c>
      <c r="AE9" s="23" t="s">
        <v>16</v>
      </c>
      <c r="AF9" s="23" t="s">
        <v>17</v>
      </c>
      <c r="AG9" s="24" t="s">
        <v>24</v>
      </c>
      <c r="AH9" s="23" t="s">
        <v>23</v>
      </c>
      <c r="AI9" s="25" t="s">
        <v>20</v>
      </c>
      <c r="AJ9" s="16" t="s">
        <v>16</v>
      </c>
      <c r="AK9" s="16" t="s">
        <v>17</v>
      </c>
      <c r="AL9" s="21" t="s">
        <v>18</v>
      </c>
      <c r="AM9" s="26" t="s">
        <v>23</v>
      </c>
      <c r="AN9" s="22" t="s">
        <v>20</v>
      </c>
      <c r="AO9" s="16" t="s">
        <v>16</v>
      </c>
      <c r="AP9" s="16" t="s">
        <v>17</v>
      </c>
      <c r="AQ9" s="21" t="s">
        <v>18</v>
      </c>
      <c r="AR9" s="27" t="s">
        <v>23</v>
      </c>
      <c r="AS9" s="22" t="s">
        <v>20</v>
      </c>
    </row>
    <row r="10" customFormat="false" ht="36.4" hidden="false" customHeight="true" outlineLevel="0" collapsed="false">
      <c r="A10" s="15"/>
      <c r="B10" s="16"/>
      <c r="C10" s="16"/>
      <c r="D10" s="16"/>
      <c r="E10" s="21"/>
      <c r="F10" s="16" t="s">
        <v>25</v>
      </c>
      <c r="G10" s="16"/>
      <c r="H10" s="16" t="s">
        <v>26</v>
      </c>
      <c r="I10" s="16" t="s">
        <v>27</v>
      </c>
      <c r="J10" s="22"/>
      <c r="K10" s="16"/>
      <c r="L10" s="16"/>
      <c r="M10" s="21"/>
      <c r="N10" s="16" t="s">
        <v>28</v>
      </c>
      <c r="O10" s="16" t="s">
        <v>29</v>
      </c>
      <c r="P10" s="16" t="s">
        <v>30</v>
      </c>
      <c r="Q10" s="22"/>
      <c r="R10" s="16"/>
      <c r="S10" s="16"/>
      <c r="T10" s="21"/>
      <c r="U10" s="21"/>
      <c r="V10" s="23"/>
      <c r="W10" s="23"/>
      <c r="X10" s="24"/>
      <c r="Y10" s="23" t="s">
        <v>31</v>
      </c>
      <c r="Z10" s="23" t="s">
        <v>32</v>
      </c>
      <c r="AA10" s="23" t="s">
        <v>33</v>
      </c>
      <c r="AB10" s="23" t="s">
        <v>34</v>
      </c>
      <c r="AC10" s="23" t="s">
        <v>35</v>
      </c>
      <c r="AD10" s="24"/>
      <c r="AE10" s="23"/>
      <c r="AF10" s="23"/>
      <c r="AG10" s="24"/>
      <c r="AH10" s="23"/>
      <c r="AI10" s="25"/>
      <c r="AJ10" s="16"/>
      <c r="AK10" s="16"/>
      <c r="AL10" s="21"/>
      <c r="AM10" s="26"/>
      <c r="AN10" s="22"/>
      <c r="AO10" s="16"/>
      <c r="AP10" s="16"/>
      <c r="AQ10" s="21"/>
      <c r="AR10" s="27"/>
      <c r="AS10" s="22"/>
    </row>
    <row r="11" customFormat="false" ht="111" hidden="false" customHeight="true" outlineLevel="0" collapsed="false">
      <c r="A11" s="15"/>
      <c r="B11" s="16"/>
      <c r="C11" s="16"/>
      <c r="D11" s="16"/>
      <c r="E11" s="21"/>
      <c r="F11" s="16" t="s">
        <v>36</v>
      </c>
      <c r="G11" s="16" t="s">
        <v>37</v>
      </c>
      <c r="H11" s="16"/>
      <c r="I11" s="16"/>
      <c r="J11" s="22"/>
      <c r="K11" s="16"/>
      <c r="L11" s="16"/>
      <c r="M11" s="21"/>
      <c r="N11" s="16"/>
      <c r="O11" s="16"/>
      <c r="P11" s="16"/>
      <c r="Q11" s="22"/>
      <c r="R11" s="16"/>
      <c r="S11" s="16"/>
      <c r="T11" s="21"/>
      <c r="U11" s="21"/>
      <c r="V11" s="23"/>
      <c r="W11" s="23"/>
      <c r="X11" s="24"/>
      <c r="Y11" s="23"/>
      <c r="Z11" s="23"/>
      <c r="AA11" s="23"/>
      <c r="AB11" s="23"/>
      <c r="AC11" s="23"/>
      <c r="AD11" s="24"/>
      <c r="AE11" s="23"/>
      <c r="AF11" s="23"/>
      <c r="AG11" s="24"/>
      <c r="AH11" s="23"/>
      <c r="AI11" s="25"/>
      <c r="AJ11" s="16"/>
      <c r="AK11" s="16"/>
      <c r="AL11" s="21"/>
      <c r="AM11" s="26"/>
      <c r="AN11" s="22"/>
      <c r="AO11" s="16"/>
      <c r="AP11" s="16"/>
      <c r="AQ11" s="21"/>
      <c r="AR11" s="27"/>
      <c r="AS11" s="22"/>
    </row>
    <row r="12" customFormat="false" ht="38.25" hidden="false" customHeight="true" outlineLevel="0" collapsed="false">
      <c r="A12" s="28" t="n">
        <v>1</v>
      </c>
      <c r="B12" s="29" t="s">
        <v>38</v>
      </c>
      <c r="C12" s="30" t="n">
        <f aca="false">[1]Луцьктепло!D23+[1]Луцьктепло!D27+[1]Луцьктепло!D28+[1]Луцьктепло!D29+[1]Луцьктепло!D30+[1]Луцьктепло!D31</f>
        <v>757548.953187864</v>
      </c>
      <c r="D12" s="30" t="n">
        <f aca="false">[1]Луцьктепло!E23+[1]Луцьктепло!E27+[1]Луцьктепло!E28+[1]Луцьктепло!E29+[1]Луцьктепло!E30+[1]Луцьктепло!E31</f>
        <v>1118276.95561809</v>
      </c>
      <c r="E12" s="30" t="n">
        <v>1031967.4</v>
      </c>
      <c r="F12" s="30" t="n">
        <v>930699.3</v>
      </c>
      <c r="G12" s="30" t="n">
        <f aca="false">[1]Луцьктепло!F26</f>
        <v>0</v>
      </c>
      <c r="H12" s="30" t="n">
        <v>28823</v>
      </c>
      <c r="I12" s="30" t="n">
        <v>72445.1</v>
      </c>
      <c r="J12" s="30" t="n">
        <f aca="false">E12/D12*100-100</f>
        <v>-7.71808407429687</v>
      </c>
      <c r="K12" s="30" t="n">
        <f aca="false">[1]Луцьктепло!D52</f>
        <v>636417.190827947</v>
      </c>
      <c r="L12" s="30" t="n">
        <f aca="false">[1]Луцьктепло!E52</f>
        <v>957395.283424214</v>
      </c>
      <c r="M12" s="30" t="n">
        <v>849332.8</v>
      </c>
      <c r="N12" s="30" t="n">
        <v>795192.7</v>
      </c>
      <c r="O12" s="30" t="n">
        <v>24880.5</v>
      </c>
      <c r="P12" s="30" t="n">
        <v>29259.6</v>
      </c>
      <c r="Q12" s="30" t="n">
        <f aca="false">M12/L12*100-100</f>
        <v>-11.2871334646352</v>
      </c>
      <c r="R12" s="30" t="n">
        <f aca="false">[1]Луцьктепло!D54</f>
        <v>1327.34238416189</v>
      </c>
      <c r="S12" s="30" t="n">
        <f aca="false">[1]Луцьктепло!E54</f>
        <v>-1507.14263135952</v>
      </c>
      <c r="T12" s="30" t="n">
        <v>29713.3</v>
      </c>
      <c r="U12" s="30" t="n">
        <f aca="false">T12-S12</f>
        <v>31220.4426313595</v>
      </c>
      <c r="V12" s="31" t="n">
        <v>255515.5</v>
      </c>
      <c r="W12" s="31" t="n">
        <v>1714.9</v>
      </c>
      <c r="X12" s="31" t="n">
        <v>122509.8</v>
      </c>
      <c r="Y12" s="32" t="n">
        <v>62579.8</v>
      </c>
      <c r="Z12" s="31" t="n">
        <v>11500</v>
      </c>
      <c r="AA12" s="31" t="n">
        <v>5789.71</v>
      </c>
      <c r="AB12" s="31" t="n">
        <v>15613.7</v>
      </c>
      <c r="AC12" s="31" t="n">
        <v>26457.7</v>
      </c>
      <c r="AD12" s="31" t="n">
        <f aca="false">X12-W12</f>
        <v>120794.9</v>
      </c>
      <c r="AE12" s="31" t="n">
        <v>105879.7</v>
      </c>
      <c r="AF12" s="31" t="n">
        <v>109476.3</v>
      </c>
      <c r="AG12" s="33" t="n">
        <v>128252.431230106</v>
      </c>
      <c r="AH12" s="31" t="n">
        <f aca="false">AG12-AF12</f>
        <v>18776.131230106</v>
      </c>
      <c r="AI12" s="31" t="n">
        <f aca="false">AG12/AF12*100-100</f>
        <v>17.1508639131081</v>
      </c>
      <c r="AJ12" s="30" t="n">
        <f aca="false">[1]Луцьктепло!D38</f>
        <v>16198.6612869856</v>
      </c>
      <c r="AK12" s="30" t="n">
        <f aca="false">[1]Луцьктепло!E38</f>
        <v>20344.8285121256</v>
      </c>
      <c r="AL12" s="34" t="n">
        <v>24880.5468566667</v>
      </c>
      <c r="AM12" s="30" t="n">
        <f aca="false">AL12-AK12</f>
        <v>4535.7183445411</v>
      </c>
      <c r="AN12" s="30" t="n">
        <f aca="false">AL12/AK12*100-100</f>
        <v>22.2942077975137</v>
      </c>
      <c r="AO12" s="30" t="n">
        <f aca="false">[1]Луцьктепло!D39</f>
        <v>11580.0968958333</v>
      </c>
      <c r="AP12" s="30" t="n">
        <f aca="false">[1]Луцьктепло!E39</f>
        <v>13271.23652</v>
      </c>
      <c r="AQ12" s="34" t="n">
        <v>15249.2</v>
      </c>
      <c r="AR12" s="30" t="n">
        <f aca="false">AQ12-AP12</f>
        <v>1977.96348</v>
      </c>
      <c r="AS12" s="30" t="n">
        <f aca="false">AQ12/AP12*100-100</f>
        <v>14.9041385632693</v>
      </c>
    </row>
    <row r="13" customFormat="false" ht="37.5" hidden="false" customHeight="true" outlineLevel="0" collapsed="false">
      <c r="A13" s="28" t="n">
        <v>2</v>
      </c>
      <c r="B13" s="29" t="s">
        <v>39</v>
      </c>
      <c r="C13" s="30" t="n">
        <f aca="false">[1]Луцькводоканал!D23+[1]Луцькводоканал!D27+[1]Луцькводоканал!D28+[1]Луцькводоканал!D29+[1]Луцькводоканал!D30+[1]Луцькводоканал!D31</f>
        <v>290998.9</v>
      </c>
      <c r="D13" s="30" t="n">
        <f aca="false">[1]Луцькводоканал!E23+[1]Луцькводоканал!E27+[1]Луцькводоканал!E28+[1]Луцькводоканал!E29+[1]Луцькводоканал!E30+[1]Луцькводоканал!E31</f>
        <v>291490.7</v>
      </c>
      <c r="E13" s="30" t="n">
        <v>351904.3</v>
      </c>
      <c r="F13" s="30" t="n">
        <v>314062.9</v>
      </c>
      <c r="G13" s="30" t="n">
        <f aca="false">[1]Луцькводоканал!F26</f>
        <v>0</v>
      </c>
      <c r="H13" s="30" t="n">
        <f aca="false">[1]Луцькводоканал!F28</f>
        <v>1250</v>
      </c>
      <c r="I13" s="30" t="n">
        <f aca="false">[1]Луцькводоканал!F27+[1]Луцькводоканал!F29+[1]Луцькводоканал!F30+[1]Луцькводоканал!F31</f>
        <v>36591.6</v>
      </c>
      <c r="J13" s="30" t="n">
        <f aca="false">E13/D13*100-100</f>
        <v>20.7257384197849</v>
      </c>
      <c r="K13" s="30" t="n">
        <f aca="false">[1]Луцькводоканал!D52</f>
        <v>240536.9</v>
      </c>
      <c r="L13" s="30" t="n">
        <f aca="false">[1]Луцькводоканал!E52</f>
        <v>237959.8</v>
      </c>
      <c r="M13" s="30" t="n">
        <f aca="false">[1]Луцькводоканал!F52</f>
        <v>303660.5</v>
      </c>
      <c r="N13" s="30" t="n">
        <f aca="false">[1]Луцькводоканал!F37</f>
        <v>259041.7</v>
      </c>
      <c r="O13" s="30" t="n">
        <f aca="false">[1]Луцькводоканал!F38</f>
        <v>18678.7</v>
      </c>
      <c r="P13" s="30" t="n">
        <f aca="false">[1]Луцькводоканал!F48+[1]Луцькводоканал!F49+[1]Луцькводоканал!F50+[1]Луцькводоканал!F51</f>
        <v>25940.1</v>
      </c>
      <c r="Q13" s="30" t="n">
        <f aca="false">M13/L13*100-100</f>
        <v>27.6099996722136</v>
      </c>
      <c r="R13" s="30" t="n">
        <f aca="false">[1]Луцькводоканал!D54</f>
        <v>2537.19999999998</v>
      </c>
      <c r="S13" s="30" t="n">
        <f aca="false">[1]Луцькводоканал!E58</f>
        <v>6686.10000000004</v>
      </c>
      <c r="T13" s="30" t="n">
        <v>-9799</v>
      </c>
      <c r="U13" s="30" t="n">
        <f aca="false">T13-S13</f>
        <v>-16485.1</v>
      </c>
      <c r="V13" s="31" t="n">
        <v>35030.8</v>
      </c>
      <c r="W13" s="31" t="n">
        <v>26385.9</v>
      </c>
      <c r="X13" s="31" t="n">
        <f aca="false">Y13+Z13+AA13+AB13+AC13</f>
        <v>91621.18</v>
      </c>
      <c r="Y13" s="31" t="n">
        <v>63895.28</v>
      </c>
      <c r="Z13" s="31" t="n">
        <v>10100</v>
      </c>
      <c r="AA13" s="31"/>
      <c r="AB13" s="31" t="n">
        <v>17625.9</v>
      </c>
      <c r="AC13" s="35"/>
      <c r="AD13" s="31" t="n">
        <f aca="false">X13-W13</f>
        <v>65235.28</v>
      </c>
      <c r="AE13" s="31" t="n">
        <v>92399.7</v>
      </c>
      <c r="AF13" s="31" t="n">
        <v>93147.4</v>
      </c>
      <c r="AG13" s="31" t="n">
        <v>121874.3</v>
      </c>
      <c r="AH13" s="31" t="n">
        <f aca="false">AG13-AF13</f>
        <v>28726.9</v>
      </c>
      <c r="AI13" s="31" t="n">
        <f aca="false">AG13/AF13*100-100</f>
        <v>30.8402596315088</v>
      </c>
      <c r="AJ13" s="30" t="n">
        <f aca="false">[1]Луцькводоканал!D38</f>
        <v>13992.4</v>
      </c>
      <c r="AK13" s="30" t="n">
        <f aca="false">[1]Луцькводоканал!E38</f>
        <v>13779.1</v>
      </c>
      <c r="AL13" s="30" t="n">
        <f aca="false">[1]Луцькводоканал!F38</f>
        <v>18678.7</v>
      </c>
      <c r="AM13" s="30" t="n">
        <f aca="false">AL13-AK13</f>
        <v>4899.6</v>
      </c>
      <c r="AN13" s="30" t="n">
        <f aca="false">AL13/AK13*100-100</f>
        <v>35.5582004630201</v>
      </c>
      <c r="AO13" s="30" t="n">
        <f aca="false">[1]Луцькводоканал!D39</f>
        <v>10050.2</v>
      </c>
      <c r="AP13" s="30" t="n">
        <f aca="false">[1]Луцькводоканал!E39</f>
        <v>9986.7</v>
      </c>
      <c r="AQ13" s="30" t="n">
        <f aca="false">[1]Луцькводоканал!F39</f>
        <v>14034</v>
      </c>
      <c r="AR13" s="30" t="n">
        <f aca="false">AQ13-AP13</f>
        <v>4047.3</v>
      </c>
      <c r="AS13" s="30" t="n">
        <f aca="false">AQ13/AP13*100-100</f>
        <v>40.5269007780348</v>
      </c>
    </row>
    <row r="14" customFormat="false" ht="38.25" hidden="false" customHeight="true" outlineLevel="0" collapsed="false">
      <c r="A14" s="28" t="n">
        <v>3</v>
      </c>
      <c r="B14" s="36" t="s">
        <v>40</v>
      </c>
      <c r="C14" s="30" t="n">
        <f aca="false">'[1]Луцький зоопарк'!D23+'[1]Луцький зоопарк'!D27+'[1]Луцький зоопарк'!D28+'[1]Луцький зоопарк'!D29+'[1]Луцький зоопарк'!D30+'[1]Луцький зоопарк'!D31</f>
        <v>14627</v>
      </c>
      <c r="D14" s="30" t="n">
        <f aca="false">'[1]Луцький зоопарк'!E23+'[1]Луцький зоопарк'!E27+'[1]Луцький зоопарк'!E28+'[1]Луцький зоопарк'!E29+'[1]Луцький зоопарк'!E30+'[1]Луцький зоопарк'!E31</f>
        <v>13226.3</v>
      </c>
      <c r="E14" s="30" t="n">
        <v>15123.2</v>
      </c>
      <c r="F14" s="30" t="n">
        <v>2670</v>
      </c>
      <c r="G14" s="30" t="n">
        <f aca="false">'[1]Луцький зоопарк'!F26</f>
        <v>0</v>
      </c>
      <c r="H14" s="30" t="n">
        <f aca="false">'[1]Луцький зоопарк'!F28</f>
        <v>11750</v>
      </c>
      <c r="I14" s="30" t="n">
        <v>703.2</v>
      </c>
      <c r="J14" s="30" t="n">
        <f aca="false">E14/D14*100-100</f>
        <v>14.341879437182</v>
      </c>
      <c r="K14" s="30" t="n">
        <f aca="false">'[1]Луцький зоопарк'!D52</f>
        <v>13693.7</v>
      </c>
      <c r="L14" s="30" t="n">
        <f aca="false">'[1]Луцький зоопарк'!E52</f>
        <v>13006.2</v>
      </c>
      <c r="M14" s="30" t="n">
        <v>15348.5</v>
      </c>
      <c r="N14" s="30" t="n">
        <v>8982.7</v>
      </c>
      <c r="O14" s="30" t="n">
        <v>3202.4</v>
      </c>
      <c r="P14" s="30" t="n">
        <v>3163.4</v>
      </c>
      <c r="Q14" s="30" t="n">
        <f aca="false">M14/L14*100-100</f>
        <v>18.0091033507097</v>
      </c>
      <c r="R14" s="30" t="n">
        <f aca="false">'[1]Луцький зоопарк'!D54</f>
        <v>100.000000000002</v>
      </c>
      <c r="S14" s="30" t="n">
        <f aca="false">'[1]Луцький зоопарк'!E54</f>
        <v>-71.6000000000022</v>
      </c>
      <c r="T14" s="30" t="n">
        <v>-400</v>
      </c>
      <c r="U14" s="30" t="n">
        <f aca="false">T14-S14</f>
        <v>-328.399999999998</v>
      </c>
      <c r="V14" s="31" t="n">
        <v>800</v>
      </c>
      <c r="W14" s="31" t="n">
        <v>723.9</v>
      </c>
      <c r="X14" s="31" t="n">
        <f aca="false">Y14+Z14+AA14+AB14+AC14</f>
        <v>500</v>
      </c>
      <c r="Y14" s="35"/>
      <c r="Z14" s="35"/>
      <c r="AA14" s="35"/>
      <c r="AB14" s="31" t="n">
        <v>500</v>
      </c>
      <c r="AC14" s="31"/>
      <c r="AD14" s="31" t="n">
        <f aca="false">X14-W14</f>
        <v>-223.9</v>
      </c>
      <c r="AE14" s="31" t="n">
        <v>7810</v>
      </c>
      <c r="AF14" s="31" t="n">
        <v>7241.4</v>
      </c>
      <c r="AG14" s="31" t="n">
        <v>8249.8</v>
      </c>
      <c r="AH14" s="31" t="n">
        <f aca="false">AG14-AF14</f>
        <v>1008.4</v>
      </c>
      <c r="AI14" s="31" t="n">
        <f aca="false">AG14/AF14*100-100</f>
        <v>13.9254840224266</v>
      </c>
      <c r="AJ14" s="30" t="n">
        <f aca="false">'[1]Луцький зоопарк'!D38</f>
        <v>2734.1</v>
      </c>
      <c r="AK14" s="30" t="n">
        <f aca="false">'[1]Луцький зоопарк'!E38</f>
        <v>2738.3</v>
      </c>
      <c r="AL14" s="30" t="n">
        <v>3202.4</v>
      </c>
      <c r="AM14" s="30" t="n">
        <f aca="false">AL14-AK14</f>
        <v>464.1</v>
      </c>
      <c r="AN14" s="30" t="n">
        <f aca="false">AL14/AK14*100-100</f>
        <v>16.9484716795092</v>
      </c>
      <c r="AO14" s="30" t="n">
        <f aca="false">'[1]Луцький зоопарк'!D39</f>
        <v>2153.2</v>
      </c>
      <c r="AP14" s="30" t="n">
        <f aca="false">'[1]Луцький зоопарк'!E39</f>
        <v>2172.7</v>
      </c>
      <c r="AQ14" s="30" t="n">
        <f aca="false">'[1]Луцький зоопарк'!F39</f>
        <v>2543.3</v>
      </c>
      <c r="AR14" s="30" t="n">
        <f aca="false">AQ14-AP14</f>
        <v>370.6</v>
      </c>
      <c r="AS14" s="30" t="n">
        <f aca="false">AQ14/AP14*100-100</f>
        <v>17.0571178717725</v>
      </c>
    </row>
    <row r="15" customFormat="false" ht="26.25" hidden="false" customHeight="true" outlineLevel="0" collapsed="false"/>
    <row r="16" customFormat="false" ht="49.5" hidden="false" customHeight="true" outlineLevel="0" collapsed="false">
      <c r="AE16" s="37" t="s">
        <v>41</v>
      </c>
      <c r="AF16" s="37"/>
      <c r="AG16" s="37"/>
      <c r="AH16" s="37"/>
      <c r="AQ16" s="38" t="s">
        <v>42</v>
      </c>
      <c r="AR16" s="38"/>
      <c r="AS16" s="38"/>
    </row>
    <row r="17" customFormat="false" ht="15.75" hidden="false" customHeight="false" outlineLevel="0" collapsed="false">
      <c r="AE17" s="39" t="s">
        <v>43</v>
      </c>
      <c r="AF17" s="39"/>
    </row>
  </sheetData>
  <mergeCells count="63">
    <mergeCell ref="M1:Q1"/>
    <mergeCell ref="M2:Q2"/>
    <mergeCell ref="M3:Q3"/>
    <mergeCell ref="M4:Q4"/>
    <mergeCell ref="C6:Q6"/>
    <mergeCell ref="X6:AS6"/>
    <mergeCell ref="A8:A11"/>
    <mergeCell ref="B8:B11"/>
    <mergeCell ref="C8:J8"/>
    <mergeCell ref="K8:Q8"/>
    <mergeCell ref="R8:U8"/>
    <mergeCell ref="V8:AD8"/>
    <mergeCell ref="AE8:AI8"/>
    <mergeCell ref="AJ8:AN8"/>
    <mergeCell ref="AO8:AS8"/>
    <mergeCell ref="C9:C11"/>
    <mergeCell ref="D9:D11"/>
    <mergeCell ref="E9:E11"/>
    <mergeCell ref="F9:I9"/>
    <mergeCell ref="J9:J11"/>
    <mergeCell ref="K9:K11"/>
    <mergeCell ref="L9:L11"/>
    <mergeCell ref="M9:M11"/>
    <mergeCell ref="N9:P9"/>
    <mergeCell ref="Q9:Q11"/>
    <mergeCell ref="R9:R11"/>
    <mergeCell ref="S9:S11"/>
    <mergeCell ref="T9:T11"/>
    <mergeCell ref="U9:U11"/>
    <mergeCell ref="V9:V11"/>
    <mergeCell ref="W9:W11"/>
    <mergeCell ref="X9:X11"/>
    <mergeCell ref="Y9:AC9"/>
    <mergeCell ref="AD9:AD11"/>
    <mergeCell ref="AE9:AE11"/>
    <mergeCell ref="AF9:AF11"/>
    <mergeCell ref="AG9:AG11"/>
    <mergeCell ref="AH9:AH11"/>
    <mergeCell ref="AI9:AI11"/>
    <mergeCell ref="AJ9:AJ11"/>
    <mergeCell ref="AK9:AK11"/>
    <mergeCell ref="AL9:AL11"/>
    <mergeCell ref="AM9:AM11"/>
    <mergeCell ref="AN9:AN11"/>
    <mergeCell ref="AO9:AO11"/>
    <mergeCell ref="AP9:AP11"/>
    <mergeCell ref="AQ9:AQ11"/>
    <mergeCell ref="AR9:AR11"/>
    <mergeCell ref="AS9:AS11"/>
    <mergeCell ref="F10:G10"/>
    <mergeCell ref="H10:H11"/>
    <mergeCell ref="I10:I11"/>
    <mergeCell ref="N10:N11"/>
    <mergeCell ref="O10:O11"/>
    <mergeCell ref="P10:P11"/>
    <mergeCell ref="Y10:Y11"/>
    <mergeCell ref="Z10:Z11"/>
    <mergeCell ref="AA10:AA11"/>
    <mergeCell ref="AB10:AB11"/>
    <mergeCell ref="AC10:AC11"/>
    <mergeCell ref="AE16:AH16"/>
    <mergeCell ref="AQ16:AS16"/>
    <mergeCell ref="AE17:AF17"/>
  </mergeCells>
  <printOptions headings="false" gridLines="false" gridLinesSet="true" horizontalCentered="true" verticalCentered="true"/>
  <pageMargins left="0.236111111111111" right="0.236111111111111" top="0.747916666666667" bottom="0.747916666666667" header="0.511811023622047" footer="0.511811023622047"/>
  <pageSetup paperSize="9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7" man="true" max="65535" min="0"/>
    <brk id="3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Гребенюк Оксана Костянтинівна</dc:creator>
  <dc:description/>
  <dc:language>uk-UA</dc:language>
  <cp:lastModifiedBy/>
  <cp:lastPrinted>2022-09-05T05:36:43Z</cp:lastPrinted>
  <dcterms:modified xsi:type="dcterms:W3CDTF">2022-09-05T16:16:42Z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