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05" windowWidth="15120" windowHeight="771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Лист1!#REF!</definedName>
    <definedName name="_xlnm._FilterDatabase" localSheetId="0" hidden="1">Лист1!$I$1:$I$327</definedName>
    <definedName name="_xlnm.Print_Titles" localSheetId="0">Лист1!$5:$6</definedName>
    <definedName name="_xlnm.Print_Area" localSheetId="0">Лист1!$A$1:$H$237</definedName>
  </definedNames>
  <calcPr calcId="125725"/>
</workbook>
</file>

<file path=xl/calcChain.xml><?xml version="1.0" encoding="utf-8"?>
<calcChain xmlns="http://schemas.openxmlformats.org/spreadsheetml/2006/main">
  <c r="G63" i="1"/>
  <c r="F63"/>
  <c r="H64"/>
  <c r="H63" s="1"/>
  <c r="H49" l="1"/>
  <c r="H46"/>
  <c r="H48"/>
  <c r="G198"/>
  <c r="H200"/>
  <c r="F198"/>
  <c r="G218"/>
  <c r="F218"/>
  <c r="H219"/>
  <c r="H218" s="1"/>
  <c r="G205"/>
  <c r="F205"/>
  <c r="H206"/>
  <c r="H205" s="1"/>
  <c r="G164"/>
  <c r="F164"/>
  <c r="H165"/>
  <c r="H164" s="1"/>
  <c r="G189" l="1"/>
  <c r="F189"/>
  <c r="H190"/>
  <c r="H189" s="1"/>
  <c r="H169"/>
  <c r="H170"/>
  <c r="H171"/>
  <c r="G137"/>
  <c r="F137"/>
  <c r="H138"/>
  <c r="H137" s="1"/>
  <c r="H128"/>
  <c r="H127"/>
  <c r="H126"/>
  <c r="G125"/>
  <c r="F125"/>
  <c r="G121"/>
  <c r="F121"/>
  <c r="H122"/>
  <c r="H123"/>
  <c r="G115"/>
  <c r="F115"/>
  <c r="H116"/>
  <c r="H115" s="1"/>
  <c r="G109"/>
  <c r="F109"/>
  <c r="H113"/>
  <c r="H112"/>
  <c r="H111"/>
  <c r="H110"/>
  <c r="G95"/>
  <c r="F95"/>
  <c r="H96"/>
  <c r="H95" s="1"/>
  <c r="H80"/>
  <c r="G79"/>
  <c r="F79"/>
  <c r="H71"/>
  <c r="G69"/>
  <c r="G67" s="1"/>
  <c r="F69"/>
  <c r="F67" s="1"/>
  <c r="H55"/>
  <c r="H56"/>
  <c r="H31"/>
  <c r="G29"/>
  <c r="F29"/>
  <c r="H27"/>
  <c r="H26" s="1"/>
  <c r="G26"/>
  <c r="F26"/>
  <c r="G14"/>
  <c r="F14"/>
  <c r="H16"/>
  <c r="H17"/>
  <c r="H18"/>
  <c r="H19"/>
  <c r="H20"/>
  <c r="G10"/>
  <c r="F10"/>
  <c r="H12"/>
  <c r="H121" l="1"/>
  <c r="H109"/>
  <c r="H53"/>
  <c r="G52"/>
  <c r="F52"/>
  <c r="H104"/>
  <c r="G143"/>
  <c r="F143"/>
  <c r="H148"/>
  <c r="G106"/>
  <c r="F106"/>
  <c r="H107"/>
  <c r="H106" s="1"/>
  <c r="H158" l="1"/>
  <c r="F208"/>
  <c r="G208" l="1"/>
  <c r="H210"/>
  <c r="H30"/>
  <c r="H29" s="1"/>
  <c r="H34"/>
  <c r="H33" s="1"/>
  <c r="G33"/>
  <c r="F33"/>
  <c r="H57" l="1"/>
  <c r="H58"/>
  <c r="H54"/>
  <c r="H45"/>
  <c r="H44"/>
  <c r="H43"/>
  <c r="H47"/>
  <c r="G36"/>
  <c r="H37"/>
  <c r="H36" s="1"/>
  <c r="F36"/>
  <c r="G22"/>
  <c r="H23"/>
  <c r="F22"/>
  <c r="H11"/>
  <c r="H10" s="1"/>
  <c r="H161"/>
  <c r="G42"/>
  <c r="F42"/>
  <c r="G131"/>
  <c r="F131"/>
  <c r="G179"/>
  <c r="H216"/>
  <c r="H215" s="1"/>
  <c r="G215"/>
  <c r="F215"/>
  <c r="H168"/>
  <c r="H100"/>
  <c r="H99"/>
  <c r="G98"/>
  <c r="F98"/>
  <c r="H132"/>
  <c r="H174"/>
  <c r="H177"/>
  <c r="H162"/>
  <c r="H160"/>
  <c r="G157"/>
  <c r="H149"/>
  <c r="G60"/>
  <c r="F60"/>
  <c r="H61"/>
  <c r="H60" s="1"/>
  <c r="H81"/>
  <c r="H79" s="1"/>
  <c r="H50"/>
  <c r="H213"/>
  <c r="H212" s="1"/>
  <c r="H187"/>
  <c r="H184"/>
  <c r="H199"/>
  <c r="H198" s="1"/>
  <c r="F102"/>
  <c r="F179"/>
  <c r="F173"/>
  <c r="G212"/>
  <c r="F212"/>
  <c r="F157"/>
  <c r="H181"/>
  <c r="H183"/>
  <c r="H185"/>
  <c r="H182"/>
  <c r="H186"/>
  <c r="G233"/>
  <c r="G231" s="1"/>
  <c r="F233"/>
  <c r="F231" s="1"/>
  <c r="G227"/>
  <c r="G225" s="1"/>
  <c r="G224" s="1"/>
  <c r="F227"/>
  <c r="H234"/>
  <c r="H233" s="1"/>
  <c r="H231" s="1"/>
  <c r="H228"/>
  <c r="H227" s="1"/>
  <c r="H225" s="1"/>
  <c r="H224" s="1"/>
  <c r="G221"/>
  <c r="F221"/>
  <c r="H222"/>
  <c r="H209"/>
  <c r="H208" s="1"/>
  <c r="H196"/>
  <c r="H195" s="1"/>
  <c r="G195"/>
  <c r="F195"/>
  <c r="G146"/>
  <c r="F146"/>
  <c r="G151"/>
  <c r="F151"/>
  <c r="G154"/>
  <c r="F154"/>
  <c r="G167"/>
  <c r="F167"/>
  <c r="G173"/>
  <c r="H180"/>
  <c r="H176"/>
  <c r="H175"/>
  <c r="H159"/>
  <c r="H155"/>
  <c r="H154" s="1"/>
  <c r="H152"/>
  <c r="H151" s="1"/>
  <c r="H147"/>
  <c r="H144"/>
  <c r="H143" s="1"/>
  <c r="G134"/>
  <c r="F134"/>
  <c r="H135"/>
  <c r="H134" s="1"/>
  <c r="H129"/>
  <c r="H125" s="1"/>
  <c r="G102"/>
  <c r="H103"/>
  <c r="G89"/>
  <c r="G87" s="1"/>
  <c r="G86" s="1"/>
  <c r="F89"/>
  <c r="F87" s="1"/>
  <c r="F86" s="1"/>
  <c r="H90"/>
  <c r="H89" s="1"/>
  <c r="H87" s="1"/>
  <c r="H86" s="1"/>
  <c r="G83"/>
  <c r="F83"/>
  <c r="G76"/>
  <c r="F76"/>
  <c r="H84"/>
  <c r="H83" s="1"/>
  <c r="H77"/>
  <c r="H76" s="1"/>
  <c r="H70"/>
  <c r="H69" s="1"/>
  <c r="H67" s="1"/>
  <c r="H24"/>
  <c r="H15"/>
  <c r="H14" s="1"/>
  <c r="F203" l="1"/>
  <c r="F202" s="1"/>
  <c r="G203"/>
  <c r="G202" s="1"/>
  <c r="F40"/>
  <c r="F39" s="1"/>
  <c r="F141"/>
  <c r="F140" s="1"/>
  <c r="G141"/>
  <c r="G140" s="1"/>
  <c r="G40"/>
  <c r="G39" s="1"/>
  <c r="G93"/>
  <c r="G92" s="1"/>
  <c r="F93"/>
  <c r="F92" s="1"/>
  <c r="F119"/>
  <c r="F118" s="1"/>
  <c r="G119"/>
  <c r="G118" s="1"/>
  <c r="F8"/>
  <c r="F7" s="1"/>
  <c r="G8"/>
  <c r="G7" s="1"/>
  <c r="G66"/>
  <c r="F66"/>
  <c r="H52"/>
  <c r="H74"/>
  <c r="H73" s="1"/>
  <c r="G74"/>
  <c r="G73" s="1"/>
  <c r="F74"/>
  <c r="F73" s="1"/>
  <c r="H230"/>
  <c r="G230"/>
  <c r="F230"/>
  <c r="H22"/>
  <c r="H8" s="1"/>
  <c r="F193"/>
  <c r="F192" s="1"/>
  <c r="H221"/>
  <c r="H203" s="1"/>
  <c r="H102"/>
  <c r="H193"/>
  <c r="H192" s="1"/>
  <c r="H98"/>
  <c r="G193"/>
  <c r="G192" s="1"/>
  <c r="F225"/>
  <c r="F224" s="1"/>
  <c r="H179"/>
  <c r="H167"/>
  <c r="H146"/>
  <c r="H173"/>
  <c r="H157"/>
  <c r="H131"/>
  <c r="H119" s="1"/>
  <c r="H42"/>
  <c r="H141" l="1"/>
  <c r="H140" s="1"/>
  <c r="H40"/>
  <c r="H39" s="1"/>
  <c r="H93"/>
  <c r="H92" s="1"/>
  <c r="H202"/>
  <c r="H66"/>
  <c r="H7"/>
  <c r="H118"/>
  <c r="G236"/>
  <c r="F236"/>
  <c r="H236" l="1"/>
</calcChain>
</file>

<file path=xl/sharedStrings.xml><?xml version="1.0" encoding="utf-8"?>
<sst xmlns="http://schemas.openxmlformats.org/spreadsheetml/2006/main" count="300" uniqueCount="246">
  <si>
    <t>Код Функціональної класифікації видатків та кредитування бюджету</t>
  </si>
  <si>
    <t>0200000</t>
  </si>
  <si>
    <t>0210000</t>
  </si>
  <si>
    <t>Виконавчий комітет міської ради</t>
  </si>
  <si>
    <t>0111</t>
  </si>
  <si>
    <t>Розроблення схем планування та забудови територій (містобудівної документації)</t>
  </si>
  <si>
    <t>0443</t>
  </si>
  <si>
    <t>0217350</t>
  </si>
  <si>
    <t>0600000</t>
  </si>
  <si>
    <t>0610000</t>
  </si>
  <si>
    <t>0611010</t>
  </si>
  <si>
    <t>0910</t>
  </si>
  <si>
    <t>Надання дошкільної освіти</t>
  </si>
  <si>
    <t>0921</t>
  </si>
  <si>
    <t>0700000</t>
  </si>
  <si>
    <t>Управління охорони здоров'я</t>
  </si>
  <si>
    <t>0710000</t>
  </si>
  <si>
    <t>0712030</t>
  </si>
  <si>
    <t>0733</t>
  </si>
  <si>
    <t>Лікарсько-акушерська допомога вагітним, породіллям та новонародженим</t>
  </si>
  <si>
    <t>0800000</t>
  </si>
  <si>
    <t>Департамент соціальної політики</t>
  </si>
  <si>
    <t>0810000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</si>
  <si>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</si>
  <si>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</si>
  <si>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</si>
  <si>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</si>
  <si>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</si>
  <si>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</si>
  <si>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</si>
  <si>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</si>
  <si>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</si>
  <si>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>0900000</t>
  </si>
  <si>
    <t>Управління соціальних служб для сім'ї, дітей та молоді</t>
  </si>
  <si>
    <t>0910000</t>
  </si>
  <si>
    <t>0910160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</si>
  <si>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</si>
  <si>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</si>
  <si>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</si>
  <si>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</si>
  <si>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</si>
  <si>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</si>
  <si>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</si>
  <si>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</si>
  <si>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</si>
  <si>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0810</t>
  </si>
  <si>
    <t>1115031</t>
  </si>
  <si>
    <t>Утримання та навчально-тренувальна робота комунальних дитячо-юнацьких спортивних шкіл</t>
  </si>
  <si>
    <t xml:space="preserve">   Департамент житлово-комунального господарства</t>
  </si>
  <si>
    <t>1210000</t>
  </si>
  <si>
    <t>1210160</t>
  </si>
  <si>
    <t>1216011</t>
  </si>
  <si>
    <t>0620</t>
  </si>
  <si>
    <t>Експлуатація та технічне обслуговування житлового фонду</t>
  </si>
  <si>
    <t>1216015</t>
  </si>
  <si>
    <t>Забезпечення надійної та безперебійної експлуатації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</si>
  <si>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</si>
  <si>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</si>
  <si>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>1216030</t>
  </si>
  <si>
    <t>Організація благоустрою населених пунктів</t>
  </si>
  <si>
    <t>1217310</t>
  </si>
  <si>
    <t>Будівництво об'єктів житлово-комунального господарства</t>
  </si>
  <si>
    <t>0490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</si>
  <si>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</si>
  <si>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</si>
  <si>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</si>
  <si>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1500000</t>
  </si>
  <si>
    <t>Управління капітального будівництва</t>
  </si>
  <si>
    <t>1510000</t>
  </si>
  <si>
    <t>Реалізація інших заходів щодо соціально-економічного розвитку територій</t>
  </si>
  <si>
    <t>3710160</t>
  </si>
  <si>
    <t>3410160</t>
  </si>
  <si>
    <t>ВСЬОГО</t>
  </si>
  <si>
    <t>Департамент "Центр надання адміністративних послуг у місті Луцьку"</t>
  </si>
  <si>
    <t>0217421</t>
  </si>
  <si>
    <t>7421</t>
  </si>
  <si>
    <t>0453</t>
  </si>
  <si>
    <t xml:space="preserve">Утримання та розвиток наземного електротранспорту </t>
  </si>
  <si>
    <t>1200000</t>
  </si>
  <si>
    <t>грн</t>
  </si>
  <si>
    <t>Загальна сума з врахуванням змін</t>
  </si>
  <si>
    <t>Пропонується внести зміни</t>
  </si>
  <si>
    <t>1217670</t>
  </si>
  <si>
    <t>Внески до статутного капіталу суб’єктів господарювання</t>
  </si>
  <si>
    <t xml:space="preserve">  Р О З ' Я С Н Е Н Н Я    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</si>
  <si>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</si>
  <si>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</si>
  <si>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</si>
  <si>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1417370</t>
  </si>
  <si>
    <t>Розробка містобудівної документації на місцевому рівні</t>
  </si>
  <si>
    <t>Співфінансування проєкту "Оновлення інфраструктури електротранспорту м. Луцька"</t>
  </si>
  <si>
    <t>0217670</t>
  </si>
  <si>
    <t>Усунення аварій, інших непередбачених ситуацій та придбання техніки для ЗДО</t>
  </si>
  <si>
    <t>Придбання техніки та обладнання</t>
  </si>
  <si>
    <t>Придбання техніки</t>
  </si>
  <si>
    <t>Капітальний ремонт спортивних майданчиків</t>
  </si>
  <si>
    <t>Придбання комп’ютерної техніки</t>
  </si>
  <si>
    <t>Капітальний ремонт ліфтів</t>
  </si>
  <si>
    <t xml:space="preserve">Капітальний ремонт прибудинкових територій </t>
  </si>
  <si>
    <t xml:space="preserve">Капітальний ремонт об'єктів благоустрою </t>
  </si>
  <si>
    <t xml:space="preserve">Реконструкція мереж зовнішнього освітлення </t>
  </si>
  <si>
    <t>Капітальний ремонт вулиць</t>
  </si>
  <si>
    <t>Будівництво світлофорних об'єктів</t>
  </si>
  <si>
    <t>Розробка схеми організації дорожнього руху</t>
  </si>
  <si>
    <t>КП "Парки і сквери" (придбання техніки)</t>
  </si>
  <si>
    <t>7370</t>
  </si>
  <si>
    <t>Придбання обладнання і предметів довгострокового користування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</si>
  <si>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</si>
  <si>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>КП "Луцькводоканал" - будівництво КНС для перекачування промивних вод Дубнівського водозабору</t>
  </si>
  <si>
    <t>Керівництво і управління у відповідній сфері у містах (місті Києві), селищах, селах, територіальних громадах</t>
  </si>
  <si>
    <t>0611021</t>
  </si>
  <si>
    <t xml:space="preserve">Забезпечення діяльності палаців і будинків культури, клубів, центрів дозвілля та інших клубних закладів </t>
  </si>
  <si>
    <t>0828</t>
  </si>
  <si>
    <t>ДКП "Луцьктепло" - виконання умов кредитного договору з ЄБРР</t>
  </si>
  <si>
    <t xml:space="preserve"> Департамент фінансів, бюджету та аудиту</t>
  </si>
  <si>
    <t>Департамент молоді та спорту</t>
  </si>
  <si>
    <t>0540</t>
  </si>
  <si>
    <t>Інша діяльність у сфері екології та охорони природних ресурсів</t>
  </si>
  <si>
    <t xml:space="preserve">Директор департаменту </t>
  </si>
  <si>
    <t>ДКП "Луцьктепло" - сплата місцевого внеску згідно умов кредитного договору з ЄБРР</t>
  </si>
  <si>
    <t>Департамент освіти</t>
  </si>
  <si>
    <t>0731</t>
  </si>
  <si>
    <t>Багатопрофільна стаціонарна медична допомога населенню</t>
  </si>
  <si>
    <t>Лілія ЄЛОВА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</si>
  <si>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</si>
  <si>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1011080</t>
  </si>
  <si>
    <t>0960</t>
  </si>
  <si>
    <t>0829</t>
  </si>
  <si>
    <t xml:space="preserve">Найменування інвестиційного проекту
</t>
  </si>
  <si>
    <t>Проєкт "Оновлення інфраструктури електротранспорту м. Луцька" (кошти позики ЄІБ)</t>
  </si>
  <si>
    <t>0218330</t>
  </si>
  <si>
    <t xml:space="preserve">Надання загальної середньої освіти закладами загальної середньої освіти </t>
  </si>
  <si>
    <t>0810160</t>
  </si>
  <si>
    <t>Надання спеціалізованої освіти мистецькими школами</t>
  </si>
  <si>
    <t>КЗ "ДЮСШ №4" - придбання гвинтівки</t>
  </si>
  <si>
    <t>Забезпечення діяльності централізованої бухгалтерії</t>
  </si>
  <si>
    <t xml:space="preserve">Придбання техніки </t>
  </si>
  <si>
    <t xml:space="preserve">Капітальний ремонт об'єктів житлового фонду </t>
  </si>
  <si>
    <t>Реконструкція мереж газопостачання  при закритті підвальних котелень з виготовленням ПКД</t>
  </si>
  <si>
    <t>Капітальний ремонт контейнерних майданчиків</t>
  </si>
  <si>
    <t>0640</t>
  </si>
  <si>
    <t>Інша діяльність у сфері житлово-комунального господарства</t>
  </si>
  <si>
    <t xml:space="preserve">Реконструкція об'єктів благоустрою </t>
  </si>
  <si>
    <t>КП "Луцький Спецкомбінат"  (придбання техніки)</t>
  </si>
  <si>
    <t>Нове будівництво волоконно-оптичних ліній зв'язку  зі встановленням камер відеоспостереження  в населених пунктах Луцької міської територіальної громади: встановлення нових та перенесення існуючих камер відеоспостереження в населених пунктах Луцької ОТРГ на вїзді зі сторони Ковеля (Зміїнець, Милуші, Княгининок, Рокині, Брище)  (програма "Безпечне місто Луцьк")</t>
  </si>
  <si>
    <t>до додатку 5 рішення</t>
  </si>
  <si>
    <t>1014040</t>
  </si>
  <si>
    <t>Забезпечення діяльності музеїв і виставок</t>
  </si>
  <si>
    <t>0210150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</si>
  <si>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</si>
  <si>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</si>
  <si>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Придбання оргтехніки</t>
  </si>
  <si>
    <t>Розробка проєктної документації за результатами містобудівних конкурсів</t>
  </si>
  <si>
    <t>Виготовлення топографо-геодезичної основи 1:2000 для розроблення містобудівної документації</t>
  </si>
  <si>
    <t xml:space="preserve">Вдосконалення та розвиток містобудівного кадастру </t>
  </si>
  <si>
    <t>Доповнення містобудівного кадастру даними по приєднаних населених пунктах</t>
  </si>
  <si>
    <t>Розробка схеми розміщення засобів зовнішньої реклами</t>
  </si>
  <si>
    <t>0217650</t>
  </si>
  <si>
    <t>Проведення експертної грошової оцінки земельної ділянки чи права на неї</t>
  </si>
  <si>
    <t xml:space="preserve">Розроблення документації з проведення експертних грошових оцінок, земельних ділянок, продаж яких здійснюватиметься шляхом викупу, власниками об’єктів нерухомого майна, які знаходяться на земельних ділянках, що підлягають продажу </t>
  </si>
  <si>
    <t xml:space="preserve">КП "Луцьке підприємство електротранспорту" - придбання мідного проводу та запасних частин до контактної мережі </t>
  </si>
  <si>
    <t>КП "Луцьке підприємство електротранспорту" - будівництво нових та реконструкція існуючих кабельних ліній та тягових підстанцій</t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</si>
  <si>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</si>
  <si>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</si>
  <si>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</si>
  <si>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 xml:space="preserve">Співфінансування до проєкту “Спільний пошук нових рішень у комунальному господарстві: поводження з органічними відходами у Луцькій МТГ” </t>
  </si>
  <si>
    <t>КЗ "ДНЗ №6" -   капітальний ремонт системи пожежної сигналізації</t>
  </si>
  <si>
    <t>ЗДО №11  - капітальний ремонт системи пожежної сигналізації</t>
  </si>
  <si>
    <t>ЗДО №30  - капітальний ремонт покрівлі</t>
  </si>
  <si>
    <t>ЗДО №34  - капітальний ремонт покрівлі</t>
  </si>
  <si>
    <t>КЗ ЗСО "Луцький ліцей №2" -капітальний ремонт (підсилення несучих конструкцій) будівлі</t>
  </si>
  <si>
    <t>КЗ ЗСО "Луцький ліцей №4 імені Модеста Левицького " - капітальний ремонт зовнішніх огороджуючих конструкцій</t>
  </si>
  <si>
    <t>КЗ ЗСО "Луцький ліцей №4 імені Модеста Левицького " -  капітальний ремонт каналізації</t>
  </si>
  <si>
    <t>КЗ ЗСО "Луцький ліцей №15" - капітальний ремонт харчоблоку</t>
  </si>
  <si>
    <t>КЗ ЗСО "Луцький ліцей №28" - капітальний ремонт системи вентиляції їдальні</t>
  </si>
  <si>
    <t>КЗ ЗСО "Княгининівський ліцей №34" - капітальний ремонт котельні</t>
  </si>
  <si>
    <t>0611025</t>
  </si>
  <si>
    <t>0922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</si>
  <si>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 закладами позашкільної освіти, заходи із позашкільної роботи з дітьми</t>
  </si>
  <si>
    <t>КЗ "Луцький навчально-реабілітаційний центр" - капітальний ремонт санвузлів</t>
  </si>
  <si>
    <t>КП "Луцький клінічний клінічний пологовий будинок" - придбання наркозо-дихального апарату</t>
  </si>
  <si>
    <t>КП "Луцький клінічний клінічний пологовий будинок" - проведення централізованої системи забезпечення повітрям в гінекологічному корпусі</t>
  </si>
  <si>
    <t>Придбання системи пожежної сигналізації</t>
  </si>
  <si>
    <t>Капітальний ремонт системи газопостачання</t>
  </si>
  <si>
    <t>Забезпечення житлом на умовах співфінансування учасників АТО/ООС та членів їх сімей</t>
  </si>
  <si>
    <t>1010160</t>
  </si>
  <si>
    <t>Придбання оргтехніки та меблів</t>
  </si>
  <si>
    <t>КЗ "Луцька музична школа №2" - встановлення пожежної сигналізації</t>
  </si>
  <si>
    <t>Придбання літератури для поповнення бібліотечного фонду та періодичних видань</t>
  </si>
  <si>
    <t>КЗ "Луцька міська централізована бібліотечна система" - придбання оргтехніки</t>
  </si>
  <si>
    <t xml:space="preserve">КЗ "Музей історії сільського господарства Волині-Скансен" - придбання оргтехніки </t>
  </si>
  <si>
    <t>КЗ "Палац культури міста Луцька" - придбання звукового обладнання</t>
  </si>
  <si>
    <t>КЗ "Палац культури міста Луцька" - придбання оргтехніки для КМЦ "Красне"</t>
  </si>
  <si>
    <t>КЗ "Центр культури "Княгининок" - придбання оргтехніки для історичного музею</t>
  </si>
  <si>
    <t>КЗ "Центр культури "Княгининок" - придбання акустичної системи для будинків культури в с. Сирники та с. Іванчиці</t>
  </si>
  <si>
    <t>Забезпечення діяльності інших закладів в галузі культури і мистецтва</t>
  </si>
  <si>
    <t>Придбання оргтехніки для централізованої бухгалтерії</t>
  </si>
  <si>
    <t>1113131</t>
  </si>
  <si>
    <t>1040</t>
  </si>
  <si>
    <t>Здійснення заходів та реалізації проектів на виконання Державної цільової соціальної програми "Молодь України"</t>
  </si>
  <si>
    <t>КЗ "Луцький міський молодіжний центр" - капітальний ремонт електромереж приміщення по вул. Глушець, 22б</t>
  </si>
  <si>
    <t>КЗ "Луцький міський молодіжний центр" - капітальний ремонт приміщення по вул. Глушець, 22б, в тому числі виготовлення проєктно-кошторисної документації</t>
  </si>
  <si>
    <t>КЗ "ДЮСШ №3" - придбання спортивного обладнання</t>
  </si>
  <si>
    <t>КЗ "ДЮСШ №4" - придбання велосипедів гірських</t>
  </si>
  <si>
    <t>КЗ "ДЮСШ №4" - придбання комп'ютерної техніки</t>
  </si>
  <si>
    <t>1117670</t>
  </si>
  <si>
    <t>КП "Стадіон "Авангард" - придбання офісної техніки</t>
  </si>
  <si>
    <t xml:space="preserve">Капітальний ремонт фасадів житлових будинків </t>
  </si>
  <si>
    <t>Придбання дитячого обладнання</t>
  </si>
  <si>
    <t>Придбання контейнерів</t>
  </si>
  <si>
    <t>Виготовлення проектно-кошторисної документації на капітальний ремонт скверів</t>
  </si>
  <si>
    <t>Будівництво мереж зовнішнього освітлення</t>
  </si>
  <si>
    <t xml:space="preserve">Реконструкція полігону ТПВ з розширенням </t>
  </si>
  <si>
    <t>Будівництво болардів</t>
  </si>
  <si>
    <t xml:space="preserve">ЛСКАП "Спецкомунтранс" - реконструкція полігону ТПВ </t>
  </si>
  <si>
    <t>ЛСКАП "Спецкомунтранс" - реконструкція інженерних мереж на полігоні ТПВ в с. Брище</t>
  </si>
  <si>
    <t>1512010</t>
  </si>
  <si>
    <t>КП "Медичне об'єднання Луцької міської територіальної громади" - капітальний ремонт операційного блоку</t>
  </si>
  <si>
    <t>КП "Медичне об'єднання Луцької міської територіальної громади" - капітальний ремонт амбулаторії на вул. Привокзальній, 13</t>
  </si>
  <si>
    <t>1515031</t>
  </si>
  <si>
    <t xml:space="preserve">КЗ "ДЮСШ №3" - капітальний ремонт </t>
  </si>
  <si>
    <t>1516090</t>
  </si>
  <si>
    <t>КП "Ласка" - капітальний ремонт мереж водовідведення ветеринарного та комплексно-ветеринарного приміщення за адресою м. Луцьк, вул. Мамсурова, 9</t>
  </si>
  <si>
    <t>Виконання інвестиційних проектів в рамках здійснення заходів щодо соціально-економічного розвитку окремих територій</t>
  </si>
  <si>
    <t>Реалізація інвестиційних проектів</t>
  </si>
  <si>
    <t>1218110</t>
  </si>
  <si>
    <t>.0310</t>
  </si>
  <si>
    <t>Видатки на запобігання та ліквідацію надзвичайних ситуацій та наслідків стихійного лиха</t>
  </si>
  <si>
    <t>Придбання генераторів для забезпечення безперебійного функціонування об’єктів критичної інфраструктури</t>
  </si>
  <si>
    <t>Рішення міської ради від 21.12.2022 №39/41</t>
  </si>
  <si>
    <t>1216090</t>
  </si>
  <si>
    <t>Капітальний ремонт автентичних вхідних дверей будинків комунальної власності</t>
  </si>
  <si>
    <t>1511021</t>
  </si>
  <si>
    <t>Надання загальної середньої освіти закладами загальної середньої освіти</t>
  </si>
  <si>
    <t xml:space="preserve">Капітальний ремонт фасаду і даху Луцької  спеціалізованої  школи І-Ш ступенів №5 Луцької міської ради  Волинської області </t>
  </si>
  <si>
    <t>1517321</t>
  </si>
  <si>
    <t>Будівництво освітніх установ та закладів</t>
  </si>
  <si>
    <t>Реконструкція ЗОШ 1-Ш ступенів на вул.Володимирській, 47 в с.Забороль Луцького району Волинської області (коригування)</t>
  </si>
  <si>
    <t>КЗ "ДНЗ (ясла-садок) №41" - придбання гладильного пресу</t>
  </si>
  <si>
    <t>ЗДО №31 - капітальний ремонт покрівлі</t>
  </si>
  <si>
    <t>КЗ "Великоомелянівський ЗДО №44"  - капітальний ремонт приміщень (відкриття групи)</t>
  </si>
  <si>
    <t>0611141</t>
  </si>
  <si>
    <t>0990</t>
  </si>
  <si>
    <t>Забезпечення діяльності інших закладів у сфері освіти</t>
  </si>
  <si>
    <t>Придбання комп'ютерів для централізованої бухгалтерії</t>
  </si>
  <si>
    <t>Виконання експертизи кошторисної документації проект будівнцтва "Безпечне місто Луцьк "Нове будівництво з встановлення  камер відео спостереження по пр.Відродження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</si>
</sst>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* _-#,##0&quot;р.&quot;;* \-#,##0&quot;р.&quot;;* _-&quot;-&quot;&quot;р.&quot;;@"/>
  </numFmts>
  <fonts count="47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8"/>
      <name val="Arial"/>
      <family val="2"/>
    </font>
    <font>
      <b/>
      <sz val="10"/>
      <name val="Arial"/>
      <family val="2"/>
      <charset val="204"/>
    </font>
    <font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Calibri"/>
      <family val="2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11"/>
      <name val="Calibri"/>
      <family val="2"/>
      <charset val="204"/>
    </font>
    <font>
      <sz val="14"/>
      <color indexed="6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9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8" fillId="0" borderId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" fillId="0" borderId="3" applyNumberFormat="0" applyFill="0" applyAlignment="0" applyProtection="0"/>
    <xf numFmtId="0" fontId="10" fillId="21" borderId="4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4" fillId="0" borderId="0"/>
    <xf numFmtId="0" fontId="18" fillId="0" borderId="0"/>
    <xf numFmtId="0" fontId="21" fillId="0" borderId="0"/>
    <xf numFmtId="0" fontId="18" fillId="0" borderId="0"/>
    <xf numFmtId="0" fontId="4" fillId="0" borderId="0"/>
    <xf numFmtId="0" fontId="2" fillId="0" borderId="0"/>
    <xf numFmtId="0" fontId="2" fillId="0" borderId="0"/>
    <xf numFmtId="0" fontId="18" fillId="0" borderId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23" borderId="5" applyNumberFormat="0" applyFont="0" applyAlignment="0" applyProtection="0"/>
    <xf numFmtId="0" fontId="15" fillId="0" borderId="6" applyNumberFormat="0" applyFill="0" applyAlignment="0" applyProtection="0"/>
    <xf numFmtId="0" fontId="19" fillId="0" borderId="0"/>
    <xf numFmtId="0" fontId="16" fillId="0" borderId="0" applyNumberFormat="0" applyFill="0" applyBorder="0" applyAlignment="0" applyProtection="0"/>
    <xf numFmtId="166" fontId="22" fillId="0" borderId="0" applyFont="0" applyFill="0" applyBorder="0" applyAlignment="0" applyProtection="0"/>
    <xf numFmtId="0" fontId="17" fillId="4" borderId="0" applyNumberFormat="0" applyBorder="0" applyAlignment="0" applyProtection="0"/>
  </cellStyleXfs>
  <cellXfs count="195">
    <xf numFmtId="0" fontId="0" fillId="0" borderId="0" xfId="0"/>
    <xf numFmtId="0" fontId="25" fillId="0" borderId="0" xfId="0" applyFont="1" applyFill="1" applyBorder="1" applyAlignment="1">
      <alignment horizontal="right"/>
    </xf>
    <xf numFmtId="0" fontId="25" fillId="0" borderId="0" xfId="0" applyFont="1" applyFill="1" applyBorder="1"/>
    <xf numFmtId="0" fontId="27" fillId="0" borderId="0" xfId="0" applyFont="1" applyFill="1"/>
    <xf numFmtId="0" fontId="25" fillId="0" borderId="0" xfId="0" applyFont="1" applyFill="1" applyBorder="1" applyAlignment="1">
      <alignment horizontal="right" wrapText="1"/>
    </xf>
    <xf numFmtId="0" fontId="25" fillId="0" borderId="0" xfId="0" applyFont="1" applyFill="1" applyBorder="1" applyAlignment="1">
      <alignment wrapText="1"/>
    </xf>
    <xf numFmtId="0" fontId="25" fillId="0" borderId="0" xfId="0" applyFont="1" applyFill="1" applyBorder="1" applyAlignment="1">
      <alignment horizontal="righ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right"/>
    </xf>
    <xf numFmtId="3" fontId="27" fillId="0" borderId="0" xfId="0" applyNumberFormat="1" applyFont="1" applyFill="1"/>
    <xf numFmtId="0" fontId="24" fillId="0" borderId="7" xfId="0" applyFont="1" applyFill="1" applyBorder="1"/>
    <xf numFmtId="0" fontId="24" fillId="0" borderId="8" xfId="0" applyFont="1" applyFill="1" applyBorder="1" applyAlignment="1">
      <alignment wrapText="1"/>
    </xf>
    <xf numFmtId="0" fontId="24" fillId="0" borderId="7" xfId="0" applyFont="1" applyFill="1" applyBorder="1" applyAlignment="1">
      <alignment wrapText="1"/>
    </xf>
    <xf numFmtId="0" fontId="26" fillId="0" borderId="0" xfId="53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0" fontId="27" fillId="0" borderId="0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left"/>
    </xf>
    <xf numFmtId="0" fontId="24" fillId="0" borderId="0" xfId="53" applyFont="1" applyFill="1" applyAlignment="1">
      <alignment horizontal="center"/>
    </xf>
    <xf numFmtId="0" fontId="29" fillId="0" borderId="0" xfId="0" applyFont="1" applyFill="1" applyBorder="1" applyAlignment="1">
      <alignment horizontal="center" vertical="center" wrapText="1"/>
    </xf>
    <xf numFmtId="164" fontId="25" fillId="0" borderId="0" xfId="0" applyNumberFormat="1" applyFont="1" applyFill="1" applyBorder="1" applyAlignment="1">
      <alignment horizontal="center"/>
    </xf>
    <xf numFmtId="0" fontId="25" fillId="0" borderId="7" xfId="0" applyFont="1" applyFill="1" applyBorder="1" applyAlignment="1">
      <alignment horizontal="center" vertical="center" wrapText="1"/>
    </xf>
    <xf numFmtId="49" fontId="30" fillId="0" borderId="7" xfId="0" applyNumberFormat="1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164" fontId="25" fillId="0" borderId="7" xfId="0" applyNumberFormat="1" applyFont="1" applyFill="1" applyBorder="1" applyAlignment="1">
      <alignment horizontal="center"/>
    </xf>
    <xf numFmtId="164" fontId="29" fillId="0" borderId="7" xfId="0" applyNumberFormat="1" applyFont="1" applyFill="1" applyBorder="1" applyAlignment="1">
      <alignment horizontal="center" vertical="center"/>
    </xf>
    <xf numFmtId="49" fontId="33" fillId="0" borderId="7" xfId="0" applyNumberFormat="1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/>
    </xf>
    <xf numFmtId="164" fontId="31" fillId="0" borderId="7" xfId="0" applyNumberFormat="1" applyFont="1" applyFill="1" applyBorder="1" applyAlignment="1">
      <alignment horizontal="center" vertical="center"/>
    </xf>
    <xf numFmtId="0" fontId="35" fillId="0" borderId="7" xfId="0" applyFont="1" applyFill="1" applyBorder="1" applyAlignment="1">
      <alignment horizontal="center"/>
    </xf>
    <xf numFmtId="0" fontId="24" fillId="0" borderId="7" xfId="0" applyFont="1" applyFill="1" applyBorder="1" applyAlignment="1">
      <alignment horizontal="left" wrapText="1"/>
    </xf>
    <xf numFmtId="0" fontId="33" fillId="0" borderId="7" xfId="0" applyFont="1" applyFill="1" applyBorder="1" applyAlignment="1">
      <alignment horizontal="center" vertical="center"/>
    </xf>
    <xf numFmtId="49" fontId="33" fillId="0" borderId="7" xfId="0" applyNumberFormat="1" applyFont="1" applyFill="1" applyBorder="1" applyAlignment="1">
      <alignment horizontal="center" vertical="center"/>
    </xf>
    <xf numFmtId="49" fontId="30" fillId="0" borderId="7" xfId="0" applyNumberFormat="1" applyFont="1" applyFill="1" applyBorder="1" applyAlignment="1">
      <alignment horizontal="center" vertical="center"/>
    </xf>
    <xf numFmtId="0" fontId="33" fillId="0" borderId="7" xfId="0" applyNumberFormat="1" applyFont="1" applyFill="1" applyBorder="1" applyAlignment="1">
      <alignment horizontal="center" vertical="center"/>
    </xf>
    <xf numFmtId="0" fontId="34" fillId="0" borderId="7" xfId="0" applyFont="1" applyFill="1" applyBorder="1" applyAlignment="1">
      <alignment horizontal="center" vertical="center"/>
    </xf>
    <xf numFmtId="49" fontId="33" fillId="0" borderId="8" xfId="0" applyNumberFormat="1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vertical="center" wrapText="1"/>
    </xf>
    <xf numFmtId="0" fontId="24" fillId="0" borderId="7" xfId="0" applyFont="1" applyFill="1" applyBorder="1" applyAlignment="1"/>
    <xf numFmtId="0" fontId="33" fillId="0" borderId="7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 wrapText="1"/>
    </xf>
    <xf numFmtId="49" fontId="37" fillId="0" borderId="7" xfId="0" applyNumberFormat="1" applyFont="1" applyFill="1" applyBorder="1" applyAlignment="1">
      <alignment horizontal="center" vertical="center" wrapText="1"/>
    </xf>
    <xf numFmtId="0" fontId="32" fillId="0" borderId="7" xfId="0" applyNumberFormat="1" applyFont="1" applyFill="1" applyBorder="1" applyAlignment="1">
      <alignment horizontal="center" vertical="center" wrapText="1"/>
    </xf>
    <xf numFmtId="1" fontId="30" fillId="0" borderId="7" xfId="0" applyNumberFormat="1" applyFont="1" applyFill="1" applyBorder="1" applyAlignment="1">
      <alignment horizontal="center" vertical="center"/>
    </xf>
    <xf numFmtId="0" fontId="32" fillId="0" borderId="7" xfId="0" applyNumberFormat="1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 wrapText="1"/>
    </xf>
    <xf numFmtId="49" fontId="29" fillId="0" borderId="7" xfId="0" applyNumberFormat="1" applyFont="1" applyFill="1" applyBorder="1" applyAlignment="1">
      <alignment horizontal="center" vertical="center" wrapText="1"/>
    </xf>
    <xf numFmtId="0" fontId="38" fillId="0" borderId="8" xfId="0" applyFont="1" applyFill="1" applyBorder="1" applyAlignment="1">
      <alignment wrapText="1"/>
    </xf>
    <xf numFmtId="0" fontId="39" fillId="0" borderId="7" xfId="0" applyFont="1" applyFill="1" applyBorder="1" applyAlignment="1">
      <alignment wrapText="1"/>
    </xf>
    <xf numFmtId="0" fontId="32" fillId="0" borderId="7" xfId="0" applyFont="1" applyFill="1" applyBorder="1" applyAlignment="1">
      <alignment horizontal="center" wrapText="1"/>
    </xf>
    <xf numFmtId="0" fontId="34" fillId="0" borderId="7" xfId="0" applyFont="1" applyFill="1" applyBorder="1"/>
    <xf numFmtId="0" fontId="29" fillId="0" borderId="7" xfId="0" applyFont="1" applyFill="1" applyBorder="1"/>
    <xf numFmtId="0" fontId="29" fillId="0" borderId="8" xfId="0" applyFont="1" applyFill="1" applyBorder="1" applyAlignment="1">
      <alignment horizontal="center"/>
    </xf>
    <xf numFmtId="0" fontId="29" fillId="0" borderId="7" xfId="0" applyFont="1" applyFill="1" applyBorder="1" applyAlignment="1">
      <alignment horizontal="center"/>
    </xf>
    <xf numFmtId="0" fontId="38" fillId="0" borderId="7" xfId="0" applyFont="1" applyFill="1" applyBorder="1" applyAlignment="1">
      <alignment horizontal="left" wrapText="1"/>
    </xf>
    <xf numFmtId="0" fontId="38" fillId="0" borderId="7" xfId="0" applyFont="1" applyFill="1" applyBorder="1" applyAlignment="1">
      <alignment wrapText="1"/>
    </xf>
    <xf numFmtId="0" fontId="29" fillId="0" borderId="7" xfId="0" applyNumberFormat="1" applyFont="1" applyFill="1" applyBorder="1" applyAlignment="1">
      <alignment horizontal="center" vertical="center"/>
    </xf>
    <xf numFmtId="49" fontId="29" fillId="0" borderId="7" xfId="0" applyNumberFormat="1" applyFont="1" applyFill="1" applyBorder="1"/>
    <xf numFmtId="0" fontId="31" fillId="0" borderId="7" xfId="0" applyNumberFormat="1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left" vertical="center" wrapText="1"/>
    </xf>
    <xf numFmtId="0" fontId="26" fillId="0" borderId="7" xfId="0" applyFont="1" applyFill="1" applyBorder="1"/>
    <xf numFmtId="0" fontId="24" fillId="0" borderId="0" xfId="0" applyFont="1" applyFill="1"/>
    <xf numFmtId="0" fontId="23" fillId="0" borderId="0" xfId="0" applyFont="1" applyFill="1"/>
    <xf numFmtId="3" fontId="23" fillId="0" borderId="0" xfId="0" applyNumberFormat="1" applyFont="1" applyFill="1"/>
    <xf numFmtId="4" fontId="39" fillId="0" borderId="0" xfId="0" applyNumberFormat="1" applyFont="1" applyFill="1" applyAlignment="1">
      <alignment horizontal="right"/>
    </xf>
    <xf numFmtId="0" fontId="40" fillId="0" borderId="0" xfId="0" applyFont="1" applyFill="1" applyAlignment="1">
      <alignment horizontal="right"/>
    </xf>
    <xf numFmtId="0" fontId="40" fillId="0" borderId="0" xfId="0" applyFont="1" applyFill="1"/>
    <xf numFmtId="49" fontId="30" fillId="24" borderId="7" xfId="0" applyNumberFormat="1" applyFont="1" applyFill="1" applyBorder="1" applyAlignment="1">
      <alignment horizontal="center" vertical="center" wrapText="1"/>
    </xf>
    <xf numFmtId="165" fontId="31" fillId="24" borderId="7" xfId="0" applyNumberFormat="1" applyFont="1" applyFill="1" applyBorder="1" applyAlignment="1">
      <alignment horizontal="center" vertical="center"/>
    </xf>
    <xf numFmtId="0" fontId="32" fillId="24" borderId="7" xfId="0" applyFont="1" applyFill="1" applyBorder="1" applyAlignment="1">
      <alignment horizontal="center" vertical="center" wrapText="1"/>
    </xf>
    <xf numFmtId="164" fontId="25" fillId="24" borderId="7" xfId="0" applyNumberFormat="1" applyFont="1" applyFill="1" applyBorder="1" applyAlignment="1">
      <alignment horizontal="center"/>
    </xf>
    <xf numFmtId="0" fontId="33" fillId="24" borderId="7" xfId="0" applyFont="1" applyFill="1" applyBorder="1" applyAlignment="1">
      <alignment horizontal="center" vertical="center"/>
    </xf>
    <xf numFmtId="49" fontId="33" fillId="24" borderId="7" xfId="0" applyNumberFormat="1" applyFont="1" applyFill="1" applyBorder="1" applyAlignment="1">
      <alignment horizontal="center" vertical="center"/>
    </xf>
    <xf numFmtId="0" fontId="24" fillId="24" borderId="7" xfId="0" applyFont="1" applyFill="1" applyBorder="1" applyAlignment="1">
      <alignment wrapText="1"/>
    </xf>
    <xf numFmtId="0" fontId="33" fillId="24" borderId="7" xfId="0" applyFont="1" applyFill="1" applyBorder="1" applyAlignment="1">
      <alignment horizontal="center" vertical="center" wrapText="1"/>
    </xf>
    <xf numFmtId="49" fontId="33" fillId="24" borderId="7" xfId="0" applyNumberFormat="1" applyFont="1" applyFill="1" applyBorder="1" applyAlignment="1">
      <alignment horizontal="center" vertical="center" wrapText="1"/>
    </xf>
    <xf numFmtId="0" fontId="24" fillId="24" borderId="7" xfId="0" applyFont="1" applyFill="1" applyBorder="1" applyAlignment="1"/>
    <xf numFmtId="0" fontId="24" fillId="24" borderId="7" xfId="0" applyFont="1" applyFill="1" applyBorder="1"/>
    <xf numFmtId="49" fontId="30" fillId="24" borderId="7" xfId="0" applyNumberFormat="1" applyFont="1" applyFill="1" applyBorder="1" applyAlignment="1">
      <alignment horizontal="center" vertical="center"/>
    </xf>
    <xf numFmtId="0" fontId="33" fillId="24" borderId="7" xfId="0" applyNumberFormat="1" applyFont="1" applyFill="1" applyBorder="1" applyAlignment="1">
      <alignment horizontal="center" vertical="center"/>
    </xf>
    <xf numFmtId="0" fontId="32" fillId="24" borderId="7" xfId="0" applyNumberFormat="1" applyFont="1" applyFill="1" applyBorder="1" applyAlignment="1">
      <alignment horizontal="center" vertical="center" wrapText="1"/>
    </xf>
    <xf numFmtId="1" fontId="30" fillId="24" borderId="7" xfId="0" applyNumberFormat="1" applyFont="1" applyFill="1" applyBorder="1" applyAlignment="1">
      <alignment horizontal="center" vertical="center"/>
    </xf>
    <xf numFmtId="0" fontId="29" fillId="24" borderId="7" xfId="0" applyFont="1" applyFill="1" applyBorder="1" applyAlignment="1">
      <alignment horizontal="center" vertical="center" wrapText="1"/>
    </xf>
    <xf numFmtId="49" fontId="29" fillId="24" borderId="7" xfId="0" applyNumberFormat="1" applyFont="1" applyFill="1" applyBorder="1" applyAlignment="1">
      <alignment horizontal="center" vertical="center" wrapText="1"/>
    </xf>
    <xf numFmtId="0" fontId="29" fillId="24" borderId="7" xfId="0" applyFont="1" applyFill="1" applyBorder="1"/>
    <xf numFmtId="0" fontId="29" fillId="24" borderId="7" xfId="0" applyFont="1" applyFill="1" applyBorder="1" applyAlignment="1">
      <alignment horizontal="center"/>
    </xf>
    <xf numFmtId="0" fontId="38" fillId="24" borderId="7" xfId="0" applyFont="1" applyFill="1" applyBorder="1" applyAlignment="1">
      <alignment horizontal="left" wrapText="1"/>
    </xf>
    <xf numFmtId="0" fontId="29" fillId="24" borderId="7" xfId="0" applyNumberFormat="1" applyFont="1" applyFill="1" applyBorder="1" applyAlignment="1">
      <alignment horizontal="center" vertical="center"/>
    </xf>
    <xf numFmtId="0" fontId="31" fillId="24" borderId="7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wrapText="1"/>
    </xf>
    <xf numFmtId="0" fontId="24" fillId="0" borderId="7" xfId="0" applyFont="1" applyBorder="1"/>
    <xf numFmtId="49" fontId="30" fillId="0" borderId="7" xfId="0" applyNumberFormat="1" applyFont="1" applyBorder="1" applyAlignment="1">
      <alignment horizontal="center" vertical="center" wrapText="1"/>
    </xf>
    <xf numFmtId="0" fontId="24" fillId="0" borderId="7" xfId="0" applyFont="1" applyBorder="1" applyAlignment="1">
      <alignment wrapText="1"/>
    </xf>
    <xf numFmtId="1" fontId="30" fillId="0" borderId="7" xfId="0" applyNumberFormat="1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 wrapText="1"/>
    </xf>
    <xf numFmtId="49" fontId="33" fillId="0" borderId="7" xfId="0" applyNumberFormat="1" applyFont="1" applyBorder="1" applyAlignment="1">
      <alignment horizontal="center" vertical="center" wrapText="1"/>
    </xf>
    <xf numFmtId="0" fontId="27" fillId="25" borderId="0" xfId="0" applyFont="1" applyFill="1" applyAlignment="1">
      <alignment horizontal="right"/>
    </xf>
    <xf numFmtId="0" fontId="27" fillId="25" borderId="0" xfId="0" applyFont="1" applyFill="1"/>
    <xf numFmtId="0" fontId="24" fillId="0" borderId="0" xfId="0" applyFont="1"/>
    <xf numFmtId="0" fontId="34" fillId="0" borderId="0" xfId="0" applyFont="1" applyAlignment="1">
      <alignment wrapText="1"/>
    </xf>
    <xf numFmtId="0" fontId="24" fillId="25" borderId="7" xfId="0" applyFont="1" applyFill="1" applyBorder="1" applyAlignment="1">
      <alignment wrapText="1"/>
    </xf>
    <xf numFmtId="0" fontId="34" fillId="0" borderId="7" xfId="0" applyFont="1" applyBorder="1" applyAlignment="1">
      <alignment wrapText="1"/>
    </xf>
    <xf numFmtId="0" fontId="24" fillId="25" borderId="7" xfId="0" applyFont="1" applyFill="1" applyBorder="1" applyAlignment="1">
      <alignment horizontal="left" wrapText="1"/>
    </xf>
    <xf numFmtId="0" fontId="24" fillId="0" borderId="7" xfId="0" applyFont="1" applyBorder="1" applyAlignment="1">
      <alignment horizontal="left" wrapText="1"/>
    </xf>
    <xf numFmtId="49" fontId="33" fillId="0" borderId="8" xfId="0" applyNumberFormat="1" applyFont="1" applyBorder="1" applyAlignment="1">
      <alignment horizontal="center" vertical="center" wrapText="1"/>
    </xf>
    <xf numFmtId="0" fontId="24" fillId="25" borderId="8" xfId="0" applyFont="1" applyFill="1" applyBorder="1" applyAlignment="1">
      <alignment horizontal="left" wrapText="1"/>
    </xf>
    <xf numFmtId="0" fontId="24" fillId="0" borderId="9" xfId="0" applyFont="1" applyBorder="1" applyAlignment="1">
      <alignment horizontal="left" wrapText="1"/>
    </xf>
    <xf numFmtId="49" fontId="24" fillId="0" borderId="7" xfId="0" applyNumberFormat="1" applyFont="1" applyBorder="1" applyAlignment="1">
      <alignment wrapText="1"/>
    </xf>
    <xf numFmtId="0" fontId="29" fillId="0" borderId="7" xfId="0" applyFont="1" applyBorder="1" applyAlignment="1">
      <alignment horizontal="center" vertical="center" wrapText="1"/>
    </xf>
    <xf numFmtId="49" fontId="29" fillId="0" borderId="7" xfId="0" applyNumberFormat="1" applyFont="1" applyBorder="1" applyAlignment="1">
      <alignment horizontal="center" vertical="center" wrapText="1"/>
    </xf>
    <xf numFmtId="0" fontId="34" fillId="0" borderId="7" xfId="0" applyFont="1" applyBorder="1" applyAlignment="1">
      <alignment horizontal="left" wrapText="1"/>
    </xf>
    <xf numFmtId="49" fontId="34" fillId="0" borderId="7" xfId="0" applyNumberFormat="1" applyFont="1" applyBorder="1" applyAlignment="1">
      <alignment horizontal="center" vertical="center" wrapText="1"/>
    </xf>
    <xf numFmtId="0" fontId="23" fillId="0" borderId="7" xfId="0" applyFont="1" applyBorder="1" applyAlignment="1">
      <alignment wrapText="1"/>
    </xf>
    <xf numFmtId="0" fontId="36" fillId="0" borderId="7" xfId="0" applyFont="1" applyBorder="1" applyAlignment="1">
      <alignment horizontal="left" wrapText="1"/>
    </xf>
    <xf numFmtId="0" fontId="24" fillId="0" borderId="10" xfId="0" applyFont="1" applyBorder="1" applyAlignment="1">
      <alignment horizontal="left" wrapText="1"/>
    </xf>
    <xf numFmtId="0" fontId="32" fillId="0" borderId="7" xfId="0" applyFont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center" vertical="center"/>
    </xf>
    <xf numFmtId="49" fontId="33" fillId="0" borderId="7" xfId="0" applyNumberFormat="1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24" fillId="0" borderId="7" xfId="0" applyFont="1" applyBorder="1" applyAlignment="1"/>
    <xf numFmtId="0" fontId="30" fillId="0" borderId="7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49" fontId="30" fillId="0" borderId="7" xfId="0" applyNumberFormat="1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34" fillId="0" borderId="7" xfId="0" applyFont="1" applyBorder="1"/>
    <xf numFmtId="0" fontId="29" fillId="0" borderId="7" xfId="0" applyFont="1" applyBorder="1"/>
    <xf numFmtId="2" fontId="24" fillId="0" borderId="7" xfId="0" applyNumberFormat="1" applyFont="1" applyBorder="1" applyAlignment="1">
      <alignment wrapText="1"/>
    </xf>
    <xf numFmtId="0" fontId="32" fillId="25" borderId="7" xfId="0" applyNumberFormat="1" applyFont="1" applyFill="1" applyBorder="1" applyAlignment="1">
      <alignment horizontal="center" vertical="center" wrapText="1"/>
    </xf>
    <xf numFmtId="49" fontId="32" fillId="24" borderId="7" xfId="0" applyNumberFormat="1" applyFont="1" applyFill="1" applyBorder="1" applyAlignment="1">
      <alignment horizontal="center" vertical="center" wrapText="1"/>
    </xf>
    <xf numFmtId="49" fontId="30" fillId="25" borderId="7" xfId="0" applyNumberFormat="1" applyFont="1" applyFill="1" applyBorder="1" applyAlignment="1">
      <alignment horizontal="center" vertical="center" wrapText="1"/>
    </xf>
    <xf numFmtId="0" fontId="33" fillId="25" borderId="7" xfId="0" applyFont="1" applyFill="1" applyBorder="1" applyAlignment="1">
      <alignment horizontal="center" vertical="center"/>
    </xf>
    <xf numFmtId="49" fontId="33" fillId="25" borderId="7" xfId="0" applyNumberFormat="1" applyFont="1" applyFill="1" applyBorder="1" applyAlignment="1">
      <alignment horizontal="center" vertical="center"/>
    </xf>
    <xf numFmtId="0" fontId="32" fillId="25" borderId="7" xfId="0" applyFont="1" applyFill="1" applyBorder="1" applyAlignment="1">
      <alignment horizontal="center" vertical="center" wrapText="1"/>
    </xf>
    <xf numFmtId="3" fontId="25" fillId="25" borderId="7" xfId="0" applyNumberFormat="1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justify" vertical="center" wrapText="1"/>
    </xf>
    <xf numFmtId="49" fontId="29" fillId="0" borderId="7" xfId="0" applyNumberFormat="1" applyFont="1" applyFill="1" applyBorder="1" applyAlignment="1">
      <alignment horizontal="center" vertical="center"/>
    </xf>
    <xf numFmtId="4" fontId="27" fillId="0" borderId="0" xfId="0" applyNumberFormat="1" applyFont="1" applyFill="1"/>
    <xf numFmtId="0" fontId="41" fillId="0" borderId="7" xfId="0" applyFont="1" applyBorder="1" applyAlignment="1">
      <alignment horizontal="center" vertical="center" wrapText="1"/>
    </xf>
    <xf numFmtId="0" fontId="42" fillId="0" borderId="7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33" fillId="0" borderId="7" xfId="0" applyNumberFormat="1" applyFont="1" applyBorder="1" applyAlignment="1">
      <alignment horizontal="center" vertical="center"/>
    </xf>
    <xf numFmtId="0" fontId="43" fillId="0" borderId="7" xfId="0" applyFont="1" applyBorder="1" applyAlignment="1"/>
    <xf numFmtId="49" fontId="33" fillId="0" borderId="8" xfId="0" applyNumberFormat="1" applyFont="1" applyBorder="1" applyAlignment="1">
      <alignment horizontal="center" vertical="center"/>
    </xf>
    <xf numFmtId="0" fontId="24" fillId="0" borderId="7" xfId="0" applyNumberFormat="1" applyFont="1" applyBorder="1" applyAlignment="1">
      <alignment horizontal="left" wrapText="1"/>
    </xf>
    <xf numFmtId="0" fontId="24" fillId="0" borderId="11" xfId="0" applyFont="1" applyBorder="1" applyAlignment="1">
      <alignment horizontal="left" wrapText="1"/>
    </xf>
    <xf numFmtId="49" fontId="30" fillId="25" borderId="9" xfId="0" applyNumberFormat="1" applyFont="1" applyFill="1" applyBorder="1" applyAlignment="1">
      <alignment horizontal="center" vertical="center"/>
    </xf>
    <xf numFmtId="0" fontId="33" fillId="25" borderId="9" xfId="0" applyFont="1" applyFill="1" applyBorder="1" applyAlignment="1">
      <alignment horizontal="center" vertical="center"/>
    </xf>
    <xf numFmtId="49" fontId="33" fillId="25" borderId="9" xfId="0" applyNumberFormat="1" applyFont="1" applyFill="1" applyBorder="1" applyAlignment="1">
      <alignment horizontal="center" vertical="center"/>
    </xf>
    <xf numFmtId="0" fontId="24" fillId="25" borderId="12" xfId="0" applyFont="1" applyFill="1" applyBorder="1" applyAlignment="1">
      <alignment horizontal="left" wrapText="1"/>
    </xf>
    <xf numFmtId="0" fontId="24" fillId="0" borderId="10" xfId="0" applyFont="1" applyBorder="1"/>
    <xf numFmtId="0" fontId="24" fillId="25" borderId="8" xfId="0" applyFont="1" applyFill="1" applyBorder="1" applyAlignment="1">
      <alignment wrapText="1"/>
    </xf>
    <xf numFmtId="0" fontId="24" fillId="0" borderId="8" xfId="0" applyFont="1" applyFill="1" applyBorder="1" applyAlignment="1">
      <alignment vertical="center" wrapText="1"/>
    </xf>
    <xf numFmtId="0" fontId="34" fillId="0" borderId="7" xfId="0" applyFont="1" applyFill="1" applyBorder="1" applyAlignment="1">
      <alignment wrapText="1"/>
    </xf>
    <xf numFmtId="164" fontId="25" fillId="0" borderId="7" xfId="0" applyNumberFormat="1" applyFont="1" applyBorder="1" applyAlignment="1">
      <alignment horizontal="center"/>
    </xf>
    <xf numFmtId="164" fontId="24" fillId="0" borderId="7" xfId="0" applyNumberFormat="1" applyFont="1" applyBorder="1" applyAlignment="1">
      <alignment horizontal="left"/>
    </xf>
    <xf numFmtId="164" fontId="24" fillId="0" borderId="7" xfId="0" applyNumberFormat="1" applyFont="1" applyFill="1" applyBorder="1" applyAlignment="1">
      <alignment horizontal="left"/>
    </xf>
    <xf numFmtId="0" fontId="44" fillId="0" borderId="0" xfId="0" applyFont="1" applyAlignment="1">
      <alignment wrapText="1"/>
    </xf>
    <xf numFmtId="0" fontId="45" fillId="0" borderId="0" xfId="0" applyFont="1" applyAlignment="1">
      <alignment wrapText="1"/>
    </xf>
    <xf numFmtId="0" fontId="24" fillId="0" borderId="0" xfId="0" applyFont="1" applyFill="1" applyAlignment="1">
      <alignment wrapText="1"/>
    </xf>
    <xf numFmtId="0" fontId="24" fillId="25" borderId="11" xfId="0" applyFont="1" applyFill="1" applyBorder="1" applyAlignment="1">
      <alignment horizontal="left" wrapText="1"/>
    </xf>
    <xf numFmtId="3" fontId="26" fillId="25" borderId="0" xfId="0" applyNumberFormat="1" applyFont="1" applyFill="1" applyBorder="1"/>
    <xf numFmtId="3" fontId="25" fillId="25" borderId="0" xfId="0" applyNumberFormat="1" applyFont="1" applyFill="1" applyBorder="1" applyAlignment="1">
      <alignment horizontal="center" vertical="center" wrapText="1"/>
    </xf>
    <xf numFmtId="3" fontId="25" fillId="25" borderId="0" xfId="0" applyNumberFormat="1" applyFont="1" applyFill="1" applyBorder="1" applyAlignment="1">
      <alignment wrapText="1"/>
    </xf>
    <xf numFmtId="3" fontId="27" fillId="25" borderId="0" xfId="0" applyNumberFormat="1" applyFont="1" applyFill="1"/>
    <xf numFmtId="3" fontId="25" fillId="25" borderId="0" xfId="0" applyNumberFormat="1" applyFont="1" applyFill="1" applyBorder="1" applyAlignment="1">
      <alignment horizontal="right"/>
    </xf>
    <xf numFmtId="3" fontId="2" fillId="0" borderId="7" xfId="0" applyNumberFormat="1" applyFont="1" applyFill="1" applyBorder="1" applyAlignment="1">
      <alignment horizontal="center" vertical="center" wrapText="1"/>
    </xf>
    <xf numFmtId="3" fontId="2" fillId="25" borderId="7" xfId="0" applyNumberFormat="1" applyFont="1" applyFill="1" applyBorder="1" applyAlignment="1">
      <alignment horizontal="center" vertical="center" wrapText="1"/>
    </xf>
    <xf numFmtId="3" fontId="28" fillId="25" borderId="7" xfId="0" applyNumberFormat="1" applyFont="1" applyFill="1" applyBorder="1"/>
    <xf numFmtId="3" fontId="23" fillId="25" borderId="7" xfId="0" applyNumberFormat="1" applyFont="1" applyFill="1" applyBorder="1"/>
    <xf numFmtId="3" fontId="28" fillId="25" borderId="7" xfId="0" applyNumberFormat="1" applyFont="1" applyFill="1" applyBorder="1" applyAlignment="1">
      <alignment wrapText="1"/>
    </xf>
    <xf numFmtId="3" fontId="23" fillId="26" borderId="7" xfId="0" applyNumberFormat="1" applyFont="1" applyFill="1" applyBorder="1"/>
    <xf numFmtId="3" fontId="23" fillId="25" borderId="10" xfId="0" applyNumberFormat="1" applyFont="1" applyFill="1" applyBorder="1"/>
    <xf numFmtId="3" fontId="23" fillId="0" borderId="7" xfId="0" applyNumberFormat="1" applyFont="1" applyFill="1" applyBorder="1"/>
    <xf numFmtId="3" fontId="24" fillId="0" borderId="0" xfId="0" applyNumberFormat="1" applyFont="1" applyFill="1"/>
    <xf numFmtId="3" fontId="39" fillId="25" borderId="0" xfId="0" applyNumberFormat="1" applyFont="1" applyFill="1" applyAlignment="1">
      <alignment horizontal="left" vertical="center" wrapText="1"/>
    </xf>
    <xf numFmtId="3" fontId="23" fillId="25" borderId="0" xfId="0" applyNumberFormat="1" applyFont="1" applyFill="1"/>
    <xf numFmtId="3" fontId="24" fillId="25" borderId="0" xfId="0" applyNumberFormat="1" applyFont="1" applyFill="1"/>
    <xf numFmtId="0" fontId="24" fillId="25" borderId="7" xfId="0" applyFont="1" applyFill="1" applyBorder="1"/>
    <xf numFmtId="0" fontId="24" fillId="0" borderId="8" xfId="0" applyFont="1" applyFill="1" applyBorder="1" applyAlignment="1">
      <alignment horizontal="left" wrapText="1"/>
    </xf>
    <xf numFmtId="0" fontId="24" fillId="0" borderId="8" xfId="0" applyFont="1" applyFill="1" applyBorder="1"/>
    <xf numFmtId="0" fontId="24" fillId="0" borderId="8" xfId="0" applyFont="1" applyBorder="1"/>
    <xf numFmtId="0" fontId="24" fillId="0" borderId="8" xfId="0" applyFont="1" applyBorder="1" applyAlignment="1">
      <alignment wrapText="1"/>
    </xf>
    <xf numFmtId="49" fontId="24" fillId="0" borderId="8" xfId="0" applyNumberFormat="1" applyFont="1" applyBorder="1" applyAlignment="1">
      <alignment wrapText="1"/>
    </xf>
    <xf numFmtId="49" fontId="29" fillId="0" borderId="7" xfId="0" applyNumberFormat="1" applyFont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/>
    </xf>
    <xf numFmtId="0" fontId="29" fillId="0" borderId="8" xfId="0" applyFont="1" applyBorder="1"/>
    <xf numFmtId="0" fontId="24" fillId="25" borderId="10" xfId="0" applyFont="1" applyFill="1" applyBorder="1" applyAlignment="1">
      <alignment horizontal="left" wrapText="1"/>
    </xf>
    <xf numFmtId="0" fontId="24" fillId="0" borderId="13" xfId="0" applyFont="1" applyBorder="1" applyAlignment="1">
      <alignment wrapText="1"/>
    </xf>
    <xf numFmtId="0" fontId="46" fillId="0" borderId="7" xfId="0" applyFont="1" applyBorder="1" applyAlignment="1">
      <alignment horizontal="left" wrapText="1"/>
    </xf>
    <xf numFmtId="0" fontId="24" fillId="27" borderId="11" xfId="0" applyFont="1" applyFill="1" applyBorder="1" applyAlignment="1">
      <alignment horizontal="left" wrapText="1"/>
    </xf>
    <xf numFmtId="0" fontId="34" fillId="26" borderId="7" xfId="0" applyFont="1" applyFill="1" applyBorder="1" applyAlignment="1">
      <alignment wrapText="1"/>
    </xf>
    <xf numFmtId="0" fontId="39" fillId="0" borderId="0" xfId="0" applyFont="1" applyFill="1" applyBorder="1" applyAlignment="1">
      <alignment horizontal="left" wrapText="1"/>
    </xf>
  </cellXfs>
  <cellStyles count="6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вичайний 10" xfId="30"/>
    <cellStyle name="Звичайний 11" xfId="31"/>
    <cellStyle name="Звичайний 12" xfId="32"/>
    <cellStyle name="Звичайний 13" xfId="33"/>
    <cellStyle name="Звичайний 14" xfId="34"/>
    <cellStyle name="Звичайний 15" xfId="35"/>
    <cellStyle name="Звичайний 16" xfId="36"/>
    <cellStyle name="Звичайний 17" xfId="37"/>
    <cellStyle name="Звичайний 18" xfId="38"/>
    <cellStyle name="Звичайний 19" xfId="39"/>
    <cellStyle name="Звичайний 2" xfId="40"/>
    <cellStyle name="Звичайний 20" xfId="41"/>
    <cellStyle name="Звичайний 3" xfId="42"/>
    <cellStyle name="Звичайний 4" xfId="43"/>
    <cellStyle name="Звичайний 5" xfId="44"/>
    <cellStyle name="Звичайний 6" xfId="45"/>
    <cellStyle name="Звичайний 7" xfId="46"/>
    <cellStyle name="Звичайний 8" xfId="47"/>
    <cellStyle name="Звичайний 9" xfId="48"/>
    <cellStyle name="Итог 2" xfId="49"/>
    <cellStyle name="Контрольная ячейка 2" xfId="50"/>
    <cellStyle name="Название 2" xfId="51"/>
    <cellStyle name="Нейтральный 2" xfId="52"/>
    <cellStyle name="Обычный" xfId="0" builtinId="0"/>
    <cellStyle name="Обычный 2" xfId="53"/>
    <cellStyle name="Обычный 2 2" xfId="54"/>
    <cellStyle name="Обычный 2 3" xfId="55"/>
    <cellStyle name="Обычный 2 4" xfId="56"/>
    <cellStyle name="Обычный 3" xfId="57"/>
    <cellStyle name="Обычный 4" xfId="58"/>
    <cellStyle name="Обычный 4 2" xfId="59"/>
    <cellStyle name="Обычный 5" xfId="60"/>
    <cellStyle name="Плохой 2" xfId="61"/>
    <cellStyle name="Пояснение 2" xfId="62"/>
    <cellStyle name="Примечание 2" xfId="63"/>
    <cellStyle name="Связанная ячейка 2" xfId="64"/>
    <cellStyle name="Стиль 1" xfId="65"/>
    <cellStyle name="Текст предупреждения 2" xfId="66"/>
    <cellStyle name="Финансовый 2" xfId="67"/>
    <cellStyle name="Хороший 2" xfId="6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K350"/>
  <sheetViews>
    <sheetView tabSelected="1" zoomScaleNormal="100" zoomScaleSheetLayoutView="70" zoomScalePageLayoutView="50" workbookViewId="0">
      <selection activeCell="J182" sqref="J182"/>
    </sheetView>
  </sheetViews>
  <sheetFormatPr defaultColWidth="8.85546875" defaultRowHeight="15"/>
  <cols>
    <col min="1" max="1" width="11.42578125" style="3" customWidth="1"/>
    <col min="2" max="2" width="7.28515625" style="3" customWidth="1"/>
    <col min="3" max="3" width="6.85546875" style="3" customWidth="1"/>
    <col min="4" max="4" width="51.85546875" style="3" customWidth="1"/>
    <col min="5" max="5" width="82.28515625" style="3" customWidth="1"/>
    <col min="6" max="6" width="18.5703125" style="166" customWidth="1"/>
    <col min="7" max="7" width="23.140625" style="166" customWidth="1"/>
    <col min="8" max="8" width="19.28515625" style="166" customWidth="1"/>
    <col min="9" max="9" width="10.42578125" style="9" customWidth="1"/>
    <col min="10" max="10" width="10.7109375" style="3" customWidth="1"/>
    <col min="11" max="11" width="21.42578125" style="3" customWidth="1"/>
    <col min="12" max="16384" width="8.85546875" style="3"/>
  </cols>
  <sheetData>
    <row r="1" spans="1:10" ht="10.15" customHeight="1">
      <c r="A1" s="2"/>
      <c r="B1" s="2"/>
      <c r="C1" s="2"/>
      <c r="D1" s="2"/>
      <c r="E1" s="2"/>
      <c r="F1" s="163"/>
      <c r="G1" s="163"/>
      <c r="H1" s="163"/>
      <c r="I1" s="1"/>
      <c r="J1" s="2"/>
    </row>
    <row r="2" spans="1:10" ht="25.5" customHeight="1">
      <c r="A2" s="7"/>
      <c r="B2" s="7"/>
      <c r="C2" s="7"/>
      <c r="D2" s="7"/>
      <c r="E2" s="14" t="s">
        <v>84</v>
      </c>
      <c r="F2" s="164"/>
      <c r="G2" s="164"/>
      <c r="H2" s="165"/>
      <c r="I2" s="4">
        <v>1</v>
      </c>
      <c r="J2" s="5"/>
    </row>
    <row r="3" spans="1:10" ht="21" customHeight="1">
      <c r="A3" s="15"/>
      <c r="C3" s="16"/>
      <c r="D3" s="17"/>
      <c r="E3" s="18" t="s">
        <v>145</v>
      </c>
      <c r="F3" s="164"/>
      <c r="G3" s="164"/>
      <c r="H3" s="164"/>
      <c r="I3" s="6">
        <v>1</v>
      </c>
      <c r="J3" s="7"/>
    </row>
    <row r="4" spans="1:10" ht="23.85" customHeight="1">
      <c r="A4" s="19"/>
      <c r="B4" s="16"/>
      <c r="C4" s="16"/>
      <c r="D4" s="16"/>
      <c r="E4" s="20"/>
      <c r="H4" s="167" t="s">
        <v>79</v>
      </c>
      <c r="I4" s="1">
        <v>1</v>
      </c>
      <c r="J4" s="2"/>
    </row>
    <row r="5" spans="1:10" ht="78.75" customHeight="1">
      <c r="A5" s="140" t="s">
        <v>85</v>
      </c>
      <c r="B5" s="141" t="s">
        <v>86</v>
      </c>
      <c r="C5" s="141" t="s">
        <v>0</v>
      </c>
      <c r="D5" s="142" t="s">
        <v>87</v>
      </c>
      <c r="E5" s="109" t="s">
        <v>128</v>
      </c>
      <c r="F5" s="168" t="s">
        <v>229</v>
      </c>
      <c r="G5" s="169" t="s">
        <v>81</v>
      </c>
      <c r="H5" s="169" t="s">
        <v>80</v>
      </c>
      <c r="I5" s="1">
        <v>1</v>
      </c>
      <c r="J5" s="2"/>
    </row>
    <row r="6" spans="1:10" s="8" customFormat="1" ht="14.45" customHeight="1">
      <c r="A6" s="21">
        <v>1</v>
      </c>
      <c r="B6" s="21">
        <v>2</v>
      </c>
      <c r="C6" s="21">
        <v>3</v>
      </c>
      <c r="D6" s="21">
        <v>4</v>
      </c>
      <c r="E6" s="21">
        <v>5</v>
      </c>
      <c r="F6" s="136">
        <v>6</v>
      </c>
      <c r="G6" s="136">
        <v>7</v>
      </c>
      <c r="H6" s="136">
        <v>8</v>
      </c>
      <c r="I6" s="117">
        <v>1</v>
      </c>
      <c r="J6" s="118"/>
    </row>
    <row r="7" spans="1:10" ht="26.25" hidden="1" customHeight="1">
      <c r="A7" s="68" t="s">
        <v>1</v>
      </c>
      <c r="B7" s="69"/>
      <c r="C7" s="69"/>
      <c r="D7" s="70" t="s">
        <v>3</v>
      </c>
      <c r="E7" s="71"/>
      <c r="F7" s="170">
        <f>F8</f>
        <v>27105000</v>
      </c>
      <c r="G7" s="170">
        <f>G8</f>
        <v>0</v>
      </c>
      <c r="H7" s="170">
        <f>H8</f>
        <v>27105000</v>
      </c>
      <c r="I7" s="1"/>
      <c r="J7" s="2"/>
    </row>
    <row r="8" spans="1:10" ht="28.15" hidden="1" customHeight="1">
      <c r="A8" s="22" t="s">
        <v>2</v>
      </c>
      <c r="B8" s="25"/>
      <c r="C8" s="25"/>
      <c r="D8" s="23" t="s">
        <v>3</v>
      </c>
      <c r="E8" s="24"/>
      <c r="F8" s="170">
        <f>F14+F22+F29+F10+F36+F33+F26</f>
        <v>27105000</v>
      </c>
      <c r="G8" s="170">
        <f t="shared" ref="G8:H8" si="0">G14+G22+G29+G10+G36+G33+G26</f>
        <v>0</v>
      </c>
      <c r="H8" s="170">
        <f t="shared" si="0"/>
        <v>27105000</v>
      </c>
      <c r="I8" s="1"/>
      <c r="J8" s="2"/>
    </row>
    <row r="9" spans="1:10" ht="10.15" hidden="1" customHeight="1">
      <c r="A9" s="22"/>
      <c r="B9" s="25"/>
      <c r="C9" s="25"/>
      <c r="D9" s="23"/>
      <c r="E9" s="24"/>
      <c r="F9" s="171"/>
      <c r="G9" s="171"/>
      <c r="H9" s="171"/>
      <c r="I9" s="1"/>
      <c r="J9" s="2"/>
    </row>
    <row r="10" spans="1:10" ht="81.75" hidden="1" customHeight="1">
      <c r="A10" s="92" t="s">
        <v>148</v>
      </c>
      <c r="B10" s="96" t="s">
        <v>149</v>
      </c>
      <c r="C10" s="96" t="s">
        <v>4</v>
      </c>
      <c r="D10" s="102" t="s">
        <v>150</v>
      </c>
      <c r="E10" s="156"/>
      <c r="F10" s="170">
        <f>SUM(F11:F12)</f>
        <v>1400000</v>
      </c>
      <c r="G10" s="170">
        <f t="shared" ref="G10:H10" si="1">SUM(G11:G12)</f>
        <v>0</v>
      </c>
      <c r="H10" s="170">
        <f t="shared" si="1"/>
        <v>1400000</v>
      </c>
      <c r="I10" s="1"/>
      <c r="J10" s="2"/>
    </row>
    <row r="11" spans="1:10" ht="28.5" hidden="1" customHeight="1">
      <c r="A11" s="92"/>
      <c r="B11" s="96"/>
      <c r="C11" s="96"/>
      <c r="D11" s="102"/>
      <c r="E11" s="157" t="s">
        <v>93</v>
      </c>
      <c r="F11" s="171">
        <v>100000</v>
      </c>
      <c r="G11" s="171"/>
      <c r="H11" s="171">
        <f>F11+G11</f>
        <v>100000</v>
      </c>
      <c r="I11" s="1"/>
      <c r="J11" s="2"/>
    </row>
    <row r="12" spans="1:10" ht="26.25" hidden="1" customHeight="1">
      <c r="A12" s="92"/>
      <c r="B12" s="96"/>
      <c r="C12" s="96"/>
      <c r="D12" s="102"/>
      <c r="E12" s="158" t="s">
        <v>151</v>
      </c>
      <c r="F12" s="171">
        <v>1300000</v>
      </c>
      <c r="G12" s="171"/>
      <c r="H12" s="171">
        <f>F12+G12</f>
        <v>1300000</v>
      </c>
      <c r="I12" s="1"/>
      <c r="J12" s="2"/>
    </row>
    <row r="13" spans="1:10" ht="10.15" hidden="1" customHeight="1">
      <c r="A13" s="27"/>
      <c r="B13" s="28"/>
      <c r="C13" s="28"/>
      <c r="D13" s="29"/>
      <c r="E13" s="30"/>
      <c r="F13" s="171"/>
      <c r="G13" s="171"/>
      <c r="H13" s="171"/>
      <c r="I13" s="1"/>
      <c r="J13" s="2"/>
    </row>
    <row r="14" spans="1:10" ht="38.25" hidden="1" customHeight="1">
      <c r="A14" s="125" t="s">
        <v>7</v>
      </c>
      <c r="B14" s="143">
        <v>7350</v>
      </c>
      <c r="C14" s="119" t="s">
        <v>6</v>
      </c>
      <c r="D14" s="93" t="s">
        <v>5</v>
      </c>
      <c r="E14" s="144"/>
      <c r="F14" s="170">
        <f>SUM(F15:F20)</f>
        <v>4000000</v>
      </c>
      <c r="G14" s="170">
        <f t="shared" ref="G14:H14" si="2">SUM(G15:G20)</f>
        <v>0</v>
      </c>
      <c r="H14" s="170">
        <f t="shared" si="2"/>
        <v>4000000</v>
      </c>
    </row>
    <row r="15" spans="1:10" ht="36" hidden="1" customHeight="1">
      <c r="A15" s="125"/>
      <c r="B15" s="143"/>
      <c r="C15" s="119"/>
      <c r="D15" s="93"/>
      <c r="E15" s="93" t="s">
        <v>152</v>
      </c>
      <c r="F15" s="171">
        <v>350000</v>
      </c>
      <c r="G15" s="171"/>
      <c r="H15" s="171">
        <f t="shared" ref="H15:H20" si="3">F15+G15</f>
        <v>350000</v>
      </c>
    </row>
    <row r="16" spans="1:10" ht="24" hidden="1" customHeight="1">
      <c r="A16" s="125"/>
      <c r="B16" s="143"/>
      <c r="C16" s="119"/>
      <c r="D16" s="93"/>
      <c r="E16" s="93" t="s">
        <v>89</v>
      </c>
      <c r="F16" s="171">
        <v>3000000</v>
      </c>
      <c r="G16" s="171"/>
      <c r="H16" s="171">
        <f t="shared" si="3"/>
        <v>3000000</v>
      </c>
    </row>
    <row r="17" spans="1:8" ht="37.5" hidden="1">
      <c r="A17" s="125"/>
      <c r="B17" s="143"/>
      <c r="C17" s="119"/>
      <c r="D17" s="93"/>
      <c r="E17" s="93" t="s">
        <v>153</v>
      </c>
      <c r="F17" s="171">
        <v>350000</v>
      </c>
      <c r="G17" s="171"/>
      <c r="H17" s="171">
        <f t="shared" si="3"/>
        <v>350000</v>
      </c>
    </row>
    <row r="18" spans="1:8" ht="24" hidden="1" customHeight="1">
      <c r="A18" s="125"/>
      <c r="B18" s="143"/>
      <c r="C18" s="119"/>
      <c r="D18" s="93"/>
      <c r="E18" s="93" t="s">
        <v>154</v>
      </c>
      <c r="F18" s="171">
        <v>150000</v>
      </c>
      <c r="G18" s="171"/>
      <c r="H18" s="171">
        <f t="shared" si="3"/>
        <v>150000</v>
      </c>
    </row>
    <row r="19" spans="1:8" ht="37.5" hidden="1">
      <c r="A19" s="125"/>
      <c r="B19" s="143"/>
      <c r="C19" s="119"/>
      <c r="D19" s="93"/>
      <c r="E19" s="93" t="s">
        <v>155</v>
      </c>
      <c r="F19" s="171">
        <v>50000</v>
      </c>
      <c r="G19" s="171"/>
      <c r="H19" s="171">
        <f t="shared" si="3"/>
        <v>50000</v>
      </c>
    </row>
    <row r="20" spans="1:8" ht="19.5" hidden="1">
      <c r="A20" s="125"/>
      <c r="B20" s="143"/>
      <c r="C20" s="119"/>
      <c r="D20" s="93"/>
      <c r="E20" s="93" t="s">
        <v>156</v>
      </c>
      <c r="F20" s="171">
        <v>100000</v>
      </c>
      <c r="G20" s="171"/>
      <c r="H20" s="171">
        <f t="shared" si="3"/>
        <v>100000</v>
      </c>
    </row>
    <row r="21" spans="1:8" ht="9.1999999999999993" hidden="1" customHeight="1">
      <c r="A21" s="33"/>
      <c r="B21" s="34"/>
      <c r="C21" s="32"/>
      <c r="D21" s="13"/>
      <c r="E21" s="13"/>
      <c r="F21" s="171"/>
      <c r="G21" s="171"/>
      <c r="H21" s="171"/>
    </row>
    <row r="22" spans="1:8" ht="41.25" hidden="1" customHeight="1">
      <c r="A22" s="125" t="s">
        <v>74</v>
      </c>
      <c r="B22" s="119" t="s">
        <v>75</v>
      </c>
      <c r="C22" s="119" t="s">
        <v>76</v>
      </c>
      <c r="D22" s="93" t="s">
        <v>77</v>
      </c>
      <c r="E22" s="93"/>
      <c r="F22" s="170">
        <f>SUM(F23:F24)</f>
        <v>12500000</v>
      </c>
      <c r="G22" s="170">
        <f>SUM(G23:G24)</f>
        <v>0</v>
      </c>
      <c r="H22" s="170">
        <f>SUM(H23:H24)</f>
        <v>12500000</v>
      </c>
    </row>
    <row r="23" spans="1:8" ht="41.25" hidden="1" customHeight="1">
      <c r="A23" s="125"/>
      <c r="B23" s="119"/>
      <c r="C23" s="145"/>
      <c r="D23" s="93"/>
      <c r="E23" s="93" t="s">
        <v>129</v>
      </c>
      <c r="F23" s="171">
        <v>10000000</v>
      </c>
      <c r="G23" s="170"/>
      <c r="H23" s="171">
        <f>F23+G23</f>
        <v>10000000</v>
      </c>
    </row>
    <row r="24" spans="1:8" ht="39.4" hidden="1" customHeight="1">
      <c r="A24" s="122"/>
      <c r="B24" s="120"/>
      <c r="C24" s="123"/>
      <c r="D24" s="91"/>
      <c r="E24" s="93" t="s">
        <v>90</v>
      </c>
      <c r="F24" s="171">
        <v>2500000</v>
      </c>
      <c r="G24" s="171"/>
      <c r="H24" s="171">
        <f>F24+G24</f>
        <v>2500000</v>
      </c>
    </row>
    <row r="25" spans="1:8" ht="9.1999999999999993" hidden="1" customHeight="1">
      <c r="A25" s="33"/>
      <c r="B25" s="34"/>
      <c r="C25" s="32"/>
      <c r="D25" s="13"/>
      <c r="E25" s="13"/>
      <c r="F25" s="171"/>
      <c r="G25" s="171"/>
      <c r="H25" s="171"/>
    </row>
    <row r="26" spans="1:8" ht="39" hidden="1" customHeight="1">
      <c r="A26" s="125" t="s">
        <v>157</v>
      </c>
      <c r="B26" s="120">
        <v>7650</v>
      </c>
      <c r="C26" s="32" t="s">
        <v>62</v>
      </c>
      <c r="D26" s="159" t="s">
        <v>158</v>
      </c>
      <c r="E26" s="93"/>
      <c r="F26" s="170">
        <f>F27</f>
        <v>555000</v>
      </c>
      <c r="G26" s="170">
        <f t="shared" ref="G26:H26" si="4">G27</f>
        <v>0</v>
      </c>
      <c r="H26" s="170">
        <f t="shared" si="4"/>
        <v>555000</v>
      </c>
    </row>
    <row r="27" spans="1:8" ht="66.75" hidden="1">
      <c r="A27" s="122"/>
      <c r="B27" s="120"/>
      <c r="C27" s="123"/>
      <c r="D27" s="91"/>
      <c r="E27" s="160" t="s">
        <v>159</v>
      </c>
      <c r="F27" s="171">
        <v>555000</v>
      </c>
      <c r="G27" s="171"/>
      <c r="H27" s="171">
        <f>F27+G27</f>
        <v>555000</v>
      </c>
    </row>
    <row r="28" spans="1:8" ht="9.1999999999999993" hidden="1" customHeight="1">
      <c r="A28" s="33"/>
      <c r="B28" s="34"/>
      <c r="C28" s="36"/>
      <c r="D28" s="13"/>
      <c r="E28" s="13"/>
      <c r="F28" s="171"/>
      <c r="G28" s="171"/>
      <c r="H28" s="171"/>
    </row>
    <row r="29" spans="1:8" ht="36.75" hidden="1" customHeight="1">
      <c r="A29" s="92" t="s">
        <v>91</v>
      </c>
      <c r="B29" s="31">
        <v>7670</v>
      </c>
      <c r="C29" s="36" t="s">
        <v>62</v>
      </c>
      <c r="D29" s="93" t="s">
        <v>83</v>
      </c>
      <c r="E29" s="93"/>
      <c r="F29" s="170">
        <f>SUM(F30:F31)</f>
        <v>4000000</v>
      </c>
      <c r="G29" s="170">
        <f t="shared" ref="G29:H29" si="5">SUM(G30:G31)</f>
        <v>0</v>
      </c>
      <c r="H29" s="170">
        <f t="shared" si="5"/>
        <v>4000000</v>
      </c>
    </row>
    <row r="30" spans="1:8" ht="35.1" hidden="1" customHeight="1">
      <c r="A30" s="122"/>
      <c r="B30" s="120"/>
      <c r="C30" s="123"/>
      <c r="D30" s="91"/>
      <c r="E30" s="101" t="s">
        <v>160</v>
      </c>
      <c r="F30" s="171">
        <v>1000000</v>
      </c>
      <c r="G30" s="171"/>
      <c r="H30" s="171">
        <f>F30+G30</f>
        <v>1000000</v>
      </c>
    </row>
    <row r="31" spans="1:8" ht="39" hidden="1" customHeight="1">
      <c r="A31" s="122"/>
      <c r="B31" s="120"/>
      <c r="C31" s="123"/>
      <c r="D31" s="91"/>
      <c r="E31" s="101" t="s">
        <v>161</v>
      </c>
      <c r="F31" s="171">
        <v>3000000</v>
      </c>
      <c r="G31" s="171"/>
      <c r="H31" s="171">
        <f>F31+G31</f>
        <v>3000000</v>
      </c>
    </row>
    <row r="32" spans="1:8" ht="7.15" hidden="1" customHeight="1">
      <c r="A32" s="122"/>
      <c r="B32" s="120"/>
      <c r="C32" s="123"/>
      <c r="D32" s="91"/>
      <c r="E32" s="93"/>
      <c r="F32" s="171"/>
      <c r="G32" s="171"/>
      <c r="H32" s="171"/>
    </row>
    <row r="33" spans="1:9" ht="75.75" hidden="1" customHeight="1">
      <c r="A33" s="27" t="s">
        <v>162</v>
      </c>
      <c r="B33" s="31">
        <v>7700</v>
      </c>
      <c r="C33" s="31" t="s">
        <v>163</v>
      </c>
      <c r="D33" s="161" t="s">
        <v>164</v>
      </c>
      <c r="E33" s="13"/>
      <c r="F33" s="170">
        <f>F34</f>
        <v>4500000</v>
      </c>
      <c r="G33" s="170">
        <f t="shared" ref="G33:H33" si="6">G34</f>
        <v>0</v>
      </c>
      <c r="H33" s="170">
        <f t="shared" si="6"/>
        <v>4500000</v>
      </c>
    </row>
    <row r="34" spans="1:9" ht="59.25" hidden="1" customHeight="1">
      <c r="A34" s="35"/>
      <c r="B34" s="31"/>
      <c r="C34" s="31"/>
      <c r="D34" s="11"/>
      <c r="E34" s="13" t="s">
        <v>165</v>
      </c>
      <c r="F34" s="171">
        <v>4500000</v>
      </c>
      <c r="G34" s="171"/>
      <c r="H34" s="171">
        <f>F34+G34</f>
        <v>4500000</v>
      </c>
    </row>
    <row r="35" spans="1:9" ht="8.25" hidden="1" customHeight="1">
      <c r="A35" s="122"/>
      <c r="B35" s="120"/>
      <c r="C35" s="123"/>
      <c r="D35" s="91"/>
      <c r="E35" s="93"/>
      <c r="F35" s="171"/>
      <c r="G35" s="171"/>
      <c r="H35" s="171"/>
    </row>
    <row r="36" spans="1:9" ht="36" hidden="1" customHeight="1">
      <c r="A36" s="22" t="s">
        <v>130</v>
      </c>
      <c r="B36" s="31">
        <v>8330</v>
      </c>
      <c r="C36" s="138" t="s">
        <v>116</v>
      </c>
      <c r="D36" s="146" t="s">
        <v>117</v>
      </c>
      <c r="E36" s="93"/>
      <c r="F36" s="170">
        <f>F37</f>
        <v>150000</v>
      </c>
      <c r="G36" s="170">
        <f>G37</f>
        <v>0</v>
      </c>
      <c r="H36" s="170">
        <f>H37</f>
        <v>150000</v>
      </c>
    </row>
    <row r="37" spans="1:9" ht="25.5" hidden="1" customHeight="1">
      <c r="A37" s="122"/>
      <c r="B37" s="120"/>
      <c r="C37" s="123"/>
      <c r="D37" s="91"/>
      <c r="E37" s="93" t="s">
        <v>94</v>
      </c>
      <c r="F37" s="171">
        <v>150000</v>
      </c>
      <c r="G37" s="171"/>
      <c r="H37" s="171">
        <f>F37+G37</f>
        <v>150000</v>
      </c>
    </row>
    <row r="38" spans="1:9" ht="9.1999999999999993" hidden="1" customHeight="1">
      <c r="A38" s="22"/>
      <c r="B38" s="31"/>
      <c r="C38" s="32"/>
      <c r="D38" s="13"/>
      <c r="E38" s="13"/>
      <c r="F38" s="171"/>
      <c r="G38" s="171"/>
      <c r="H38" s="171"/>
    </row>
    <row r="39" spans="1:9" ht="31.7" customHeight="1">
      <c r="A39" s="68" t="s">
        <v>8</v>
      </c>
      <c r="B39" s="72"/>
      <c r="C39" s="73"/>
      <c r="D39" s="70" t="s">
        <v>120</v>
      </c>
      <c r="E39" s="74"/>
      <c r="F39" s="172">
        <f>F40</f>
        <v>9970000</v>
      </c>
      <c r="G39" s="172">
        <f>G40</f>
        <v>291350</v>
      </c>
      <c r="H39" s="172">
        <f>H40</f>
        <v>10261350</v>
      </c>
      <c r="I39" s="9">
        <v>1</v>
      </c>
    </row>
    <row r="40" spans="1:9" ht="29.45" customHeight="1">
      <c r="A40" s="132" t="s">
        <v>9</v>
      </c>
      <c r="B40" s="133"/>
      <c r="C40" s="134"/>
      <c r="D40" s="135" t="s">
        <v>120</v>
      </c>
      <c r="E40" s="13"/>
      <c r="F40" s="170">
        <f>F42+F52+F60+F63</f>
        <v>9970000</v>
      </c>
      <c r="G40" s="170">
        <f t="shared" ref="G40:H40" si="7">G42+G52+G60+G63</f>
        <v>291350</v>
      </c>
      <c r="H40" s="170">
        <f t="shared" si="7"/>
        <v>10261350</v>
      </c>
      <c r="I40" s="9">
        <v>1</v>
      </c>
    </row>
    <row r="41" spans="1:9" ht="7.9" customHeight="1">
      <c r="A41" s="35"/>
      <c r="B41" s="31"/>
      <c r="C41" s="31"/>
      <c r="D41" s="11"/>
      <c r="E41" s="13"/>
      <c r="F41" s="171"/>
      <c r="G41" s="171"/>
      <c r="H41" s="171"/>
      <c r="I41" s="9">
        <v>1</v>
      </c>
    </row>
    <row r="42" spans="1:9" ht="28.15" customHeight="1">
      <c r="A42" s="92" t="s">
        <v>10</v>
      </c>
      <c r="B42" s="31">
        <v>1010</v>
      </c>
      <c r="C42" s="32" t="s">
        <v>11</v>
      </c>
      <c r="D42" s="99" t="s">
        <v>12</v>
      </c>
      <c r="E42" s="93"/>
      <c r="F42" s="170">
        <f>SUM(F43:F50)</f>
        <v>2340000</v>
      </c>
      <c r="G42" s="170">
        <f>SUM(G43:G50)</f>
        <v>191750</v>
      </c>
      <c r="H42" s="170">
        <f>SUM(H43:H50)</f>
        <v>2531750</v>
      </c>
      <c r="I42" s="9">
        <v>1</v>
      </c>
    </row>
    <row r="43" spans="1:9" ht="31.5" hidden="1" customHeight="1">
      <c r="A43" s="124"/>
      <c r="B43" s="120"/>
      <c r="C43" s="120"/>
      <c r="D43" s="91"/>
      <c r="E43" s="147" t="s">
        <v>166</v>
      </c>
      <c r="F43" s="171">
        <v>520000</v>
      </c>
      <c r="G43" s="171"/>
      <c r="H43" s="171">
        <f t="shared" ref="H43:H50" si="8">F43+G43</f>
        <v>520000</v>
      </c>
    </row>
    <row r="44" spans="1:9" ht="26.25" hidden="1" customHeight="1">
      <c r="A44" s="124"/>
      <c r="B44" s="120"/>
      <c r="C44" s="120"/>
      <c r="D44" s="91"/>
      <c r="E44" s="147" t="s">
        <v>167</v>
      </c>
      <c r="F44" s="171">
        <v>520000</v>
      </c>
      <c r="G44" s="171"/>
      <c r="H44" s="171">
        <f t="shared" si="8"/>
        <v>520000</v>
      </c>
    </row>
    <row r="45" spans="1:9" ht="26.25" hidden="1" customHeight="1">
      <c r="A45" s="124"/>
      <c r="B45" s="120"/>
      <c r="C45" s="120"/>
      <c r="D45" s="91"/>
      <c r="E45" s="147" t="s">
        <v>168</v>
      </c>
      <c r="F45" s="171">
        <v>500000</v>
      </c>
      <c r="G45" s="171"/>
      <c r="H45" s="171">
        <f t="shared" si="8"/>
        <v>500000</v>
      </c>
    </row>
    <row r="46" spans="1:9" ht="26.25" customHeight="1">
      <c r="A46" s="124"/>
      <c r="B46" s="120"/>
      <c r="C46" s="120"/>
      <c r="D46" s="91"/>
      <c r="E46" s="191" t="s">
        <v>239</v>
      </c>
      <c r="F46" s="171"/>
      <c r="G46" s="171">
        <v>49300</v>
      </c>
      <c r="H46" s="171">
        <f t="shared" si="8"/>
        <v>49300</v>
      </c>
      <c r="I46" s="9">
        <v>1</v>
      </c>
    </row>
    <row r="47" spans="1:9" ht="28.5" hidden="1" customHeight="1">
      <c r="A47" s="124"/>
      <c r="B47" s="120"/>
      <c r="C47" s="120"/>
      <c r="D47" s="91"/>
      <c r="E47" s="147" t="s">
        <v>169</v>
      </c>
      <c r="F47" s="171">
        <v>500000</v>
      </c>
      <c r="G47" s="171"/>
      <c r="H47" s="171">
        <f t="shared" si="8"/>
        <v>500000</v>
      </c>
    </row>
    <row r="48" spans="1:9" ht="28.5" customHeight="1">
      <c r="A48" s="124"/>
      <c r="B48" s="120"/>
      <c r="C48" s="120"/>
      <c r="D48" s="91"/>
      <c r="E48" s="191" t="s">
        <v>238</v>
      </c>
      <c r="F48" s="171"/>
      <c r="G48" s="171">
        <v>20050</v>
      </c>
      <c r="H48" s="171">
        <f t="shared" si="8"/>
        <v>20050</v>
      </c>
      <c r="I48" s="9">
        <v>1</v>
      </c>
    </row>
    <row r="49" spans="1:9" ht="38.25" customHeight="1">
      <c r="A49" s="124"/>
      <c r="B49" s="120"/>
      <c r="C49" s="120"/>
      <c r="D49" s="91"/>
      <c r="E49" s="191" t="s">
        <v>240</v>
      </c>
      <c r="F49" s="171"/>
      <c r="G49" s="171">
        <v>49900</v>
      </c>
      <c r="H49" s="171">
        <f t="shared" si="8"/>
        <v>49900</v>
      </c>
      <c r="I49" s="9">
        <v>1</v>
      </c>
    </row>
    <row r="50" spans="1:9" ht="39.950000000000003" customHeight="1">
      <c r="A50" s="124"/>
      <c r="B50" s="120"/>
      <c r="C50" s="120"/>
      <c r="D50" s="91"/>
      <c r="E50" s="93" t="s">
        <v>92</v>
      </c>
      <c r="F50" s="171">
        <v>300000</v>
      </c>
      <c r="G50" s="171">
        <v>72500</v>
      </c>
      <c r="H50" s="171">
        <f t="shared" si="8"/>
        <v>372500</v>
      </c>
      <c r="I50" s="9">
        <v>1</v>
      </c>
    </row>
    <row r="51" spans="1:9" ht="7.9" customHeight="1">
      <c r="A51" s="124"/>
      <c r="B51" s="120"/>
      <c r="C51" s="120"/>
      <c r="D51" s="91"/>
      <c r="E51" s="102"/>
      <c r="F51" s="171"/>
      <c r="G51" s="171"/>
      <c r="H51" s="171"/>
      <c r="I51" s="9">
        <v>1</v>
      </c>
    </row>
    <row r="52" spans="1:9" ht="34.700000000000003" hidden="1" customHeight="1">
      <c r="A52" s="92" t="s">
        <v>110</v>
      </c>
      <c r="B52" s="31">
        <v>1021</v>
      </c>
      <c r="C52" s="32" t="s">
        <v>13</v>
      </c>
      <c r="D52" s="93" t="s">
        <v>131</v>
      </c>
      <c r="E52" s="121"/>
      <c r="F52" s="170">
        <f>SUM(F53:F58)</f>
        <v>6810000</v>
      </c>
      <c r="G52" s="170">
        <f>SUM(G53:G58)</f>
        <v>0</v>
      </c>
      <c r="H52" s="170">
        <f>SUM(H53:H58)</f>
        <v>6810000</v>
      </c>
    </row>
    <row r="53" spans="1:9" ht="34.700000000000003" hidden="1" customHeight="1">
      <c r="A53" s="92"/>
      <c r="B53" s="31"/>
      <c r="C53" s="32"/>
      <c r="D53" s="93"/>
      <c r="E53" s="147" t="s">
        <v>170</v>
      </c>
      <c r="F53" s="171">
        <v>1500000</v>
      </c>
      <c r="G53" s="171"/>
      <c r="H53" s="171">
        <f t="shared" ref="H53:H58" si="9">F53+G53</f>
        <v>1500000</v>
      </c>
    </row>
    <row r="54" spans="1:9" ht="38.25" hidden="1" customHeight="1">
      <c r="A54" s="92"/>
      <c r="B54" s="31"/>
      <c r="C54" s="32"/>
      <c r="D54" s="93"/>
      <c r="E54" s="162" t="s">
        <v>171</v>
      </c>
      <c r="F54" s="171">
        <v>2000000</v>
      </c>
      <c r="G54" s="171"/>
      <c r="H54" s="171">
        <f t="shared" si="9"/>
        <v>2000000</v>
      </c>
    </row>
    <row r="55" spans="1:9" ht="36" hidden="1" customHeight="1">
      <c r="A55" s="92"/>
      <c r="B55" s="31"/>
      <c r="C55" s="32"/>
      <c r="D55" s="93"/>
      <c r="E55" s="162" t="s">
        <v>172</v>
      </c>
      <c r="F55" s="171">
        <v>400000</v>
      </c>
      <c r="G55" s="171"/>
      <c r="H55" s="171">
        <f t="shared" si="9"/>
        <v>400000</v>
      </c>
    </row>
    <row r="56" spans="1:9" ht="30" hidden="1" customHeight="1">
      <c r="A56" s="92"/>
      <c r="B56" s="31"/>
      <c r="C56" s="32"/>
      <c r="D56" s="93"/>
      <c r="E56" s="147" t="s">
        <v>173</v>
      </c>
      <c r="F56" s="171">
        <v>1450000</v>
      </c>
      <c r="G56" s="171"/>
      <c r="H56" s="171">
        <f t="shared" si="9"/>
        <v>1450000</v>
      </c>
    </row>
    <row r="57" spans="1:9" ht="34.700000000000003" hidden="1" customHeight="1">
      <c r="A57" s="124"/>
      <c r="B57" s="120"/>
      <c r="C57" s="120"/>
      <c r="D57" s="91"/>
      <c r="E57" s="147" t="s">
        <v>174</v>
      </c>
      <c r="F57" s="171">
        <v>460000</v>
      </c>
      <c r="G57" s="171"/>
      <c r="H57" s="171">
        <f t="shared" si="9"/>
        <v>460000</v>
      </c>
    </row>
    <row r="58" spans="1:9" ht="29.25" hidden="1" customHeight="1">
      <c r="A58" s="124"/>
      <c r="B58" s="120"/>
      <c r="C58" s="120"/>
      <c r="D58" s="91"/>
      <c r="E58" s="162" t="s">
        <v>175</v>
      </c>
      <c r="F58" s="171">
        <v>1000000</v>
      </c>
      <c r="G58" s="171"/>
      <c r="H58" s="171">
        <f t="shared" si="9"/>
        <v>1000000</v>
      </c>
    </row>
    <row r="59" spans="1:9" ht="9.1999999999999993" hidden="1" customHeight="1">
      <c r="A59" s="22"/>
      <c r="B59" s="31"/>
      <c r="C59" s="32"/>
      <c r="D59" s="13"/>
      <c r="E59" s="13"/>
      <c r="F59" s="171"/>
      <c r="G59" s="171"/>
      <c r="H59" s="171"/>
    </row>
    <row r="60" spans="1:9" ht="65.25" hidden="1" customHeight="1">
      <c r="A60" s="148" t="s">
        <v>176</v>
      </c>
      <c r="B60" s="149">
        <v>1025</v>
      </c>
      <c r="C60" s="150" t="s">
        <v>177</v>
      </c>
      <c r="D60" s="102" t="s">
        <v>178</v>
      </c>
      <c r="E60" s="93"/>
      <c r="F60" s="170">
        <f>SUM(F61:F61)</f>
        <v>820000</v>
      </c>
      <c r="G60" s="170">
        <f>SUM(G61:G61)</f>
        <v>0</v>
      </c>
      <c r="H60" s="170">
        <f>SUM(H61:H61)</f>
        <v>820000</v>
      </c>
    </row>
    <row r="61" spans="1:9" ht="34.5" hidden="1" customHeight="1">
      <c r="A61" s="124"/>
      <c r="B61" s="120"/>
      <c r="C61" s="120"/>
      <c r="D61" s="91"/>
      <c r="E61" s="93" t="s">
        <v>179</v>
      </c>
      <c r="F61" s="171">
        <v>820000</v>
      </c>
      <c r="G61" s="171"/>
      <c r="H61" s="171">
        <f>F61+G61</f>
        <v>820000</v>
      </c>
    </row>
    <row r="62" spans="1:9" ht="9.1999999999999993" hidden="1" customHeight="1">
      <c r="A62" s="22"/>
      <c r="B62" s="31"/>
      <c r="C62" s="32"/>
      <c r="D62" s="13"/>
      <c r="E62" s="13"/>
      <c r="F62" s="171"/>
      <c r="G62" s="171"/>
      <c r="H62" s="171"/>
    </row>
    <row r="63" spans="1:9" ht="38.25" customHeight="1">
      <c r="A63" s="148" t="s">
        <v>241</v>
      </c>
      <c r="B63" s="149">
        <v>1141</v>
      </c>
      <c r="C63" s="150" t="s">
        <v>242</v>
      </c>
      <c r="D63" s="90" t="s">
        <v>243</v>
      </c>
      <c r="E63" s="93"/>
      <c r="F63" s="170">
        <f>F64</f>
        <v>0</v>
      </c>
      <c r="G63" s="170">
        <f t="shared" ref="G63:H63" si="10">G64</f>
        <v>99600</v>
      </c>
      <c r="H63" s="170">
        <f t="shared" si="10"/>
        <v>99600</v>
      </c>
      <c r="I63" s="9">
        <v>1</v>
      </c>
    </row>
    <row r="64" spans="1:9" ht="25.5" customHeight="1">
      <c r="A64" s="124"/>
      <c r="B64" s="120"/>
      <c r="C64" s="120"/>
      <c r="D64" s="91"/>
      <c r="E64" s="192" t="s">
        <v>244</v>
      </c>
      <c r="F64" s="171"/>
      <c r="G64" s="171">
        <v>99600</v>
      </c>
      <c r="H64" s="171">
        <f>F64+G64</f>
        <v>99600</v>
      </c>
      <c r="I64" s="9">
        <v>1</v>
      </c>
    </row>
    <row r="65" spans="1:9" ht="9.1999999999999993" customHeight="1">
      <c r="A65" s="22"/>
      <c r="B65" s="31"/>
      <c r="C65" s="32"/>
      <c r="D65" s="13"/>
      <c r="E65" s="13"/>
      <c r="F65" s="171"/>
      <c r="G65" s="171"/>
      <c r="H65" s="171"/>
      <c r="I65" s="9">
        <v>1</v>
      </c>
    </row>
    <row r="66" spans="1:9" ht="30.75" hidden="1" customHeight="1">
      <c r="A66" s="68" t="s">
        <v>14</v>
      </c>
      <c r="B66" s="75"/>
      <c r="C66" s="76"/>
      <c r="D66" s="70" t="s">
        <v>15</v>
      </c>
      <c r="E66" s="77"/>
      <c r="F66" s="170">
        <f>F67</f>
        <v>2200000</v>
      </c>
      <c r="G66" s="170">
        <f>G67</f>
        <v>0</v>
      </c>
      <c r="H66" s="170">
        <f>H67</f>
        <v>2200000</v>
      </c>
    </row>
    <row r="67" spans="1:9" ht="27" hidden="1" customHeight="1">
      <c r="A67" s="22" t="s">
        <v>16</v>
      </c>
      <c r="B67" s="40"/>
      <c r="C67" s="41"/>
      <c r="D67" s="23" t="s">
        <v>15</v>
      </c>
      <c r="E67" s="38"/>
      <c r="F67" s="170">
        <f>F69</f>
        <v>2200000</v>
      </c>
      <c r="G67" s="170">
        <f t="shared" ref="G67:H67" si="11">G69</f>
        <v>0</v>
      </c>
      <c r="H67" s="170">
        <f t="shared" si="11"/>
        <v>2200000</v>
      </c>
    </row>
    <row r="68" spans="1:9" ht="8.65" hidden="1" customHeight="1">
      <c r="A68" s="22"/>
      <c r="B68" s="40"/>
      <c r="C68" s="41"/>
      <c r="D68" s="23"/>
      <c r="E68" s="38"/>
      <c r="F68" s="171"/>
      <c r="G68" s="171"/>
      <c r="H68" s="171"/>
    </row>
    <row r="69" spans="1:9" ht="41.25" hidden="1" customHeight="1">
      <c r="A69" s="22" t="s">
        <v>17</v>
      </c>
      <c r="B69" s="39">
        <v>2030</v>
      </c>
      <c r="C69" s="26" t="s">
        <v>18</v>
      </c>
      <c r="D69" s="129" t="s">
        <v>19</v>
      </c>
      <c r="E69" s="13"/>
      <c r="F69" s="170">
        <f>SUM(F70:F71)</f>
        <v>2200000</v>
      </c>
      <c r="G69" s="170">
        <f t="shared" ref="G69:H69" si="12">SUM(G70:G71)</f>
        <v>0</v>
      </c>
      <c r="H69" s="170">
        <f t="shared" si="12"/>
        <v>2200000</v>
      </c>
    </row>
    <row r="70" spans="1:9" ht="41.25" hidden="1" customHeight="1">
      <c r="A70" s="22"/>
      <c r="B70" s="39"/>
      <c r="C70" s="26"/>
      <c r="D70" s="129"/>
      <c r="E70" s="101" t="s">
        <v>180</v>
      </c>
      <c r="F70" s="171">
        <v>1500000</v>
      </c>
      <c r="G70" s="171"/>
      <c r="H70" s="171">
        <f>F70+G70</f>
        <v>1500000</v>
      </c>
    </row>
    <row r="71" spans="1:9" ht="59.25" hidden="1" customHeight="1">
      <c r="A71" s="124"/>
      <c r="B71" s="120"/>
      <c r="C71" s="120"/>
      <c r="D71" s="91"/>
      <c r="E71" s="13" t="s">
        <v>181</v>
      </c>
      <c r="F71" s="171">
        <v>700000</v>
      </c>
      <c r="G71" s="171"/>
      <c r="H71" s="171">
        <f>F71+G71</f>
        <v>700000</v>
      </c>
    </row>
    <row r="72" spans="1:9" ht="10.15" hidden="1" customHeight="1">
      <c r="A72" s="124"/>
      <c r="B72" s="120"/>
      <c r="C72" s="120"/>
      <c r="D72" s="91"/>
      <c r="E72" s="93"/>
      <c r="F72" s="171"/>
      <c r="G72" s="171"/>
      <c r="H72" s="171"/>
    </row>
    <row r="73" spans="1:9" ht="35.25" hidden="1" customHeight="1">
      <c r="A73" s="68" t="s">
        <v>20</v>
      </c>
      <c r="B73" s="75"/>
      <c r="C73" s="76"/>
      <c r="D73" s="70" t="s">
        <v>21</v>
      </c>
      <c r="E73" s="78"/>
      <c r="F73" s="170">
        <f>F74</f>
        <v>6655000</v>
      </c>
      <c r="G73" s="170">
        <f>G74</f>
        <v>0</v>
      </c>
      <c r="H73" s="170">
        <f>H74</f>
        <v>6655000</v>
      </c>
    </row>
    <row r="74" spans="1:9" ht="31.9" hidden="1" customHeight="1">
      <c r="A74" s="22" t="s">
        <v>22</v>
      </c>
      <c r="B74" s="39"/>
      <c r="C74" s="26"/>
      <c r="D74" s="23" t="s">
        <v>21</v>
      </c>
      <c r="E74" s="11"/>
      <c r="F74" s="170">
        <f>F76+F83+F79</f>
        <v>6655000</v>
      </c>
      <c r="G74" s="170">
        <f t="shared" ref="G74:H74" si="13">G76+G83+G79</f>
        <v>0</v>
      </c>
      <c r="H74" s="170">
        <f t="shared" si="13"/>
        <v>6655000</v>
      </c>
    </row>
    <row r="75" spans="1:9" ht="7.15" hidden="1" customHeight="1">
      <c r="A75" s="35"/>
      <c r="B75" s="31"/>
      <c r="C75" s="31"/>
      <c r="D75" s="11"/>
      <c r="E75" s="11"/>
      <c r="F75" s="171"/>
      <c r="G75" s="171"/>
      <c r="H75" s="171"/>
    </row>
    <row r="76" spans="1:9" ht="50.25" hidden="1" customHeight="1">
      <c r="A76" s="92" t="s">
        <v>132</v>
      </c>
      <c r="B76" s="96" t="s">
        <v>23</v>
      </c>
      <c r="C76" s="96" t="s">
        <v>4</v>
      </c>
      <c r="D76" s="100" t="s">
        <v>24</v>
      </c>
      <c r="E76" s="91"/>
      <c r="F76" s="170">
        <f>F77</f>
        <v>375000</v>
      </c>
      <c r="G76" s="170">
        <f>G77</f>
        <v>0</v>
      </c>
      <c r="H76" s="170">
        <f>H77</f>
        <v>375000</v>
      </c>
    </row>
    <row r="77" spans="1:9" ht="25.5" hidden="1" customHeight="1">
      <c r="A77" s="124"/>
      <c r="B77" s="120"/>
      <c r="C77" s="120"/>
      <c r="D77" s="91"/>
      <c r="E77" s="12" t="s">
        <v>93</v>
      </c>
      <c r="F77" s="171">
        <v>375000</v>
      </c>
      <c r="G77" s="171"/>
      <c r="H77" s="171">
        <f>F77+G77</f>
        <v>375000</v>
      </c>
    </row>
    <row r="78" spans="1:9" ht="8.65" hidden="1" customHeight="1">
      <c r="A78" s="124"/>
      <c r="B78" s="120"/>
      <c r="C78" s="123"/>
      <c r="D78" s="91"/>
      <c r="E78" s="91"/>
      <c r="F78" s="171"/>
      <c r="G78" s="171"/>
      <c r="H78" s="171"/>
    </row>
    <row r="79" spans="1:9" ht="64.5" hidden="1" customHeight="1">
      <c r="A79" s="92" t="s">
        <v>25</v>
      </c>
      <c r="B79" s="96" t="s">
        <v>26</v>
      </c>
      <c r="C79" s="105" t="s">
        <v>27</v>
      </c>
      <c r="D79" s="102" t="s">
        <v>28</v>
      </c>
      <c r="E79" s="91"/>
      <c r="F79" s="170">
        <f>SUM(F80:F81)</f>
        <v>280000</v>
      </c>
      <c r="G79" s="170">
        <f t="shared" ref="G79:H79" si="14">SUM(G80:G81)</f>
        <v>0</v>
      </c>
      <c r="H79" s="170">
        <f t="shared" si="14"/>
        <v>280000</v>
      </c>
    </row>
    <row r="80" spans="1:9" ht="24" hidden="1" customHeight="1">
      <c r="A80" s="92"/>
      <c r="B80" s="96"/>
      <c r="C80" s="105"/>
      <c r="D80" s="102"/>
      <c r="E80" s="180" t="s">
        <v>182</v>
      </c>
      <c r="F80" s="171">
        <v>180000</v>
      </c>
      <c r="G80" s="170"/>
      <c r="H80" s="171">
        <f>F80+G80</f>
        <v>180000</v>
      </c>
    </row>
    <row r="81" spans="1:9" ht="24.75" hidden="1" customHeight="1">
      <c r="A81" s="124"/>
      <c r="B81" s="120"/>
      <c r="C81" s="120"/>
      <c r="D81" s="91"/>
      <c r="E81" s="101" t="s">
        <v>183</v>
      </c>
      <c r="F81" s="171">
        <v>100000</v>
      </c>
      <c r="G81" s="171"/>
      <c r="H81" s="171">
        <f>F81+G81</f>
        <v>100000</v>
      </c>
    </row>
    <row r="82" spans="1:9" ht="8.65" hidden="1" customHeight="1">
      <c r="A82" s="124"/>
      <c r="B82" s="120"/>
      <c r="C82" s="120"/>
      <c r="D82" s="91"/>
      <c r="E82" s="91"/>
      <c r="F82" s="171"/>
      <c r="G82" s="171"/>
      <c r="H82" s="171"/>
    </row>
    <row r="83" spans="1:9" ht="40.5" hidden="1" customHeight="1">
      <c r="A83" s="92" t="s">
        <v>29</v>
      </c>
      <c r="B83" s="95">
        <v>6082</v>
      </c>
      <c r="C83" s="96" t="s">
        <v>30</v>
      </c>
      <c r="D83" s="93" t="s">
        <v>31</v>
      </c>
      <c r="E83" s="91"/>
      <c r="F83" s="170">
        <f>F84</f>
        <v>6000000</v>
      </c>
      <c r="G83" s="170">
        <f>G84</f>
        <v>0</v>
      </c>
      <c r="H83" s="170">
        <f>H84</f>
        <v>6000000</v>
      </c>
    </row>
    <row r="84" spans="1:9" ht="39" hidden="1" customHeight="1">
      <c r="A84" s="124"/>
      <c r="B84" s="120"/>
      <c r="C84" s="120"/>
      <c r="D84" s="91"/>
      <c r="E84" s="181" t="s">
        <v>184</v>
      </c>
      <c r="F84" s="171">
        <v>6000000</v>
      </c>
      <c r="G84" s="171"/>
      <c r="H84" s="171">
        <f>F84+G84</f>
        <v>6000000</v>
      </c>
    </row>
    <row r="85" spans="1:9" ht="9" hidden="1" customHeight="1">
      <c r="A85" s="124"/>
      <c r="B85" s="120"/>
      <c r="C85" s="120"/>
      <c r="D85" s="91"/>
      <c r="E85" s="106"/>
      <c r="F85" s="171"/>
      <c r="G85" s="171"/>
      <c r="H85" s="171"/>
    </row>
    <row r="86" spans="1:9" ht="38.85" hidden="1" customHeight="1">
      <c r="A86" s="79" t="s">
        <v>32</v>
      </c>
      <c r="B86" s="80"/>
      <c r="C86" s="80"/>
      <c r="D86" s="81" t="s">
        <v>33</v>
      </c>
      <c r="E86" s="78"/>
      <c r="F86" s="170">
        <f>F87</f>
        <v>136000</v>
      </c>
      <c r="G86" s="170">
        <f>G87</f>
        <v>0</v>
      </c>
      <c r="H86" s="170">
        <f>H87</f>
        <v>136000</v>
      </c>
    </row>
    <row r="87" spans="1:9" ht="38.1" hidden="1" customHeight="1">
      <c r="A87" s="33" t="s">
        <v>34</v>
      </c>
      <c r="B87" s="34"/>
      <c r="C87" s="34"/>
      <c r="D87" s="42" t="s">
        <v>33</v>
      </c>
      <c r="E87" s="11"/>
      <c r="F87" s="170">
        <f>F89</f>
        <v>136000</v>
      </c>
      <c r="G87" s="170">
        <f>G89</f>
        <v>0</v>
      </c>
      <c r="H87" s="170">
        <f>H89</f>
        <v>136000</v>
      </c>
      <c r="I87" s="3"/>
    </row>
    <row r="88" spans="1:9" ht="8.25" hidden="1" customHeight="1">
      <c r="A88" s="43"/>
      <c r="B88" s="34"/>
      <c r="C88" s="34"/>
      <c r="D88" s="44"/>
      <c r="E88" s="11"/>
      <c r="F88" s="171"/>
      <c r="G88" s="171"/>
      <c r="H88" s="171"/>
      <c r="I88" s="3"/>
    </row>
    <row r="89" spans="1:9" ht="51.75" hidden="1" customHeight="1">
      <c r="A89" s="92" t="s">
        <v>35</v>
      </c>
      <c r="B89" s="96" t="s">
        <v>23</v>
      </c>
      <c r="C89" s="96" t="s">
        <v>4</v>
      </c>
      <c r="D89" s="100" t="s">
        <v>109</v>
      </c>
      <c r="E89" s="91"/>
      <c r="F89" s="170">
        <f>F90</f>
        <v>136000</v>
      </c>
      <c r="G89" s="170">
        <f>G90</f>
        <v>0</v>
      </c>
      <c r="H89" s="170">
        <f>H90</f>
        <v>136000</v>
      </c>
      <c r="I89" s="3"/>
    </row>
    <row r="90" spans="1:9" ht="31.9" hidden="1" customHeight="1">
      <c r="A90" s="124"/>
      <c r="B90" s="120"/>
      <c r="C90" s="120"/>
      <c r="D90" s="91"/>
      <c r="E90" s="12" t="s">
        <v>93</v>
      </c>
      <c r="F90" s="171">
        <v>136000</v>
      </c>
      <c r="G90" s="170"/>
      <c r="H90" s="171">
        <f>F90+G90</f>
        <v>136000</v>
      </c>
      <c r="I90" s="3"/>
    </row>
    <row r="91" spans="1:9" ht="8.25" hidden="1" customHeight="1">
      <c r="A91" s="35"/>
      <c r="B91" s="31"/>
      <c r="C91" s="31"/>
      <c r="D91" s="11"/>
      <c r="E91" s="11"/>
      <c r="F91" s="171"/>
      <c r="G91" s="171"/>
      <c r="H91" s="171"/>
      <c r="I91" s="3"/>
    </row>
    <row r="92" spans="1:9" ht="30.75" hidden="1" customHeight="1">
      <c r="A92" s="68" t="s">
        <v>36</v>
      </c>
      <c r="B92" s="75"/>
      <c r="C92" s="76"/>
      <c r="D92" s="70" t="s">
        <v>37</v>
      </c>
      <c r="E92" s="78"/>
      <c r="F92" s="170">
        <f>F93</f>
        <v>2441500</v>
      </c>
      <c r="G92" s="170">
        <f>G93</f>
        <v>0</v>
      </c>
      <c r="H92" s="170">
        <f>H93</f>
        <v>2441500</v>
      </c>
      <c r="I92" s="3"/>
    </row>
    <row r="93" spans="1:9" ht="26.85" hidden="1" customHeight="1">
      <c r="A93" s="22" t="s">
        <v>38</v>
      </c>
      <c r="B93" s="39"/>
      <c r="C93" s="26"/>
      <c r="D93" s="23" t="s">
        <v>37</v>
      </c>
      <c r="E93" s="11"/>
      <c r="F93" s="170">
        <f>F102+F98+F106+F95+F109+F115</f>
        <v>2441500</v>
      </c>
      <c r="G93" s="170">
        <f t="shared" ref="G93:H93" si="15">G102+G98+G106+G95+G109+G115</f>
        <v>0</v>
      </c>
      <c r="H93" s="170">
        <f t="shared" si="15"/>
        <v>2441500</v>
      </c>
      <c r="I93" s="3"/>
    </row>
    <row r="94" spans="1:9" ht="6.6" hidden="1" customHeight="1">
      <c r="A94" s="35"/>
      <c r="B94" s="31"/>
      <c r="C94" s="31"/>
      <c r="D94" s="11"/>
      <c r="E94" s="11"/>
      <c r="F94" s="171"/>
      <c r="G94" s="171"/>
      <c r="H94" s="171"/>
      <c r="I94" s="3"/>
    </row>
    <row r="95" spans="1:9" ht="52.5" hidden="1" customHeight="1">
      <c r="A95" s="92" t="s">
        <v>185</v>
      </c>
      <c r="B95" s="96" t="s">
        <v>23</v>
      </c>
      <c r="C95" s="96" t="s">
        <v>4</v>
      </c>
      <c r="D95" s="100" t="s">
        <v>24</v>
      </c>
      <c r="E95" s="91"/>
      <c r="F95" s="170">
        <f>F96</f>
        <v>274000</v>
      </c>
      <c r="G95" s="170">
        <f t="shared" ref="G95:H95" si="16">G96</f>
        <v>0</v>
      </c>
      <c r="H95" s="170">
        <f t="shared" si="16"/>
        <v>274000</v>
      </c>
      <c r="I95" s="3"/>
    </row>
    <row r="96" spans="1:9" ht="22.5" hidden="1" customHeight="1">
      <c r="A96" s="124"/>
      <c r="B96" s="120"/>
      <c r="C96" s="120"/>
      <c r="D96" s="91"/>
      <c r="E96" s="153" t="s">
        <v>186</v>
      </c>
      <c r="F96" s="171">
        <v>274000</v>
      </c>
      <c r="G96" s="171"/>
      <c r="H96" s="171">
        <f>F96+G96</f>
        <v>274000</v>
      </c>
      <c r="I96" s="3"/>
    </row>
    <row r="97" spans="1:9" ht="6.6" hidden="1" customHeight="1">
      <c r="A97" s="35"/>
      <c r="B97" s="31"/>
      <c r="C97" s="31"/>
      <c r="D97" s="11"/>
      <c r="E97" s="11"/>
      <c r="F97" s="171"/>
      <c r="G97" s="171"/>
      <c r="H97" s="171"/>
      <c r="I97" s="3"/>
    </row>
    <row r="98" spans="1:9" ht="39" hidden="1" customHeight="1">
      <c r="A98" s="92" t="s">
        <v>125</v>
      </c>
      <c r="B98" s="95">
        <v>1080</v>
      </c>
      <c r="C98" s="96" t="s">
        <v>126</v>
      </c>
      <c r="D98" s="13" t="s">
        <v>133</v>
      </c>
      <c r="E98" s="91"/>
      <c r="F98" s="170">
        <f>SUM(F99:F100)</f>
        <v>767000</v>
      </c>
      <c r="G98" s="170">
        <f>SUM(G99:G100)</f>
        <v>0</v>
      </c>
      <c r="H98" s="170">
        <f>SUM(H99:H100)</f>
        <v>767000</v>
      </c>
      <c r="I98" s="3"/>
    </row>
    <row r="99" spans="1:9" ht="27.75" hidden="1" customHeight="1">
      <c r="A99" s="92"/>
      <c r="B99" s="95"/>
      <c r="C99" s="96"/>
      <c r="D99" s="13"/>
      <c r="E99" s="91" t="s">
        <v>151</v>
      </c>
      <c r="F99" s="171">
        <v>467000</v>
      </c>
      <c r="G99" s="171"/>
      <c r="H99" s="171">
        <f>F99+G99</f>
        <v>467000</v>
      </c>
      <c r="I99" s="3"/>
    </row>
    <row r="100" spans="1:9" ht="39.75" hidden="1" customHeight="1">
      <c r="A100" s="124"/>
      <c r="B100" s="120"/>
      <c r="C100" s="120"/>
      <c r="D100" s="91"/>
      <c r="E100" s="93" t="s">
        <v>187</v>
      </c>
      <c r="F100" s="171">
        <v>300000</v>
      </c>
      <c r="G100" s="171"/>
      <c r="H100" s="171">
        <f>F100+G100</f>
        <v>300000</v>
      </c>
      <c r="I100" s="3"/>
    </row>
    <row r="101" spans="1:9" ht="6.6" hidden="1" customHeight="1">
      <c r="A101" s="35"/>
      <c r="B101" s="31"/>
      <c r="C101" s="31"/>
      <c r="D101" s="11"/>
      <c r="E101" s="11"/>
      <c r="F101" s="171"/>
      <c r="G101" s="171"/>
      <c r="H101" s="171"/>
      <c r="I101" s="3"/>
    </row>
    <row r="102" spans="1:9" ht="30.4" hidden="1" customHeight="1">
      <c r="A102" s="92" t="s">
        <v>39</v>
      </c>
      <c r="B102" s="95">
        <v>4030</v>
      </c>
      <c r="C102" s="96" t="s">
        <v>40</v>
      </c>
      <c r="D102" s="91" t="s">
        <v>41</v>
      </c>
      <c r="E102" s="91"/>
      <c r="F102" s="170">
        <f>SUM(F103:F104)</f>
        <v>752000</v>
      </c>
      <c r="G102" s="170">
        <f>SUM(G103:G104)</f>
        <v>0</v>
      </c>
      <c r="H102" s="170">
        <f>SUM(H103:H104)</f>
        <v>752000</v>
      </c>
      <c r="I102" s="3"/>
    </row>
    <row r="103" spans="1:9" ht="39" hidden="1" customHeight="1">
      <c r="A103" s="124"/>
      <c r="B103" s="120"/>
      <c r="C103" s="120"/>
      <c r="D103" s="91"/>
      <c r="E103" s="107" t="s">
        <v>188</v>
      </c>
      <c r="F103" s="171">
        <v>500000</v>
      </c>
      <c r="G103" s="171"/>
      <c r="H103" s="171">
        <f>F103+G103</f>
        <v>500000</v>
      </c>
      <c r="I103" s="3"/>
    </row>
    <row r="104" spans="1:9" ht="36" hidden="1" customHeight="1">
      <c r="A104" s="124"/>
      <c r="B104" s="120"/>
      <c r="C104" s="120"/>
      <c r="D104" s="91"/>
      <c r="E104" s="93" t="s">
        <v>189</v>
      </c>
      <c r="F104" s="171">
        <v>252000</v>
      </c>
      <c r="G104" s="171"/>
      <c r="H104" s="171">
        <f>F104+G104</f>
        <v>252000</v>
      </c>
      <c r="I104" s="3"/>
    </row>
    <row r="105" spans="1:9" ht="8.25" hidden="1" customHeight="1">
      <c r="A105" s="35"/>
      <c r="B105" s="45"/>
      <c r="C105" s="45"/>
      <c r="D105" s="11"/>
      <c r="E105" s="37"/>
      <c r="F105" s="171"/>
      <c r="G105" s="171"/>
      <c r="H105" s="171"/>
      <c r="I105" s="3"/>
    </row>
    <row r="106" spans="1:9" ht="27" hidden="1" customHeight="1">
      <c r="A106" s="92" t="s">
        <v>146</v>
      </c>
      <c r="B106" s="95">
        <v>4040</v>
      </c>
      <c r="C106" s="96" t="s">
        <v>40</v>
      </c>
      <c r="D106" s="93" t="s">
        <v>147</v>
      </c>
      <c r="E106" s="12"/>
      <c r="F106" s="170">
        <f>F107</f>
        <v>60000</v>
      </c>
      <c r="G106" s="170">
        <f t="shared" ref="G106:H106" si="17">G107</f>
        <v>0</v>
      </c>
      <c r="H106" s="170">
        <f t="shared" si="17"/>
        <v>60000</v>
      </c>
      <c r="I106" s="3"/>
    </row>
    <row r="107" spans="1:9" ht="37.5" hidden="1" customHeight="1">
      <c r="A107" s="124"/>
      <c r="B107" s="120"/>
      <c r="C107" s="120"/>
      <c r="D107" s="91"/>
      <c r="E107" s="12" t="s">
        <v>190</v>
      </c>
      <c r="F107" s="171">
        <v>60000</v>
      </c>
      <c r="G107" s="171"/>
      <c r="H107" s="171">
        <f>F107+G107</f>
        <v>60000</v>
      </c>
      <c r="I107" s="3"/>
    </row>
    <row r="108" spans="1:9" ht="7.5" hidden="1" customHeight="1">
      <c r="A108" s="124"/>
      <c r="B108" s="120"/>
      <c r="C108" s="120"/>
      <c r="D108" s="91"/>
      <c r="E108" s="12"/>
      <c r="F108" s="171"/>
      <c r="G108" s="171"/>
      <c r="H108" s="171"/>
      <c r="I108" s="3"/>
    </row>
    <row r="109" spans="1:9" ht="56.25" hidden="1">
      <c r="A109" s="27">
        <v>1014060</v>
      </c>
      <c r="B109" s="95">
        <v>4060</v>
      </c>
      <c r="C109" s="96" t="s">
        <v>112</v>
      </c>
      <c r="D109" s="13" t="s">
        <v>111</v>
      </c>
      <c r="E109" s="12"/>
      <c r="F109" s="170">
        <f>SUM(F110:F113)</f>
        <v>560500</v>
      </c>
      <c r="G109" s="170">
        <f t="shared" ref="G109:H109" si="18">SUM(G110:G113)</f>
        <v>0</v>
      </c>
      <c r="H109" s="170">
        <f t="shared" si="18"/>
        <v>560500</v>
      </c>
      <c r="I109" s="3"/>
    </row>
    <row r="110" spans="1:9" ht="32.25" hidden="1" customHeight="1">
      <c r="A110" s="27"/>
      <c r="B110" s="95"/>
      <c r="C110" s="96"/>
      <c r="D110" s="13"/>
      <c r="E110" s="12" t="s">
        <v>191</v>
      </c>
      <c r="F110" s="171">
        <v>336100</v>
      </c>
      <c r="G110" s="171"/>
      <c r="H110" s="171">
        <f t="shared" ref="H110:H113" si="19">F110+G110</f>
        <v>336100</v>
      </c>
      <c r="I110" s="3"/>
    </row>
    <row r="111" spans="1:9" ht="37.5" hidden="1">
      <c r="A111" s="27"/>
      <c r="B111" s="95"/>
      <c r="C111" s="96"/>
      <c r="D111" s="13"/>
      <c r="E111" s="12" t="s">
        <v>192</v>
      </c>
      <c r="F111" s="171">
        <v>35000</v>
      </c>
      <c r="G111" s="171"/>
      <c r="H111" s="171">
        <f t="shared" si="19"/>
        <v>35000</v>
      </c>
      <c r="I111" s="3"/>
    </row>
    <row r="112" spans="1:9" ht="37.5" hidden="1">
      <c r="A112" s="124"/>
      <c r="B112" s="120"/>
      <c r="C112" s="120"/>
      <c r="D112" s="91"/>
      <c r="E112" s="12" t="s">
        <v>193</v>
      </c>
      <c r="F112" s="171">
        <v>54000</v>
      </c>
      <c r="G112" s="171"/>
      <c r="H112" s="171">
        <f t="shared" si="19"/>
        <v>54000</v>
      </c>
      <c r="I112" s="3"/>
    </row>
    <row r="113" spans="1:9" ht="37.5" hidden="1">
      <c r="A113" s="124"/>
      <c r="B113" s="120"/>
      <c r="C113" s="120"/>
      <c r="D113" s="91"/>
      <c r="E113" s="12" t="s">
        <v>194</v>
      </c>
      <c r="F113" s="171">
        <v>135400</v>
      </c>
      <c r="G113" s="171"/>
      <c r="H113" s="171">
        <f t="shared" si="19"/>
        <v>135400</v>
      </c>
      <c r="I113" s="3"/>
    </row>
    <row r="114" spans="1:9" ht="6.75" hidden="1" customHeight="1">
      <c r="A114" s="124"/>
      <c r="B114" s="120"/>
      <c r="C114" s="120"/>
      <c r="D114" s="91"/>
      <c r="E114" s="12"/>
      <c r="F114" s="171"/>
      <c r="G114" s="171"/>
      <c r="H114" s="171"/>
      <c r="I114" s="3"/>
    </row>
    <row r="115" spans="1:9" ht="39" hidden="1" customHeight="1">
      <c r="A115" s="27">
        <v>1014081</v>
      </c>
      <c r="B115" s="95">
        <v>4081</v>
      </c>
      <c r="C115" s="96" t="s">
        <v>127</v>
      </c>
      <c r="D115" s="93" t="s">
        <v>195</v>
      </c>
      <c r="E115" s="91"/>
      <c r="F115" s="170">
        <f>F116</f>
        <v>28000</v>
      </c>
      <c r="G115" s="170">
        <f t="shared" ref="G115:H115" si="20">G116</f>
        <v>0</v>
      </c>
      <c r="H115" s="170">
        <f t="shared" si="20"/>
        <v>28000</v>
      </c>
      <c r="I115" s="3"/>
    </row>
    <row r="116" spans="1:9" ht="24" hidden="1" customHeight="1">
      <c r="A116" s="124"/>
      <c r="B116" s="126"/>
      <c r="C116" s="126"/>
      <c r="D116" s="91"/>
      <c r="E116" s="91" t="s">
        <v>196</v>
      </c>
      <c r="F116" s="171">
        <v>28000</v>
      </c>
      <c r="G116" s="171"/>
      <c r="H116" s="171">
        <f t="shared" ref="H116" si="21">F116+G116</f>
        <v>28000</v>
      </c>
      <c r="I116" s="3"/>
    </row>
    <row r="117" spans="1:9" ht="8.25" hidden="1" customHeight="1">
      <c r="A117" s="35"/>
      <c r="B117" s="45"/>
      <c r="C117" s="45"/>
      <c r="D117" s="11"/>
      <c r="E117" s="154"/>
      <c r="F117" s="171"/>
      <c r="G117" s="171"/>
      <c r="H117" s="171"/>
      <c r="I117" s="3"/>
    </row>
    <row r="118" spans="1:9" ht="34.5" hidden="1" customHeight="1">
      <c r="A118" s="82">
        <v>1100000</v>
      </c>
      <c r="B118" s="83"/>
      <c r="C118" s="84"/>
      <c r="D118" s="131" t="s">
        <v>115</v>
      </c>
      <c r="E118" s="78"/>
      <c r="F118" s="170">
        <f>F119</f>
        <v>8560000</v>
      </c>
      <c r="G118" s="170">
        <f>G119</f>
        <v>0</v>
      </c>
      <c r="H118" s="170">
        <f>H119</f>
        <v>8560000</v>
      </c>
      <c r="I118" s="3"/>
    </row>
    <row r="119" spans="1:9" ht="25.5" hidden="1" customHeight="1">
      <c r="A119" s="43">
        <v>1110000</v>
      </c>
      <c r="B119" s="46"/>
      <c r="C119" s="47"/>
      <c r="D119" s="42" t="s">
        <v>115</v>
      </c>
      <c r="E119" s="11"/>
      <c r="F119" s="170">
        <f>F125+F134+F131+F121+F137</f>
        <v>8560000</v>
      </c>
      <c r="G119" s="170">
        <f t="shared" ref="G119:H119" si="22">G125+G134+G131+G121+G137</f>
        <v>0</v>
      </c>
      <c r="H119" s="170">
        <f t="shared" si="22"/>
        <v>8560000</v>
      </c>
      <c r="I119" s="3"/>
    </row>
    <row r="120" spans="1:9" ht="8.65" hidden="1" customHeight="1">
      <c r="A120" s="35"/>
      <c r="B120" s="45"/>
      <c r="C120" s="45"/>
      <c r="D120" s="11"/>
      <c r="E120" s="11"/>
      <c r="F120" s="171"/>
      <c r="G120" s="171"/>
      <c r="H120" s="171"/>
      <c r="I120" s="3"/>
    </row>
    <row r="121" spans="1:9" ht="55.5" hidden="1" customHeight="1">
      <c r="A121" s="92" t="s">
        <v>197</v>
      </c>
      <c r="B121" s="95">
        <v>3131</v>
      </c>
      <c r="C121" s="96" t="s">
        <v>198</v>
      </c>
      <c r="D121" s="102" t="s">
        <v>199</v>
      </c>
      <c r="E121" s="183"/>
      <c r="F121" s="170">
        <f>SUM(F122:F123)</f>
        <v>1950000</v>
      </c>
      <c r="G121" s="170">
        <f t="shared" ref="G121:H121" si="23">SUM(G122:G123)</f>
        <v>0</v>
      </c>
      <c r="H121" s="170">
        <f t="shared" si="23"/>
        <v>1950000</v>
      </c>
      <c r="I121" s="3"/>
    </row>
    <row r="122" spans="1:9" ht="55.5" hidden="1" customHeight="1">
      <c r="A122" s="92"/>
      <c r="B122" s="95"/>
      <c r="C122" s="96"/>
      <c r="D122" s="102"/>
      <c r="E122" s="184" t="s">
        <v>201</v>
      </c>
      <c r="F122" s="171">
        <v>1300000</v>
      </c>
      <c r="G122" s="171"/>
      <c r="H122" s="171">
        <f>F122+G122</f>
        <v>1300000</v>
      </c>
      <c r="I122" s="3"/>
    </row>
    <row r="123" spans="1:9" ht="37.5" hidden="1" customHeight="1">
      <c r="A123" s="124"/>
      <c r="B123" s="126"/>
      <c r="C123" s="126"/>
      <c r="D123" s="91"/>
      <c r="E123" s="184" t="s">
        <v>200</v>
      </c>
      <c r="F123" s="171">
        <v>650000</v>
      </c>
      <c r="G123" s="171"/>
      <c r="H123" s="171">
        <f>F123+G123</f>
        <v>650000</v>
      </c>
      <c r="I123" s="3"/>
    </row>
    <row r="124" spans="1:9" ht="7.5" hidden="1" customHeight="1">
      <c r="A124" s="35"/>
      <c r="B124" s="45"/>
      <c r="C124" s="45"/>
      <c r="D124" s="11"/>
      <c r="E124" s="182"/>
      <c r="F124" s="171"/>
      <c r="G124" s="171"/>
      <c r="H124" s="171"/>
      <c r="I124" s="3"/>
    </row>
    <row r="125" spans="1:9" ht="55.5" hidden="1" customHeight="1">
      <c r="A125" s="92" t="s">
        <v>46</v>
      </c>
      <c r="B125" s="95">
        <v>5031</v>
      </c>
      <c r="C125" s="96" t="s">
        <v>45</v>
      </c>
      <c r="D125" s="13" t="s">
        <v>47</v>
      </c>
      <c r="E125" s="48"/>
      <c r="F125" s="170">
        <f>SUM(F126:F129)</f>
        <v>500000</v>
      </c>
      <c r="G125" s="170">
        <f t="shared" ref="G125:H125" si="24">SUM(G126:G129)</f>
        <v>0</v>
      </c>
      <c r="H125" s="170">
        <f t="shared" si="24"/>
        <v>500000</v>
      </c>
      <c r="I125" s="3"/>
    </row>
    <row r="126" spans="1:9" ht="22.5" hidden="1" customHeight="1">
      <c r="A126" s="92"/>
      <c r="B126" s="95"/>
      <c r="C126" s="96"/>
      <c r="D126" s="13"/>
      <c r="E126" s="12" t="s">
        <v>202</v>
      </c>
      <c r="F126" s="171">
        <v>140000</v>
      </c>
      <c r="G126" s="170"/>
      <c r="H126" s="171">
        <f t="shared" ref="H126:H128" si="25">F126+G126</f>
        <v>140000</v>
      </c>
      <c r="I126" s="3"/>
    </row>
    <row r="127" spans="1:9" ht="24.75" hidden="1" customHeight="1">
      <c r="A127" s="92"/>
      <c r="B127" s="95"/>
      <c r="C127" s="96"/>
      <c r="D127" s="13"/>
      <c r="E127" s="12" t="s">
        <v>134</v>
      </c>
      <c r="F127" s="171">
        <v>170000</v>
      </c>
      <c r="G127" s="170"/>
      <c r="H127" s="171">
        <f t="shared" si="25"/>
        <v>170000</v>
      </c>
      <c r="I127" s="3"/>
    </row>
    <row r="128" spans="1:9" ht="24.75" hidden="1" customHeight="1">
      <c r="A128" s="92"/>
      <c r="B128" s="95"/>
      <c r="C128" s="96"/>
      <c r="D128" s="13"/>
      <c r="E128" s="12" t="s">
        <v>203</v>
      </c>
      <c r="F128" s="171">
        <v>150000</v>
      </c>
      <c r="G128" s="170"/>
      <c r="H128" s="171">
        <f t="shared" si="25"/>
        <v>150000</v>
      </c>
      <c r="I128" s="3"/>
    </row>
    <row r="129" spans="1:10" ht="23.25" hidden="1">
      <c r="A129" s="92"/>
      <c r="B129" s="109"/>
      <c r="C129" s="110"/>
      <c r="D129" s="49"/>
      <c r="E129" s="12" t="s">
        <v>204</v>
      </c>
      <c r="F129" s="171">
        <v>40000</v>
      </c>
      <c r="G129" s="171"/>
      <c r="H129" s="171">
        <f>F129+G129</f>
        <v>40000</v>
      </c>
      <c r="I129" s="3"/>
    </row>
    <row r="130" spans="1:10" ht="8.65" hidden="1" customHeight="1">
      <c r="A130" s="92"/>
      <c r="B130" s="109"/>
      <c r="C130" s="110"/>
      <c r="D130" s="49"/>
      <c r="E130" s="12"/>
      <c r="F130" s="170"/>
      <c r="G130" s="170"/>
      <c r="H130" s="170"/>
      <c r="I130" s="3"/>
    </row>
    <row r="131" spans="1:10" ht="73.5" hidden="1" customHeight="1">
      <c r="A131" s="94">
        <v>1115061</v>
      </c>
      <c r="B131" s="95">
        <v>5061</v>
      </c>
      <c r="C131" s="96" t="s">
        <v>45</v>
      </c>
      <c r="D131" s="100" t="s">
        <v>124</v>
      </c>
      <c r="E131" s="12"/>
      <c r="F131" s="170">
        <f>SUM(F132:F132)</f>
        <v>6000000</v>
      </c>
      <c r="G131" s="170">
        <f>SUM(G132:G132)</f>
        <v>0</v>
      </c>
      <c r="H131" s="170">
        <f>SUM(H132:H132)</f>
        <v>6000000</v>
      </c>
      <c r="I131" s="3"/>
    </row>
    <row r="132" spans="1:10" ht="29.25" hidden="1" customHeight="1">
      <c r="A132" s="124"/>
      <c r="B132" s="126"/>
      <c r="C132" s="126"/>
      <c r="D132" s="91"/>
      <c r="E132" s="12" t="s">
        <v>95</v>
      </c>
      <c r="F132" s="171">
        <v>6000000</v>
      </c>
      <c r="G132" s="171"/>
      <c r="H132" s="171">
        <f>F132+G132</f>
        <v>6000000</v>
      </c>
      <c r="I132" s="3"/>
    </row>
    <row r="133" spans="1:10" ht="8.65" hidden="1" customHeight="1">
      <c r="A133" s="92"/>
      <c r="B133" s="109"/>
      <c r="C133" s="110"/>
      <c r="D133" s="49"/>
      <c r="E133" s="12"/>
      <c r="F133" s="170"/>
      <c r="G133" s="170"/>
      <c r="H133" s="170"/>
      <c r="I133" s="3"/>
    </row>
    <row r="134" spans="1:10" ht="39.950000000000003" hidden="1" customHeight="1">
      <c r="A134" s="94">
        <v>1115063</v>
      </c>
      <c r="B134" s="95">
        <v>5063</v>
      </c>
      <c r="C134" s="96" t="s">
        <v>45</v>
      </c>
      <c r="D134" s="93" t="s">
        <v>135</v>
      </c>
      <c r="E134" s="12"/>
      <c r="F134" s="170">
        <f>SUM(F135:F135)</f>
        <v>50000</v>
      </c>
      <c r="G134" s="170">
        <f>SUM(G135:G135)</f>
        <v>0</v>
      </c>
      <c r="H134" s="170">
        <f>SUM(H135:H135)</f>
        <v>50000</v>
      </c>
      <c r="I134" s="3"/>
    </row>
    <row r="135" spans="1:10" ht="25.5" hidden="1" customHeight="1">
      <c r="A135" s="124"/>
      <c r="B135" s="126"/>
      <c r="C135" s="126"/>
      <c r="D135" s="91"/>
      <c r="E135" s="108" t="s">
        <v>136</v>
      </c>
      <c r="F135" s="171">
        <v>50000</v>
      </c>
      <c r="G135" s="171"/>
      <c r="H135" s="171">
        <f>F135+G135</f>
        <v>50000</v>
      </c>
      <c r="I135" s="3"/>
    </row>
    <row r="136" spans="1:10" ht="6.75" hidden="1" customHeight="1">
      <c r="A136" s="124"/>
      <c r="B136" s="126"/>
      <c r="C136" s="126"/>
      <c r="D136" s="91"/>
      <c r="E136" s="185"/>
      <c r="F136" s="171"/>
      <c r="G136" s="171"/>
      <c r="H136" s="171"/>
      <c r="I136" s="3"/>
    </row>
    <row r="137" spans="1:10" ht="36.75" hidden="1" customHeight="1">
      <c r="A137" s="92" t="s">
        <v>205</v>
      </c>
      <c r="B137" s="31">
        <v>7670</v>
      </c>
      <c r="C137" s="36" t="s">
        <v>62</v>
      </c>
      <c r="D137" s="93" t="s">
        <v>83</v>
      </c>
      <c r="E137" s="12"/>
      <c r="F137" s="170">
        <f>F138</f>
        <v>60000</v>
      </c>
      <c r="G137" s="170">
        <f t="shared" ref="G137:H137" si="26">G138</f>
        <v>0</v>
      </c>
      <c r="H137" s="170">
        <f t="shared" si="26"/>
        <v>60000</v>
      </c>
      <c r="I137" s="3"/>
    </row>
    <row r="138" spans="1:10" ht="26.25" hidden="1" customHeight="1">
      <c r="A138" s="124"/>
      <c r="B138" s="126"/>
      <c r="C138" s="126"/>
      <c r="D138" s="91"/>
      <c r="E138" s="12" t="s">
        <v>206</v>
      </c>
      <c r="F138" s="171">
        <v>60000</v>
      </c>
      <c r="G138" s="171"/>
      <c r="H138" s="171">
        <f>F138+G138</f>
        <v>60000</v>
      </c>
      <c r="I138" s="3"/>
    </row>
    <row r="139" spans="1:10" ht="10.15" hidden="1" customHeight="1">
      <c r="A139" s="35"/>
      <c r="B139" s="45"/>
      <c r="C139" s="45"/>
      <c r="D139" s="11"/>
      <c r="E139" s="12"/>
      <c r="F139" s="171"/>
      <c r="G139" s="171"/>
      <c r="H139" s="171"/>
    </row>
    <row r="140" spans="1:10" ht="47.85" customHeight="1">
      <c r="A140" s="68" t="s">
        <v>78</v>
      </c>
      <c r="B140" s="83"/>
      <c r="C140" s="84"/>
      <c r="D140" s="70" t="s">
        <v>48</v>
      </c>
      <c r="E140" s="78"/>
      <c r="F140" s="170">
        <f>F141</f>
        <v>259930000</v>
      </c>
      <c r="G140" s="170">
        <f>G141</f>
        <v>-302500</v>
      </c>
      <c r="H140" s="170">
        <f>H141</f>
        <v>259627500</v>
      </c>
      <c r="I140" s="9">
        <v>1</v>
      </c>
    </row>
    <row r="141" spans="1:10" ht="38.1" customHeight="1">
      <c r="A141" s="22" t="s">
        <v>49</v>
      </c>
      <c r="B141" s="46"/>
      <c r="C141" s="47"/>
      <c r="D141" s="23" t="s">
        <v>48</v>
      </c>
      <c r="E141" s="11"/>
      <c r="F141" s="170">
        <f>F143+F146+F151+F154+F157+F167+F173+F179+F189+F164</f>
        <v>259930000</v>
      </c>
      <c r="G141" s="170">
        <f>G143+G146+G151+G154+G157+G167+G173+G179+G189+G164</f>
        <v>-302500</v>
      </c>
      <c r="H141" s="170">
        <f>H143+H146+H151+H154+H157+H167+H173+H179+H189+H164</f>
        <v>259627500</v>
      </c>
      <c r="I141" s="9">
        <v>1</v>
      </c>
      <c r="J141" s="10"/>
    </row>
    <row r="142" spans="1:10" ht="8.25" customHeight="1">
      <c r="A142" s="22"/>
      <c r="B142" s="46"/>
      <c r="C142" s="47"/>
      <c r="D142" s="50"/>
      <c r="E142" s="11"/>
      <c r="F142" s="171"/>
      <c r="G142" s="171"/>
      <c r="H142" s="170"/>
      <c r="I142" s="9">
        <v>1</v>
      </c>
    </row>
    <row r="143" spans="1:10" ht="55.15" hidden="1" customHeight="1">
      <c r="A143" s="92" t="s">
        <v>50</v>
      </c>
      <c r="B143" s="109" t="s">
        <v>23</v>
      </c>
      <c r="C143" s="110" t="s">
        <v>4</v>
      </c>
      <c r="D143" s="111" t="s">
        <v>24</v>
      </c>
      <c r="E143" s="91"/>
      <c r="F143" s="170">
        <f>SUM(F144:F144)</f>
        <v>50000</v>
      </c>
      <c r="G143" s="170">
        <f>SUM(G144:G144)</f>
        <v>0</v>
      </c>
      <c r="H143" s="170">
        <f>SUM(H144:H144)</f>
        <v>50000</v>
      </c>
    </row>
    <row r="144" spans="1:10" ht="27.6" hidden="1" customHeight="1">
      <c r="A144" s="124"/>
      <c r="B144" s="126"/>
      <c r="C144" s="126"/>
      <c r="D144" s="91"/>
      <c r="E144" s="108" t="s">
        <v>96</v>
      </c>
      <c r="F144" s="171">
        <v>50000</v>
      </c>
      <c r="G144" s="171"/>
      <c r="H144" s="171">
        <f>F144+G144</f>
        <v>50000</v>
      </c>
    </row>
    <row r="145" spans="1:10" ht="9.1999999999999993" hidden="1" customHeight="1">
      <c r="A145" s="124"/>
      <c r="B145" s="126"/>
      <c r="C145" s="126"/>
      <c r="D145" s="91"/>
      <c r="E145" s="91"/>
      <c r="F145" s="171"/>
      <c r="G145" s="171"/>
      <c r="H145" s="171"/>
    </row>
    <row r="146" spans="1:10" ht="37.5" hidden="1">
      <c r="A146" s="92" t="s">
        <v>51</v>
      </c>
      <c r="B146" s="95">
        <v>6011</v>
      </c>
      <c r="C146" s="96" t="s">
        <v>30</v>
      </c>
      <c r="D146" s="93" t="s">
        <v>53</v>
      </c>
      <c r="E146" s="13"/>
      <c r="F146" s="170">
        <f>SUM(F147:F149)</f>
        <v>6500000</v>
      </c>
      <c r="G146" s="170">
        <f>SUM(G147:G149)</f>
        <v>0</v>
      </c>
      <c r="H146" s="170">
        <f>SUM(H147:H149)</f>
        <v>6500000</v>
      </c>
      <c r="I146" s="98"/>
      <c r="J146" s="98"/>
    </row>
    <row r="147" spans="1:10" ht="27" hidden="1" customHeight="1">
      <c r="A147" s="112"/>
      <c r="B147" s="95"/>
      <c r="C147" s="96"/>
      <c r="D147" s="113"/>
      <c r="E147" s="13" t="s">
        <v>137</v>
      </c>
      <c r="F147" s="171">
        <v>5000000</v>
      </c>
      <c r="G147" s="171"/>
      <c r="H147" s="171">
        <f>F147+G147</f>
        <v>5000000</v>
      </c>
      <c r="I147" s="3"/>
    </row>
    <row r="148" spans="1:10" ht="25.5" hidden="1" customHeight="1">
      <c r="A148" s="112"/>
      <c r="B148" s="95"/>
      <c r="C148" s="96"/>
      <c r="D148" s="113"/>
      <c r="E148" s="93" t="s">
        <v>207</v>
      </c>
      <c r="F148" s="171">
        <v>1000000</v>
      </c>
      <c r="G148" s="171"/>
      <c r="H148" s="171">
        <f>F148+G148</f>
        <v>1000000</v>
      </c>
      <c r="I148" s="3"/>
    </row>
    <row r="149" spans="1:10" ht="38.25" hidden="1" customHeight="1">
      <c r="A149" s="127"/>
      <c r="B149" s="128"/>
      <c r="C149" s="128"/>
      <c r="D149" s="91"/>
      <c r="E149" s="93" t="s">
        <v>138</v>
      </c>
      <c r="F149" s="171">
        <v>500000</v>
      </c>
      <c r="G149" s="171"/>
      <c r="H149" s="171">
        <f>F149+G149</f>
        <v>500000</v>
      </c>
      <c r="I149" s="3"/>
    </row>
    <row r="150" spans="1:10" ht="11.85" hidden="1" customHeight="1">
      <c r="A150" s="127"/>
      <c r="B150" s="128"/>
      <c r="C150" s="128"/>
      <c r="D150" s="91"/>
      <c r="E150" s="91"/>
      <c r="F150" s="171"/>
      <c r="G150" s="171"/>
      <c r="H150" s="171"/>
      <c r="I150" s="3"/>
    </row>
    <row r="151" spans="1:10" ht="40.9" hidden="1" customHeight="1">
      <c r="A151" s="92" t="s">
        <v>54</v>
      </c>
      <c r="B151" s="95">
        <v>6015</v>
      </c>
      <c r="C151" s="96" t="s">
        <v>52</v>
      </c>
      <c r="D151" s="93" t="s">
        <v>55</v>
      </c>
      <c r="E151" s="91"/>
      <c r="F151" s="170">
        <f>F152</f>
        <v>10000000</v>
      </c>
      <c r="G151" s="170">
        <f>G152</f>
        <v>0</v>
      </c>
      <c r="H151" s="170">
        <f>H152</f>
        <v>10000000</v>
      </c>
      <c r="I151" s="3"/>
    </row>
    <row r="152" spans="1:10" ht="28.15" hidden="1" customHeight="1">
      <c r="A152" s="127"/>
      <c r="B152" s="128"/>
      <c r="C152" s="128"/>
      <c r="D152" s="91"/>
      <c r="E152" s="12" t="s">
        <v>97</v>
      </c>
      <c r="F152" s="171">
        <v>10000000</v>
      </c>
      <c r="G152" s="171"/>
      <c r="H152" s="171">
        <f>F152+G152</f>
        <v>10000000</v>
      </c>
      <c r="I152" s="3"/>
    </row>
    <row r="153" spans="1:10" ht="8.65" hidden="1" customHeight="1">
      <c r="A153" s="127"/>
      <c r="B153" s="128"/>
      <c r="C153" s="128"/>
      <c r="D153" s="91"/>
      <c r="E153" s="91"/>
      <c r="F153" s="171"/>
      <c r="G153" s="171"/>
      <c r="H153" s="171"/>
      <c r="I153" s="3"/>
    </row>
    <row r="154" spans="1:10" ht="54.75" hidden="1" customHeight="1">
      <c r="A154" s="92" t="s">
        <v>56</v>
      </c>
      <c r="B154" s="95">
        <v>6017</v>
      </c>
      <c r="C154" s="96" t="s">
        <v>52</v>
      </c>
      <c r="D154" s="93" t="s">
        <v>57</v>
      </c>
      <c r="E154" s="93"/>
      <c r="F154" s="170">
        <f>SUM(F155:F155)</f>
        <v>10000000</v>
      </c>
      <c r="G154" s="170">
        <f>SUM(G155:G155)</f>
        <v>0</v>
      </c>
      <c r="H154" s="170">
        <f>SUM(H155:H155)</f>
        <v>10000000</v>
      </c>
      <c r="I154" s="3"/>
    </row>
    <row r="155" spans="1:10" ht="26.25" hidden="1" customHeight="1">
      <c r="A155" s="92"/>
      <c r="B155" s="109"/>
      <c r="C155" s="110"/>
      <c r="D155" s="93"/>
      <c r="E155" s="104" t="s">
        <v>98</v>
      </c>
      <c r="F155" s="171">
        <v>10000000</v>
      </c>
      <c r="G155" s="173"/>
      <c r="H155" s="171">
        <f>F155+G155</f>
        <v>10000000</v>
      </c>
      <c r="I155" s="3"/>
    </row>
    <row r="156" spans="1:10" ht="6.6" hidden="1" customHeight="1">
      <c r="A156" s="127"/>
      <c r="B156" s="128"/>
      <c r="C156" s="128"/>
      <c r="D156" s="91"/>
      <c r="E156" s="91"/>
      <c r="F156" s="171"/>
      <c r="G156" s="171"/>
      <c r="H156" s="171"/>
      <c r="I156" s="3"/>
    </row>
    <row r="157" spans="1:10" ht="33" hidden="1" customHeight="1">
      <c r="A157" s="92" t="s">
        <v>58</v>
      </c>
      <c r="B157" s="95">
        <v>6030</v>
      </c>
      <c r="C157" s="96" t="s">
        <v>52</v>
      </c>
      <c r="D157" s="90" t="s">
        <v>59</v>
      </c>
      <c r="E157" s="91"/>
      <c r="F157" s="170">
        <f>SUM(F158:F162)</f>
        <v>1700000</v>
      </c>
      <c r="G157" s="170">
        <f>SUM(G158:G162)</f>
        <v>0</v>
      </c>
      <c r="H157" s="170">
        <f>SUM(H158:H162)</f>
        <v>1700000</v>
      </c>
      <c r="I157" s="3"/>
    </row>
    <row r="158" spans="1:10" ht="30" hidden="1" customHeight="1">
      <c r="A158" s="127"/>
      <c r="B158" s="128"/>
      <c r="C158" s="128"/>
      <c r="D158" s="91"/>
      <c r="E158" s="93" t="s">
        <v>208</v>
      </c>
      <c r="F158" s="171">
        <v>500000</v>
      </c>
      <c r="G158" s="171"/>
      <c r="H158" s="171">
        <f t="shared" ref="H158:H162" si="27">F158+G158</f>
        <v>500000</v>
      </c>
      <c r="I158" s="98"/>
      <c r="J158" s="98"/>
    </row>
    <row r="159" spans="1:10" ht="26.25" hidden="1" customHeight="1">
      <c r="A159" s="127"/>
      <c r="B159" s="128"/>
      <c r="C159" s="128"/>
      <c r="D159" s="91"/>
      <c r="E159" s="101" t="s">
        <v>209</v>
      </c>
      <c r="F159" s="171">
        <v>300000</v>
      </c>
      <c r="G159" s="171"/>
      <c r="H159" s="171">
        <f t="shared" si="27"/>
        <v>300000</v>
      </c>
      <c r="I159" s="3"/>
    </row>
    <row r="160" spans="1:10" ht="27.75" hidden="1" customHeight="1">
      <c r="A160" s="127"/>
      <c r="B160" s="128"/>
      <c r="C160" s="128"/>
      <c r="D160" s="91"/>
      <c r="E160" s="93" t="s">
        <v>99</v>
      </c>
      <c r="F160" s="171">
        <v>200000</v>
      </c>
      <c r="G160" s="171"/>
      <c r="H160" s="171">
        <f t="shared" si="27"/>
        <v>200000</v>
      </c>
      <c r="I160" s="3"/>
    </row>
    <row r="161" spans="1:9" ht="39" hidden="1" customHeight="1">
      <c r="A161" s="127"/>
      <c r="B161" s="128"/>
      <c r="C161" s="128"/>
      <c r="D161" s="91"/>
      <c r="E161" s="93" t="s">
        <v>210</v>
      </c>
      <c r="F161" s="171">
        <v>200000</v>
      </c>
      <c r="G161" s="171"/>
      <c r="H161" s="171">
        <f t="shared" si="27"/>
        <v>200000</v>
      </c>
      <c r="I161" s="3"/>
    </row>
    <row r="162" spans="1:9" ht="28.5" hidden="1" customHeight="1">
      <c r="A162" s="127"/>
      <c r="B162" s="128"/>
      <c r="C162" s="128"/>
      <c r="D162" s="91"/>
      <c r="E162" s="93" t="s">
        <v>139</v>
      </c>
      <c r="F162" s="171">
        <v>500000</v>
      </c>
      <c r="G162" s="171"/>
      <c r="H162" s="171">
        <f t="shared" si="27"/>
        <v>500000</v>
      </c>
      <c r="I162" s="3"/>
    </row>
    <row r="163" spans="1:9" ht="7.15" hidden="1" customHeight="1">
      <c r="A163" s="127"/>
      <c r="B163" s="128"/>
      <c r="C163" s="128"/>
      <c r="D163" s="91"/>
      <c r="E163" s="91"/>
      <c r="F163" s="171"/>
      <c r="G163" s="171"/>
      <c r="H163" s="170"/>
      <c r="I163" s="3"/>
    </row>
    <row r="164" spans="1:9" ht="35.25" customHeight="1">
      <c r="A164" s="92" t="s">
        <v>230</v>
      </c>
      <c r="B164" s="31">
        <v>6090</v>
      </c>
      <c r="C164" s="36" t="s">
        <v>140</v>
      </c>
      <c r="D164" s="93" t="s">
        <v>141</v>
      </c>
      <c r="E164" s="91"/>
      <c r="F164" s="170">
        <f>F165</f>
        <v>0</v>
      </c>
      <c r="G164" s="170">
        <f t="shared" ref="G164:H164" si="28">G165</f>
        <v>197500</v>
      </c>
      <c r="H164" s="170">
        <f t="shared" si="28"/>
        <v>197500</v>
      </c>
      <c r="I164" s="3">
        <v>1</v>
      </c>
    </row>
    <row r="165" spans="1:9" ht="36.75" customHeight="1">
      <c r="A165" s="127"/>
      <c r="B165" s="128"/>
      <c r="C165" s="188"/>
      <c r="D165" s="91"/>
      <c r="E165" s="93" t="s">
        <v>231</v>
      </c>
      <c r="F165" s="171"/>
      <c r="G165" s="171">
        <v>197500</v>
      </c>
      <c r="H165" s="171">
        <f t="shared" ref="H165" si="29">F165+G165</f>
        <v>197500</v>
      </c>
      <c r="I165" s="3">
        <v>1</v>
      </c>
    </row>
    <row r="166" spans="1:9" ht="7.15" customHeight="1">
      <c r="A166" s="127"/>
      <c r="B166" s="128"/>
      <c r="C166" s="128"/>
      <c r="D166" s="91"/>
      <c r="E166" s="91"/>
      <c r="F166" s="171"/>
      <c r="G166" s="171"/>
      <c r="H166" s="170"/>
      <c r="I166" s="3">
        <v>1</v>
      </c>
    </row>
    <row r="167" spans="1:9" ht="35.65" hidden="1" customHeight="1">
      <c r="A167" s="92" t="s">
        <v>60</v>
      </c>
      <c r="B167" s="31">
        <v>7310</v>
      </c>
      <c r="C167" s="32" t="s">
        <v>6</v>
      </c>
      <c r="D167" s="93" t="s">
        <v>61</v>
      </c>
      <c r="E167" s="91"/>
      <c r="F167" s="170">
        <f>SUM(F168:F171)</f>
        <v>9700000</v>
      </c>
      <c r="G167" s="170">
        <f>SUM(G168:G171)</f>
        <v>0</v>
      </c>
      <c r="H167" s="170">
        <f>SUM(H168:H171)</f>
        <v>9700000</v>
      </c>
    </row>
    <row r="168" spans="1:9" ht="21.75" hidden="1" customHeight="1">
      <c r="A168" s="127"/>
      <c r="B168" s="128"/>
      <c r="C168" s="128"/>
      <c r="D168" s="91"/>
      <c r="E168" s="13" t="s">
        <v>211</v>
      </c>
      <c r="F168" s="171">
        <v>1000000</v>
      </c>
      <c r="G168" s="171"/>
      <c r="H168" s="171">
        <f>F168+G168</f>
        <v>1000000</v>
      </c>
    </row>
    <row r="169" spans="1:9" ht="24" hidden="1" customHeight="1">
      <c r="A169" s="127"/>
      <c r="B169" s="128"/>
      <c r="C169" s="128"/>
      <c r="D169" s="91"/>
      <c r="E169" s="13" t="s">
        <v>100</v>
      </c>
      <c r="F169" s="171">
        <v>3500000</v>
      </c>
      <c r="G169" s="171"/>
      <c r="H169" s="171">
        <f t="shared" ref="H169:H171" si="30">F169+G169</f>
        <v>3500000</v>
      </c>
    </row>
    <row r="170" spans="1:9" ht="25.5" hidden="1" customHeight="1">
      <c r="A170" s="127"/>
      <c r="B170" s="128"/>
      <c r="C170" s="128"/>
      <c r="D170" s="91"/>
      <c r="E170" s="103" t="s">
        <v>212</v>
      </c>
      <c r="F170" s="171">
        <v>5000000</v>
      </c>
      <c r="G170" s="171"/>
      <c r="H170" s="171">
        <f t="shared" si="30"/>
        <v>5000000</v>
      </c>
    </row>
    <row r="171" spans="1:9" ht="24.75" hidden="1" customHeight="1">
      <c r="A171" s="127"/>
      <c r="B171" s="128"/>
      <c r="C171" s="128"/>
      <c r="D171" s="91"/>
      <c r="E171" s="93" t="s">
        <v>142</v>
      </c>
      <c r="F171" s="171">
        <v>200000</v>
      </c>
      <c r="G171" s="171"/>
      <c r="H171" s="171">
        <f t="shared" si="30"/>
        <v>200000</v>
      </c>
    </row>
    <row r="172" spans="1:9" ht="6.6" hidden="1" customHeight="1">
      <c r="A172" s="127"/>
      <c r="B172" s="128"/>
      <c r="C172" s="128"/>
      <c r="D172" s="152"/>
      <c r="E172" s="90"/>
      <c r="F172" s="174"/>
      <c r="G172" s="174"/>
      <c r="H172" s="174"/>
    </row>
    <row r="173" spans="1:9" ht="60.4" hidden="1" customHeight="1">
      <c r="A173" s="92" t="s">
        <v>42</v>
      </c>
      <c r="B173" s="31">
        <v>7461</v>
      </c>
      <c r="C173" s="36" t="s">
        <v>43</v>
      </c>
      <c r="D173" s="93" t="s">
        <v>44</v>
      </c>
      <c r="E173" s="114"/>
      <c r="F173" s="170">
        <f>SUM(F174:F177)</f>
        <v>81800000</v>
      </c>
      <c r="G173" s="170">
        <f>SUM(G174:G177)</f>
        <v>0</v>
      </c>
      <c r="H173" s="170">
        <f>SUM(H174:H177)</f>
        <v>81800000</v>
      </c>
    </row>
    <row r="174" spans="1:9" ht="24.95" hidden="1" customHeight="1">
      <c r="A174" s="92"/>
      <c r="B174" s="52"/>
      <c r="C174" s="53"/>
      <c r="D174" s="11"/>
      <c r="E174" s="13" t="s">
        <v>101</v>
      </c>
      <c r="F174" s="171">
        <v>80000000</v>
      </c>
      <c r="G174" s="175"/>
      <c r="H174" s="171">
        <f t="shared" ref="H174:H177" si="31">F174+G174</f>
        <v>80000000</v>
      </c>
    </row>
    <row r="175" spans="1:9" ht="27.6" hidden="1" customHeight="1">
      <c r="A175" s="92"/>
      <c r="B175" s="52"/>
      <c r="C175" s="53"/>
      <c r="D175" s="11"/>
      <c r="E175" s="93" t="s">
        <v>102</v>
      </c>
      <c r="F175" s="171">
        <v>1500000</v>
      </c>
      <c r="G175" s="171"/>
      <c r="H175" s="171">
        <f t="shared" si="31"/>
        <v>1500000</v>
      </c>
    </row>
    <row r="176" spans="1:9" ht="24.95" hidden="1" customHeight="1">
      <c r="A176" s="92"/>
      <c r="B176" s="52"/>
      <c r="C176" s="53"/>
      <c r="D176" s="11"/>
      <c r="E176" s="93" t="s">
        <v>103</v>
      </c>
      <c r="F176" s="171">
        <v>100000</v>
      </c>
      <c r="G176" s="171"/>
      <c r="H176" s="171">
        <f t="shared" si="31"/>
        <v>100000</v>
      </c>
    </row>
    <row r="177" spans="1:9" ht="24.95" hidden="1" customHeight="1">
      <c r="A177" s="92"/>
      <c r="B177" s="52"/>
      <c r="C177" s="53"/>
      <c r="D177" s="11"/>
      <c r="E177" s="93" t="s">
        <v>213</v>
      </c>
      <c r="F177" s="171">
        <v>200000</v>
      </c>
      <c r="G177" s="171"/>
      <c r="H177" s="171">
        <f t="shared" si="31"/>
        <v>200000</v>
      </c>
    </row>
    <row r="178" spans="1:9" ht="8.25" hidden="1" customHeight="1">
      <c r="A178" s="127"/>
      <c r="B178" s="128"/>
      <c r="C178" s="128"/>
      <c r="D178" s="91"/>
      <c r="E178" s="91"/>
      <c r="F178" s="171"/>
      <c r="G178" s="171"/>
      <c r="H178" s="171"/>
      <c r="I178" s="3"/>
    </row>
    <row r="179" spans="1:9" ht="40.9" hidden="1" customHeight="1">
      <c r="A179" s="92" t="s">
        <v>82</v>
      </c>
      <c r="B179" s="31">
        <v>7670</v>
      </c>
      <c r="C179" s="36" t="s">
        <v>62</v>
      </c>
      <c r="D179" s="93" t="s">
        <v>83</v>
      </c>
      <c r="E179" s="13"/>
      <c r="F179" s="170">
        <f>SUM(F180:F187)</f>
        <v>116180000</v>
      </c>
      <c r="G179" s="170">
        <f>SUM(G180:G187)</f>
        <v>0</v>
      </c>
      <c r="H179" s="170">
        <f>SUM(H180:H187)</f>
        <v>116180000</v>
      </c>
      <c r="I179" s="3"/>
    </row>
    <row r="180" spans="1:9" ht="56.45" hidden="1" customHeight="1">
      <c r="A180" s="92"/>
      <c r="B180" s="52"/>
      <c r="C180" s="53"/>
      <c r="D180" s="11"/>
      <c r="E180" s="101" t="s">
        <v>107</v>
      </c>
      <c r="F180" s="171">
        <v>10000000</v>
      </c>
      <c r="G180" s="171"/>
      <c r="H180" s="171">
        <f>F180+G180</f>
        <v>10000000</v>
      </c>
      <c r="I180" s="3"/>
    </row>
    <row r="181" spans="1:9" ht="37.5" hidden="1" customHeight="1">
      <c r="A181" s="92"/>
      <c r="B181" s="52"/>
      <c r="C181" s="53"/>
      <c r="D181" s="11"/>
      <c r="E181" s="129" t="s">
        <v>108</v>
      </c>
      <c r="F181" s="171">
        <v>7000000</v>
      </c>
      <c r="G181" s="171"/>
      <c r="H181" s="171">
        <f>F181+G181</f>
        <v>7000000</v>
      </c>
      <c r="I181" s="3"/>
    </row>
    <row r="182" spans="1:9" ht="30" hidden="1" customHeight="1">
      <c r="A182" s="92"/>
      <c r="B182" s="52"/>
      <c r="C182" s="53"/>
      <c r="D182" s="11"/>
      <c r="E182" s="101" t="s">
        <v>113</v>
      </c>
      <c r="F182" s="171">
        <v>60000000</v>
      </c>
      <c r="G182" s="171"/>
      <c r="H182" s="171">
        <f t="shared" ref="H182:H187" si="32">F182+G182</f>
        <v>60000000</v>
      </c>
      <c r="I182" s="3"/>
    </row>
    <row r="183" spans="1:9" ht="40.9" hidden="1" customHeight="1">
      <c r="A183" s="92"/>
      <c r="B183" s="52"/>
      <c r="C183" s="53"/>
      <c r="D183" s="11"/>
      <c r="E183" s="101" t="s">
        <v>119</v>
      </c>
      <c r="F183" s="171">
        <v>22000000</v>
      </c>
      <c r="G183" s="171"/>
      <c r="H183" s="171">
        <f t="shared" si="32"/>
        <v>22000000</v>
      </c>
      <c r="I183" s="3"/>
    </row>
    <row r="184" spans="1:9" ht="30" hidden="1" customHeight="1">
      <c r="A184" s="92"/>
      <c r="B184" s="52"/>
      <c r="C184" s="53"/>
      <c r="D184" s="11"/>
      <c r="E184" s="12" t="s">
        <v>214</v>
      </c>
      <c r="F184" s="171">
        <v>10000000</v>
      </c>
      <c r="G184" s="171"/>
      <c r="H184" s="171">
        <f t="shared" si="32"/>
        <v>10000000</v>
      </c>
      <c r="I184" s="3"/>
    </row>
    <row r="185" spans="1:9" ht="40.9" hidden="1" customHeight="1">
      <c r="A185" s="92"/>
      <c r="B185" s="52"/>
      <c r="C185" s="53"/>
      <c r="D185" s="11"/>
      <c r="E185" s="153" t="s">
        <v>215</v>
      </c>
      <c r="F185" s="171">
        <v>5000000</v>
      </c>
      <c r="G185" s="171"/>
      <c r="H185" s="171">
        <f t="shared" si="32"/>
        <v>5000000</v>
      </c>
      <c r="I185" s="3"/>
    </row>
    <row r="186" spans="1:9" ht="27" hidden="1" customHeight="1">
      <c r="A186" s="92"/>
      <c r="B186" s="52"/>
      <c r="C186" s="53"/>
      <c r="D186" s="11"/>
      <c r="E186" s="101" t="s">
        <v>143</v>
      </c>
      <c r="F186" s="171">
        <v>750000</v>
      </c>
      <c r="G186" s="171"/>
      <c r="H186" s="171">
        <f t="shared" si="32"/>
        <v>750000</v>
      </c>
      <c r="I186" s="3"/>
    </row>
    <row r="187" spans="1:9" ht="27" hidden="1" customHeight="1">
      <c r="A187" s="92"/>
      <c r="B187" s="52"/>
      <c r="C187" s="53"/>
      <c r="D187" s="11"/>
      <c r="E187" s="101" t="s">
        <v>104</v>
      </c>
      <c r="F187" s="171">
        <v>1430000</v>
      </c>
      <c r="G187" s="171"/>
      <c r="H187" s="171">
        <f t="shared" si="32"/>
        <v>1430000</v>
      </c>
      <c r="I187" s="3"/>
    </row>
    <row r="188" spans="1:9" ht="6.75" hidden="1" customHeight="1">
      <c r="A188" s="92"/>
      <c r="B188" s="52"/>
      <c r="C188" s="53"/>
      <c r="D188" s="11"/>
      <c r="E188" s="101"/>
      <c r="F188" s="171"/>
      <c r="G188" s="171"/>
      <c r="H188" s="171"/>
      <c r="I188" s="3"/>
    </row>
    <row r="189" spans="1:9" ht="61.5" customHeight="1">
      <c r="A189" s="92" t="s">
        <v>225</v>
      </c>
      <c r="B189" s="45">
        <v>8110</v>
      </c>
      <c r="C189" s="187" t="s">
        <v>226</v>
      </c>
      <c r="D189" s="13" t="s">
        <v>227</v>
      </c>
      <c r="E189" s="101"/>
      <c r="F189" s="170">
        <f>F190</f>
        <v>24000000</v>
      </c>
      <c r="G189" s="170">
        <f t="shared" ref="G189:H189" si="33">G190</f>
        <v>-500000</v>
      </c>
      <c r="H189" s="170">
        <f t="shared" si="33"/>
        <v>23500000</v>
      </c>
      <c r="I189" s="3">
        <v>1</v>
      </c>
    </row>
    <row r="190" spans="1:9" ht="38.25" customHeight="1">
      <c r="A190" s="92"/>
      <c r="B190" s="52"/>
      <c r="C190" s="53"/>
      <c r="D190" s="11"/>
      <c r="E190" s="101" t="s">
        <v>228</v>
      </c>
      <c r="F190" s="171">
        <v>24000000</v>
      </c>
      <c r="G190" s="171">
        <v>-500000</v>
      </c>
      <c r="H190" s="171">
        <f t="shared" ref="H190" si="34">F190+G190</f>
        <v>23500000</v>
      </c>
      <c r="I190" s="3">
        <v>1</v>
      </c>
    </row>
    <row r="191" spans="1:9" ht="6.75" customHeight="1">
      <c r="A191" s="92"/>
      <c r="B191" s="52"/>
      <c r="C191" s="53"/>
      <c r="D191" s="11"/>
      <c r="E191" s="101"/>
      <c r="F191" s="171"/>
      <c r="G191" s="171"/>
      <c r="H191" s="171"/>
      <c r="I191" s="3">
        <v>1</v>
      </c>
    </row>
    <row r="192" spans="1:9" ht="34.5" customHeight="1">
      <c r="A192" s="82">
        <v>1400000</v>
      </c>
      <c r="B192" s="85"/>
      <c r="C192" s="86"/>
      <c r="D192" s="81" t="s">
        <v>63</v>
      </c>
      <c r="E192" s="87"/>
      <c r="F192" s="170">
        <f>F193</f>
        <v>1160000</v>
      </c>
      <c r="G192" s="170">
        <f>G193</f>
        <v>6500</v>
      </c>
      <c r="H192" s="170">
        <f>H193</f>
        <v>1166500</v>
      </c>
      <c r="I192" s="3">
        <v>1</v>
      </c>
    </row>
    <row r="193" spans="1:9" ht="29.45" customHeight="1">
      <c r="A193" s="43">
        <v>1410000</v>
      </c>
      <c r="B193" s="52"/>
      <c r="C193" s="54"/>
      <c r="D193" s="42" t="s">
        <v>64</v>
      </c>
      <c r="E193" s="55"/>
      <c r="F193" s="170">
        <f>F195+F198</f>
        <v>1160000</v>
      </c>
      <c r="G193" s="170">
        <f>G195+G198</f>
        <v>6500</v>
      </c>
      <c r="H193" s="170">
        <f>H195+H198</f>
        <v>1166500</v>
      </c>
      <c r="I193" s="3">
        <v>1</v>
      </c>
    </row>
    <row r="194" spans="1:9" ht="7.15" customHeight="1">
      <c r="A194" s="22"/>
      <c r="B194" s="52"/>
      <c r="C194" s="54"/>
      <c r="D194" s="11"/>
      <c r="E194" s="55"/>
      <c r="F194" s="171"/>
      <c r="G194" s="171"/>
      <c r="H194" s="170"/>
      <c r="I194" s="3">
        <v>1</v>
      </c>
    </row>
    <row r="195" spans="1:9" ht="58.9" hidden="1" customHeight="1">
      <c r="A195" s="92" t="s">
        <v>65</v>
      </c>
      <c r="B195" s="96" t="s">
        <v>23</v>
      </c>
      <c r="C195" s="96" t="s">
        <v>4</v>
      </c>
      <c r="D195" s="102" t="s">
        <v>24</v>
      </c>
      <c r="E195" s="56"/>
      <c r="F195" s="170">
        <f>F196</f>
        <v>915000</v>
      </c>
      <c r="G195" s="170">
        <f>G196</f>
        <v>0</v>
      </c>
      <c r="H195" s="170">
        <f>H196</f>
        <v>915000</v>
      </c>
      <c r="I195" s="3"/>
    </row>
    <row r="196" spans="1:9" ht="29.45" hidden="1" customHeight="1">
      <c r="A196" s="92"/>
      <c r="B196" s="96"/>
      <c r="C196" s="96"/>
      <c r="D196" s="113"/>
      <c r="E196" s="12" t="s">
        <v>93</v>
      </c>
      <c r="F196" s="171">
        <v>915000</v>
      </c>
      <c r="G196" s="171"/>
      <c r="H196" s="171">
        <f>F196+G196</f>
        <v>915000</v>
      </c>
      <c r="I196" s="3"/>
    </row>
    <row r="197" spans="1:9" ht="8.65" hidden="1" customHeight="1">
      <c r="A197" s="92"/>
      <c r="B197" s="96"/>
      <c r="C197" s="96"/>
      <c r="D197" s="113"/>
      <c r="E197" s="115"/>
      <c r="F197" s="171"/>
      <c r="G197" s="171"/>
      <c r="H197" s="171"/>
      <c r="I197" s="3"/>
    </row>
    <row r="198" spans="1:9" ht="44.25" customHeight="1">
      <c r="A198" s="92" t="s">
        <v>88</v>
      </c>
      <c r="B198" s="96" t="s">
        <v>105</v>
      </c>
      <c r="C198" s="96" t="s">
        <v>62</v>
      </c>
      <c r="D198" s="90" t="s">
        <v>69</v>
      </c>
      <c r="E198" s="115"/>
      <c r="F198" s="170">
        <f>SUM(F199:F200)</f>
        <v>245000</v>
      </c>
      <c r="G198" s="170">
        <f t="shared" ref="G198:H198" si="35">SUM(G199:G200)</f>
        <v>6500</v>
      </c>
      <c r="H198" s="170">
        <f t="shared" si="35"/>
        <v>251500</v>
      </c>
      <c r="I198" s="3">
        <v>1</v>
      </c>
    </row>
    <row r="199" spans="1:9" ht="101.25" hidden="1" customHeight="1">
      <c r="A199" s="92"/>
      <c r="B199" s="96"/>
      <c r="C199" s="96"/>
      <c r="D199" s="113"/>
      <c r="E199" s="102" t="s">
        <v>144</v>
      </c>
      <c r="F199" s="171">
        <v>245000</v>
      </c>
      <c r="G199" s="171"/>
      <c r="H199" s="171">
        <f>F199+G199</f>
        <v>245000</v>
      </c>
    </row>
    <row r="200" spans="1:9" ht="51.75" customHeight="1">
      <c r="A200" s="92"/>
      <c r="B200" s="96"/>
      <c r="C200" s="96"/>
      <c r="D200" s="113"/>
      <c r="E200" s="193" t="s">
        <v>245</v>
      </c>
      <c r="F200" s="171"/>
      <c r="G200" s="171">
        <v>6500</v>
      </c>
      <c r="H200" s="171">
        <f>F200+G200</f>
        <v>6500</v>
      </c>
      <c r="I200" s="9">
        <v>1</v>
      </c>
    </row>
    <row r="201" spans="1:9" ht="8.65" customHeight="1">
      <c r="A201" s="51"/>
      <c r="B201" s="52"/>
      <c r="C201" s="52"/>
      <c r="D201" s="11"/>
      <c r="E201" s="11"/>
      <c r="F201" s="171"/>
      <c r="G201" s="171"/>
      <c r="H201" s="171"/>
      <c r="I201" s="9">
        <v>1</v>
      </c>
    </row>
    <row r="202" spans="1:9" ht="37.5" customHeight="1">
      <c r="A202" s="68" t="s">
        <v>66</v>
      </c>
      <c r="B202" s="85"/>
      <c r="C202" s="86"/>
      <c r="D202" s="70" t="s">
        <v>67</v>
      </c>
      <c r="E202" s="78"/>
      <c r="F202" s="170">
        <f>F203</f>
        <v>34657100</v>
      </c>
      <c r="G202" s="170">
        <f>G203</f>
        <v>-9451750</v>
      </c>
      <c r="H202" s="170">
        <f>H203</f>
        <v>25205350</v>
      </c>
      <c r="I202" s="9">
        <v>1</v>
      </c>
    </row>
    <row r="203" spans="1:9" ht="34.5" customHeight="1">
      <c r="A203" s="22" t="s">
        <v>68</v>
      </c>
      <c r="B203" s="52"/>
      <c r="C203" s="54"/>
      <c r="D203" s="23" t="s">
        <v>67</v>
      </c>
      <c r="E203" s="11"/>
      <c r="F203" s="170">
        <f>F208+F212+F221+F215+F205+F218</f>
        <v>34657100</v>
      </c>
      <c r="G203" s="170">
        <f t="shared" ref="G203:H203" si="36">G208+G212+G221+G215+G205+G218</f>
        <v>-9451750</v>
      </c>
      <c r="H203" s="170">
        <f t="shared" si="36"/>
        <v>25205350</v>
      </c>
      <c r="I203" s="9">
        <v>1</v>
      </c>
    </row>
    <row r="204" spans="1:9" ht="10.15" customHeight="1">
      <c r="A204" s="22"/>
      <c r="B204" s="52"/>
      <c r="C204" s="52"/>
      <c r="D204" s="23"/>
      <c r="E204" s="11"/>
      <c r="F204" s="171"/>
      <c r="G204" s="171"/>
      <c r="H204" s="170"/>
      <c r="I204" s="9">
        <v>1</v>
      </c>
    </row>
    <row r="205" spans="1:9" ht="45" customHeight="1">
      <c r="A205" s="125" t="s">
        <v>232</v>
      </c>
      <c r="B205" s="119">
        <v>1021</v>
      </c>
      <c r="C205" s="119" t="s">
        <v>13</v>
      </c>
      <c r="D205" s="93" t="s">
        <v>233</v>
      </c>
      <c r="E205" s="91"/>
      <c r="F205" s="170">
        <f>F206</f>
        <v>0</v>
      </c>
      <c r="G205" s="170">
        <f t="shared" ref="G205:H205" si="37">G206</f>
        <v>106300</v>
      </c>
      <c r="H205" s="170">
        <f t="shared" si="37"/>
        <v>106300</v>
      </c>
      <c r="I205" s="9">
        <v>1</v>
      </c>
    </row>
    <row r="206" spans="1:9" ht="42" customHeight="1">
      <c r="A206" s="92"/>
      <c r="B206" s="52"/>
      <c r="C206" s="52"/>
      <c r="D206" s="116"/>
      <c r="E206" s="189" t="s">
        <v>234</v>
      </c>
      <c r="F206" s="171"/>
      <c r="G206" s="171">
        <v>106300</v>
      </c>
      <c r="H206" s="171">
        <f>F206+G206</f>
        <v>106300</v>
      </c>
      <c r="I206" s="9">
        <v>1</v>
      </c>
    </row>
    <row r="207" spans="1:9" ht="9" customHeight="1">
      <c r="A207" s="22"/>
      <c r="B207" s="52"/>
      <c r="C207" s="52"/>
      <c r="D207" s="23"/>
      <c r="E207" s="11"/>
      <c r="F207" s="171"/>
      <c r="G207" s="171"/>
      <c r="H207" s="170"/>
      <c r="I207" s="9">
        <v>1</v>
      </c>
    </row>
    <row r="208" spans="1:9" ht="36.75" hidden="1" customHeight="1">
      <c r="A208" s="22" t="s">
        <v>216</v>
      </c>
      <c r="B208" s="39">
        <v>2010</v>
      </c>
      <c r="C208" s="26" t="s">
        <v>121</v>
      </c>
      <c r="D208" s="137" t="s">
        <v>122</v>
      </c>
      <c r="E208" s="91"/>
      <c r="F208" s="170">
        <f>SUM(F209:F210)</f>
        <v>15000000</v>
      </c>
      <c r="G208" s="170">
        <f t="shared" ref="G208:H208" si="38">SUM(G209:G210)</f>
        <v>0</v>
      </c>
      <c r="H208" s="170">
        <f t="shared" si="38"/>
        <v>15000000</v>
      </c>
    </row>
    <row r="209" spans="1:10" ht="39" hidden="1" customHeight="1">
      <c r="A209" s="92"/>
      <c r="B209" s="52"/>
      <c r="C209" s="52"/>
      <c r="D209" s="116"/>
      <c r="E209" s="151" t="s">
        <v>217</v>
      </c>
      <c r="F209" s="171">
        <v>5000000</v>
      </c>
      <c r="G209" s="171"/>
      <c r="H209" s="171">
        <f>F209+G209</f>
        <v>5000000</v>
      </c>
      <c r="I209" s="97"/>
      <c r="J209" s="98"/>
    </row>
    <row r="210" spans="1:10" ht="40.5" hidden="1" customHeight="1">
      <c r="A210" s="92"/>
      <c r="B210" s="52"/>
      <c r="C210" s="52"/>
      <c r="D210" s="116"/>
      <c r="E210" s="151" t="s">
        <v>218</v>
      </c>
      <c r="F210" s="171">
        <v>10000000</v>
      </c>
      <c r="G210" s="171"/>
      <c r="H210" s="171">
        <f t="shared" ref="H210" si="39">F210+G210</f>
        <v>10000000</v>
      </c>
      <c r="I210" s="97"/>
      <c r="J210" s="98"/>
    </row>
    <row r="211" spans="1:10" ht="6.6" hidden="1" customHeight="1">
      <c r="A211" s="127"/>
      <c r="B211" s="128"/>
      <c r="C211" s="128"/>
      <c r="D211" s="91"/>
      <c r="E211" s="93"/>
      <c r="F211" s="171"/>
      <c r="G211" s="171"/>
      <c r="H211" s="171"/>
      <c r="I211" s="3"/>
    </row>
    <row r="212" spans="1:10" ht="58.5" hidden="1" customHeight="1">
      <c r="A212" s="92" t="s">
        <v>219</v>
      </c>
      <c r="B212" s="95">
        <v>5031</v>
      </c>
      <c r="C212" s="96" t="s">
        <v>45</v>
      </c>
      <c r="D212" s="13" t="s">
        <v>47</v>
      </c>
      <c r="E212" s="91"/>
      <c r="F212" s="170">
        <f>SUM(F213:F213)</f>
        <v>3000000</v>
      </c>
      <c r="G212" s="170">
        <f>SUM(G213:G213)</f>
        <v>0</v>
      </c>
      <c r="H212" s="170">
        <f>SUM(H213:H213)</f>
        <v>3000000</v>
      </c>
      <c r="I212" s="3"/>
    </row>
    <row r="213" spans="1:10" ht="27" hidden="1" customHeight="1">
      <c r="A213" s="92"/>
      <c r="B213" s="52"/>
      <c r="C213" s="52"/>
      <c r="D213" s="116"/>
      <c r="E213" s="104" t="s">
        <v>220</v>
      </c>
      <c r="F213" s="171">
        <v>3000000</v>
      </c>
      <c r="G213" s="171"/>
      <c r="H213" s="171">
        <f>F213+G213</f>
        <v>3000000</v>
      </c>
      <c r="I213" s="3"/>
    </row>
    <row r="214" spans="1:10" ht="5.85" hidden="1" customHeight="1">
      <c r="A214" s="127"/>
      <c r="B214" s="128"/>
      <c r="C214" s="128"/>
      <c r="D214" s="91"/>
      <c r="E214" s="93"/>
      <c r="F214" s="171"/>
      <c r="G214" s="171"/>
      <c r="H214" s="171"/>
      <c r="I214" s="3"/>
    </row>
    <row r="215" spans="1:10" ht="33.75" hidden="1" customHeight="1">
      <c r="A215" s="92" t="s">
        <v>221</v>
      </c>
      <c r="B215" s="31">
        <v>6090</v>
      </c>
      <c r="C215" s="36" t="s">
        <v>140</v>
      </c>
      <c r="D215" s="93" t="s">
        <v>141</v>
      </c>
      <c r="E215" s="93"/>
      <c r="F215" s="170">
        <f>SUM(F216)</f>
        <v>2000000</v>
      </c>
      <c r="G215" s="170">
        <f>SUM(G216)</f>
        <v>0</v>
      </c>
      <c r="H215" s="170">
        <f>SUM(H216)</f>
        <v>2000000</v>
      </c>
      <c r="I215" s="3"/>
    </row>
    <row r="216" spans="1:10" ht="59.25" hidden="1" customHeight="1">
      <c r="A216" s="92"/>
      <c r="B216" s="52"/>
      <c r="C216" s="52"/>
      <c r="D216" s="116"/>
      <c r="E216" s="93" t="s">
        <v>222</v>
      </c>
      <c r="F216" s="171">
        <v>2000000</v>
      </c>
      <c r="G216" s="171"/>
      <c r="H216" s="171">
        <f>F216+G216</f>
        <v>2000000</v>
      </c>
      <c r="I216" s="3"/>
    </row>
    <row r="217" spans="1:10" ht="5.85" hidden="1" customHeight="1">
      <c r="A217" s="127"/>
      <c r="B217" s="128"/>
      <c r="C217" s="128"/>
      <c r="D217" s="91"/>
      <c r="E217" s="93"/>
      <c r="F217" s="171"/>
      <c r="G217" s="171"/>
      <c r="H217" s="171"/>
      <c r="I217" s="3"/>
    </row>
    <row r="218" spans="1:10" ht="25.5" customHeight="1">
      <c r="A218" s="92" t="s">
        <v>235</v>
      </c>
      <c r="B218" s="95">
        <v>7321</v>
      </c>
      <c r="C218" s="96" t="s">
        <v>6</v>
      </c>
      <c r="D218" s="93" t="s">
        <v>236</v>
      </c>
      <c r="E218" s="93"/>
      <c r="F218" s="170">
        <f>F219</f>
        <v>0</v>
      </c>
      <c r="G218" s="170">
        <f t="shared" ref="G218:H218" si="40">G219</f>
        <v>89000</v>
      </c>
      <c r="H218" s="170">
        <f t="shared" si="40"/>
        <v>89000</v>
      </c>
      <c r="I218" s="3">
        <v>1</v>
      </c>
    </row>
    <row r="219" spans="1:10" ht="38.25" customHeight="1">
      <c r="A219" s="127"/>
      <c r="B219" s="128"/>
      <c r="C219" s="128"/>
      <c r="D219" s="91"/>
      <c r="E219" s="190" t="s">
        <v>237</v>
      </c>
      <c r="F219" s="171"/>
      <c r="G219" s="171">
        <v>89000</v>
      </c>
      <c r="H219" s="171">
        <f>F219+G219</f>
        <v>89000</v>
      </c>
      <c r="I219" s="3">
        <v>1</v>
      </c>
    </row>
    <row r="220" spans="1:10" ht="5.85" customHeight="1">
      <c r="A220" s="127"/>
      <c r="B220" s="128"/>
      <c r="C220" s="128"/>
      <c r="D220" s="91"/>
      <c r="E220" s="93"/>
      <c r="F220" s="171"/>
      <c r="G220" s="171"/>
      <c r="H220" s="171"/>
      <c r="I220" s="3">
        <v>1</v>
      </c>
    </row>
    <row r="221" spans="1:10" ht="60" customHeight="1">
      <c r="A221" s="122">
        <v>1517363</v>
      </c>
      <c r="B221" s="120">
        <v>7363</v>
      </c>
      <c r="C221" s="186" t="s">
        <v>62</v>
      </c>
      <c r="D221" s="93" t="s">
        <v>223</v>
      </c>
      <c r="E221" s="93"/>
      <c r="F221" s="170">
        <f>SUM(F222:F222)</f>
        <v>14657100</v>
      </c>
      <c r="G221" s="170">
        <f>SUM(G222:G222)</f>
        <v>-9647050</v>
      </c>
      <c r="H221" s="170">
        <f>SUM(H222:H222)</f>
        <v>5010050</v>
      </c>
      <c r="I221" s="98">
        <v>1</v>
      </c>
      <c r="J221" s="98"/>
    </row>
    <row r="222" spans="1:10" ht="37.35" customHeight="1">
      <c r="A222" s="127"/>
      <c r="B222" s="128"/>
      <c r="C222" s="128"/>
      <c r="D222" s="91"/>
      <c r="E222" s="101" t="s">
        <v>224</v>
      </c>
      <c r="F222" s="171">
        <v>14657100</v>
      </c>
      <c r="G222" s="173">
        <v>-9647050</v>
      </c>
      <c r="H222" s="171">
        <f>F222+G222</f>
        <v>5010050</v>
      </c>
      <c r="I222" s="3">
        <v>1</v>
      </c>
    </row>
    <row r="223" spans="1:10" ht="8.65" customHeight="1">
      <c r="A223" s="51"/>
      <c r="B223" s="52"/>
      <c r="C223" s="52"/>
      <c r="D223" s="11"/>
      <c r="E223" s="11"/>
      <c r="F223" s="171"/>
      <c r="G223" s="171"/>
      <c r="H223" s="171"/>
      <c r="I223" s="3">
        <v>1</v>
      </c>
    </row>
    <row r="224" spans="1:10" ht="58.9" hidden="1" customHeight="1">
      <c r="A224" s="82">
        <v>3400000</v>
      </c>
      <c r="B224" s="89"/>
      <c r="C224" s="89"/>
      <c r="D224" s="81" t="s">
        <v>73</v>
      </c>
      <c r="E224" s="78"/>
      <c r="F224" s="170">
        <f>F225</f>
        <v>254300</v>
      </c>
      <c r="G224" s="170">
        <f>G225</f>
        <v>0</v>
      </c>
      <c r="H224" s="170">
        <f>H225</f>
        <v>254300</v>
      </c>
      <c r="I224" s="3"/>
    </row>
    <row r="225" spans="1:11" ht="57" hidden="1" customHeight="1">
      <c r="A225" s="43">
        <v>3410000</v>
      </c>
      <c r="B225" s="59"/>
      <c r="C225" s="59"/>
      <c r="D225" s="42" t="s">
        <v>73</v>
      </c>
      <c r="E225" s="11"/>
      <c r="F225" s="170">
        <f>F227</f>
        <v>254300</v>
      </c>
      <c r="G225" s="170">
        <f>G227</f>
        <v>0</v>
      </c>
      <c r="H225" s="170">
        <f>H227</f>
        <v>254300</v>
      </c>
      <c r="I225" s="3"/>
    </row>
    <row r="226" spans="1:11" ht="11.1" hidden="1" customHeight="1">
      <c r="A226" s="22"/>
      <c r="B226" s="45"/>
      <c r="C226" s="45"/>
      <c r="D226" s="60"/>
      <c r="E226" s="11"/>
      <c r="F226" s="171"/>
      <c r="G226" s="171"/>
      <c r="H226" s="170"/>
      <c r="I226" s="3"/>
    </row>
    <row r="227" spans="1:11" ht="51" hidden="1" customHeight="1">
      <c r="A227" s="92" t="s">
        <v>71</v>
      </c>
      <c r="B227" s="96" t="s">
        <v>23</v>
      </c>
      <c r="C227" s="96" t="s">
        <v>4</v>
      </c>
      <c r="D227" s="100" t="s">
        <v>24</v>
      </c>
      <c r="E227" s="91"/>
      <c r="F227" s="170">
        <f>F228</f>
        <v>254300</v>
      </c>
      <c r="G227" s="170">
        <f>G228</f>
        <v>0</v>
      </c>
      <c r="H227" s="170">
        <f>H228</f>
        <v>254300</v>
      </c>
      <c r="I227" s="3"/>
      <c r="K227" s="10"/>
    </row>
    <row r="228" spans="1:11" ht="31.5" hidden="1" customHeight="1">
      <c r="A228" s="127"/>
      <c r="B228" s="128"/>
      <c r="C228" s="128"/>
      <c r="D228" s="91"/>
      <c r="E228" s="93" t="s">
        <v>106</v>
      </c>
      <c r="F228" s="171">
        <v>254300</v>
      </c>
      <c r="G228" s="171"/>
      <c r="H228" s="171">
        <f>F228+G228</f>
        <v>254300</v>
      </c>
      <c r="I228" s="3"/>
      <c r="K228" s="10"/>
    </row>
    <row r="229" spans="1:11" ht="8.25" hidden="1" customHeight="1">
      <c r="A229" s="51"/>
      <c r="B229" s="52"/>
      <c r="C229" s="52"/>
      <c r="D229" s="11"/>
      <c r="E229" s="11"/>
      <c r="F229" s="171"/>
      <c r="G229" s="171"/>
      <c r="H229" s="171"/>
      <c r="I229" s="3"/>
      <c r="K229" s="10"/>
    </row>
    <row r="230" spans="1:11" ht="47.1" hidden="1" customHeight="1">
      <c r="A230" s="82">
        <v>3700000</v>
      </c>
      <c r="B230" s="88"/>
      <c r="C230" s="88"/>
      <c r="D230" s="81" t="s">
        <v>114</v>
      </c>
      <c r="E230" s="78"/>
      <c r="F230" s="170">
        <f>F231</f>
        <v>55000</v>
      </c>
      <c r="G230" s="170">
        <f>G231</f>
        <v>0</v>
      </c>
      <c r="H230" s="170">
        <f>H231</f>
        <v>55000</v>
      </c>
    </row>
    <row r="231" spans="1:11" ht="41.25" hidden="1" customHeight="1">
      <c r="A231" s="43">
        <v>3710000</v>
      </c>
      <c r="B231" s="57"/>
      <c r="C231" s="57"/>
      <c r="D231" s="130" t="s">
        <v>114</v>
      </c>
      <c r="E231" s="11"/>
      <c r="F231" s="170">
        <f>F233</f>
        <v>55000</v>
      </c>
      <c r="G231" s="170">
        <f t="shared" ref="G231:H231" si="41">G233</f>
        <v>0</v>
      </c>
      <c r="H231" s="170">
        <f t="shared" si="41"/>
        <v>55000</v>
      </c>
    </row>
    <row r="232" spans="1:11" ht="8.65" hidden="1" customHeight="1">
      <c r="A232" s="22"/>
      <c r="B232" s="52"/>
      <c r="C232" s="58"/>
      <c r="D232" s="13"/>
      <c r="E232" s="11"/>
      <c r="F232" s="171"/>
      <c r="G232" s="171"/>
      <c r="H232" s="170"/>
    </row>
    <row r="233" spans="1:11" ht="58.9" hidden="1" customHeight="1">
      <c r="A233" s="22" t="s">
        <v>70</v>
      </c>
      <c r="B233" s="26" t="s">
        <v>23</v>
      </c>
      <c r="C233" s="26" t="s">
        <v>4</v>
      </c>
      <c r="D233" s="155" t="s">
        <v>109</v>
      </c>
      <c r="E233" s="11"/>
      <c r="F233" s="170">
        <f>F234</f>
        <v>55000</v>
      </c>
      <c r="G233" s="170">
        <f>G234</f>
        <v>0</v>
      </c>
      <c r="H233" s="170">
        <f>H234</f>
        <v>55000</v>
      </c>
    </row>
    <row r="234" spans="1:11" ht="22.9" hidden="1" customHeight="1">
      <c r="A234" s="51"/>
      <c r="B234" s="52"/>
      <c r="C234" s="52"/>
      <c r="D234" s="11"/>
      <c r="E234" s="104" t="s">
        <v>94</v>
      </c>
      <c r="F234" s="171">
        <v>55000</v>
      </c>
      <c r="G234" s="171"/>
      <c r="H234" s="171">
        <f>F234+G234</f>
        <v>55000</v>
      </c>
    </row>
    <row r="235" spans="1:11" ht="8.65" hidden="1" customHeight="1">
      <c r="A235" s="51"/>
      <c r="B235" s="52"/>
      <c r="C235" s="52"/>
      <c r="D235" s="11"/>
      <c r="E235" s="11"/>
      <c r="F235" s="171"/>
      <c r="G235" s="171"/>
      <c r="H235" s="171"/>
    </row>
    <row r="236" spans="1:11" ht="30.75" customHeight="1">
      <c r="A236" s="51"/>
      <c r="B236" s="11"/>
      <c r="C236" s="11"/>
      <c r="D236" s="11"/>
      <c r="E236" s="61" t="s">
        <v>72</v>
      </c>
      <c r="F236" s="170">
        <f>F7+F66+F73+F86+F92+F118+F140+F192+F202+F224+F230+F39</f>
        <v>353123900</v>
      </c>
      <c r="G236" s="170">
        <f>G7+G66+G73+G86+G92+G118+G140+G192+G202+G224+G230+G39</f>
        <v>-9456400</v>
      </c>
      <c r="H236" s="170">
        <f>H7+H66+H73+H86+H92+H118+H140+H192+H202+H224+H230+H39</f>
        <v>343667500</v>
      </c>
      <c r="I236" s="9">
        <v>1</v>
      </c>
      <c r="J236" s="10"/>
      <c r="K236" s="10"/>
    </row>
    <row r="237" spans="1:11" ht="69.75" customHeight="1">
      <c r="A237" s="63" t="s">
        <v>118</v>
      </c>
      <c r="B237" s="63"/>
      <c r="C237" s="63"/>
      <c r="D237" s="63"/>
      <c r="E237" s="64"/>
      <c r="F237" s="64"/>
      <c r="G237" s="64" t="s">
        <v>123</v>
      </c>
      <c r="H237" s="176"/>
      <c r="I237" s="9">
        <v>1</v>
      </c>
      <c r="K237" s="10"/>
    </row>
    <row r="238" spans="1:11" s="67" customFormat="1" ht="25.5" hidden="1" customHeight="1">
      <c r="A238" s="194"/>
      <c r="B238" s="194"/>
      <c r="C238" s="194"/>
      <c r="D238" s="194"/>
      <c r="E238" s="65"/>
      <c r="F238" s="177"/>
      <c r="G238" s="177"/>
      <c r="H238" s="178"/>
      <c r="I238" s="66"/>
    </row>
    <row r="239" spans="1:11" ht="23.25" hidden="1">
      <c r="A239" s="62"/>
      <c r="B239" s="62"/>
      <c r="C239" s="62"/>
      <c r="D239" s="62"/>
      <c r="E239" s="62"/>
      <c r="F239" s="179"/>
      <c r="G239" s="179"/>
      <c r="H239" s="177"/>
    </row>
    <row r="240" spans="1:11" ht="18.75" hidden="1">
      <c r="A240" s="62"/>
      <c r="B240" s="62"/>
      <c r="C240" s="62"/>
      <c r="D240" s="62"/>
      <c r="E240" s="62"/>
      <c r="F240" s="179"/>
      <c r="G240" s="179"/>
      <c r="H240" s="179"/>
    </row>
    <row r="241" spans="1:9" ht="18.75" hidden="1">
      <c r="A241" s="62"/>
      <c r="B241" s="62"/>
      <c r="C241" s="62"/>
      <c r="D241" s="62"/>
      <c r="E241" s="62"/>
      <c r="F241" s="179"/>
      <c r="G241" s="179"/>
      <c r="H241" s="179"/>
    </row>
    <row r="242" spans="1:9" ht="18.75" hidden="1">
      <c r="A242" s="62"/>
      <c r="B242" s="62"/>
      <c r="C242" s="62"/>
      <c r="D242" s="62"/>
      <c r="E242" s="62"/>
      <c r="F242" s="179"/>
      <c r="G242" s="179"/>
      <c r="H242" s="179"/>
    </row>
    <row r="243" spans="1:9" ht="18.75" hidden="1">
      <c r="A243" s="62"/>
      <c r="B243" s="62"/>
      <c r="C243" s="62"/>
      <c r="D243" s="62"/>
      <c r="E243" s="62"/>
      <c r="F243" s="179"/>
      <c r="G243" s="179"/>
      <c r="H243" s="179"/>
    </row>
    <row r="244" spans="1:9" ht="18.75" hidden="1">
      <c r="A244" s="62"/>
      <c r="B244" s="62"/>
      <c r="C244" s="62"/>
      <c r="D244" s="62"/>
      <c r="E244" s="62"/>
      <c r="F244" s="179"/>
      <c r="G244" s="179"/>
      <c r="H244" s="179"/>
    </row>
    <row r="245" spans="1:9" ht="18.75" hidden="1">
      <c r="A245" s="62"/>
      <c r="B245" s="62"/>
      <c r="C245" s="62"/>
      <c r="D245" s="62"/>
      <c r="E245" s="62"/>
      <c r="F245" s="179"/>
      <c r="G245" s="179"/>
      <c r="H245" s="179"/>
      <c r="I245" s="3"/>
    </row>
    <row r="246" spans="1:9" ht="18.75" hidden="1">
      <c r="A246" s="62"/>
      <c r="B246" s="62"/>
      <c r="C246" s="62"/>
      <c r="D246" s="62"/>
      <c r="E246" s="62"/>
      <c r="F246" s="179"/>
      <c r="G246" s="179"/>
      <c r="H246" s="179"/>
      <c r="I246" s="3"/>
    </row>
    <row r="247" spans="1:9" ht="18.75" hidden="1">
      <c r="A247" s="62"/>
      <c r="B247" s="62"/>
      <c r="C247" s="62"/>
      <c r="D247" s="62"/>
      <c r="E247" s="62"/>
      <c r="F247" s="179"/>
      <c r="G247" s="179"/>
      <c r="H247" s="179"/>
      <c r="I247" s="3"/>
    </row>
    <row r="248" spans="1:9" ht="18.75" hidden="1">
      <c r="A248" s="62"/>
      <c r="B248" s="62"/>
      <c r="C248" s="62"/>
      <c r="D248" s="62"/>
      <c r="E248" s="62"/>
      <c r="F248" s="179"/>
      <c r="G248" s="179"/>
      <c r="H248" s="179"/>
      <c r="I248" s="3"/>
    </row>
    <row r="249" spans="1:9" ht="18.75" hidden="1">
      <c r="A249" s="62"/>
      <c r="B249" s="62"/>
      <c r="C249" s="62"/>
      <c r="D249" s="62"/>
      <c r="E249" s="62"/>
      <c r="F249" s="179"/>
      <c r="G249" s="179"/>
      <c r="H249" s="179"/>
      <c r="I249" s="3"/>
    </row>
    <row r="250" spans="1:9" ht="18.75" hidden="1">
      <c r="A250" s="62"/>
      <c r="B250" s="62"/>
      <c r="C250" s="62"/>
      <c r="D250" s="62"/>
      <c r="E250" s="62"/>
      <c r="F250" s="179"/>
      <c r="G250" s="179"/>
      <c r="H250" s="179"/>
      <c r="I250" s="3"/>
    </row>
    <row r="251" spans="1:9" ht="18.75" hidden="1">
      <c r="A251" s="62"/>
      <c r="B251" s="62"/>
      <c r="C251" s="62"/>
      <c r="D251" s="62"/>
      <c r="E251" s="62"/>
      <c r="F251" s="179"/>
      <c r="G251" s="179"/>
      <c r="H251" s="179"/>
      <c r="I251" s="3"/>
    </row>
    <row r="252" spans="1:9" ht="18.75" hidden="1">
      <c r="A252" s="62"/>
      <c r="B252" s="62"/>
      <c r="C252" s="62"/>
      <c r="D252" s="62"/>
      <c r="E252" s="62"/>
      <c r="F252" s="179"/>
      <c r="G252" s="179"/>
      <c r="H252" s="179"/>
      <c r="I252" s="3"/>
    </row>
    <row r="253" spans="1:9" ht="18.75" hidden="1">
      <c r="A253" s="62"/>
      <c r="B253" s="62"/>
      <c r="C253" s="62"/>
      <c r="D253" s="62"/>
      <c r="E253" s="62"/>
      <c r="F253" s="179"/>
      <c r="G253" s="179"/>
      <c r="H253" s="179"/>
      <c r="I253" s="3"/>
    </row>
    <row r="254" spans="1:9" ht="18.75" hidden="1">
      <c r="A254" s="62"/>
      <c r="B254" s="62"/>
      <c r="C254" s="62"/>
      <c r="D254" s="62"/>
      <c r="E254" s="62"/>
      <c r="F254" s="179"/>
      <c r="G254" s="179"/>
      <c r="H254" s="179"/>
      <c r="I254" s="3"/>
    </row>
    <row r="255" spans="1:9" ht="18.75" hidden="1">
      <c r="A255" s="62"/>
      <c r="B255" s="62"/>
      <c r="C255" s="62"/>
      <c r="D255" s="62"/>
      <c r="E255" s="62"/>
      <c r="F255" s="179"/>
      <c r="G255" s="179"/>
      <c r="H255" s="179"/>
      <c r="I255" s="3"/>
    </row>
    <row r="256" spans="1:9" ht="18.75" hidden="1">
      <c r="A256" s="62"/>
      <c r="B256" s="62"/>
      <c r="C256" s="62"/>
      <c r="D256" s="62"/>
      <c r="E256" s="62"/>
      <c r="F256" s="179"/>
      <c r="G256" s="179"/>
      <c r="H256" s="179"/>
      <c r="I256" s="3"/>
    </row>
    <row r="257" spans="1:9" ht="18.75" hidden="1">
      <c r="A257" s="62"/>
      <c r="B257" s="62"/>
      <c r="C257" s="62"/>
      <c r="D257" s="62"/>
      <c r="E257" s="62"/>
      <c r="F257" s="179"/>
      <c r="G257" s="179"/>
      <c r="H257" s="179"/>
      <c r="I257" s="3"/>
    </row>
    <row r="258" spans="1:9" ht="18.75" hidden="1">
      <c r="A258" s="62"/>
      <c r="B258" s="62"/>
      <c r="C258" s="62"/>
      <c r="D258" s="62"/>
      <c r="E258" s="62"/>
      <c r="F258" s="179"/>
      <c r="G258" s="179"/>
      <c r="H258" s="179"/>
      <c r="I258" s="3"/>
    </row>
    <row r="259" spans="1:9" ht="18.75" hidden="1">
      <c r="A259" s="62"/>
      <c r="B259" s="62"/>
      <c r="C259" s="62"/>
      <c r="D259" s="62"/>
      <c r="E259" s="62"/>
      <c r="F259" s="179"/>
      <c r="G259" s="179"/>
      <c r="H259" s="179"/>
      <c r="I259" s="3"/>
    </row>
    <row r="260" spans="1:9" ht="18.75" hidden="1">
      <c r="A260" s="62"/>
      <c r="B260" s="62"/>
      <c r="C260" s="62"/>
      <c r="D260" s="62"/>
      <c r="E260" s="62"/>
      <c r="F260" s="179"/>
      <c r="G260" s="179"/>
      <c r="H260" s="179"/>
      <c r="I260" s="3"/>
    </row>
    <row r="261" spans="1:9" ht="18.75" hidden="1">
      <c r="A261" s="62"/>
      <c r="B261" s="62"/>
      <c r="C261" s="62"/>
      <c r="D261" s="62"/>
      <c r="E261" s="62"/>
      <c r="F261" s="179"/>
      <c r="G261" s="179"/>
      <c r="H261" s="179"/>
      <c r="I261" s="3"/>
    </row>
    <row r="262" spans="1:9" ht="18.75" hidden="1">
      <c r="A262" s="62"/>
      <c r="B262" s="62"/>
      <c r="C262" s="62"/>
      <c r="D262" s="62"/>
      <c r="E262" s="62"/>
      <c r="F262" s="179"/>
      <c r="G262" s="179"/>
      <c r="H262" s="179"/>
      <c r="I262" s="3"/>
    </row>
    <row r="263" spans="1:9" ht="18.75" hidden="1">
      <c r="A263" s="62"/>
      <c r="B263" s="62"/>
      <c r="C263" s="62"/>
      <c r="D263" s="62"/>
      <c r="E263" s="62"/>
      <c r="F263" s="179"/>
      <c r="G263" s="179"/>
      <c r="H263" s="179"/>
      <c r="I263" s="3"/>
    </row>
    <row r="264" spans="1:9" ht="18.75" hidden="1">
      <c r="A264" s="62"/>
      <c r="B264" s="62"/>
      <c r="C264" s="62"/>
      <c r="D264" s="62"/>
      <c r="E264" s="62"/>
      <c r="F264" s="179"/>
      <c r="G264" s="179"/>
      <c r="H264" s="179"/>
      <c r="I264" s="3"/>
    </row>
    <row r="265" spans="1:9" ht="18.75" hidden="1">
      <c r="A265" s="62"/>
      <c r="B265" s="62"/>
      <c r="C265" s="62"/>
      <c r="D265" s="62"/>
      <c r="E265" s="62"/>
      <c r="F265" s="179"/>
      <c r="G265" s="179"/>
      <c r="H265" s="179"/>
      <c r="I265" s="3"/>
    </row>
    <row r="266" spans="1:9" ht="18.75" hidden="1">
      <c r="A266" s="62"/>
      <c r="B266" s="62"/>
      <c r="C266" s="62"/>
      <c r="D266" s="62"/>
      <c r="E266" s="62"/>
      <c r="F266" s="179"/>
      <c r="G266" s="179"/>
      <c r="H266" s="179"/>
      <c r="I266" s="3"/>
    </row>
    <row r="267" spans="1:9" ht="18.75" hidden="1">
      <c r="A267" s="62"/>
      <c r="B267" s="62"/>
      <c r="C267" s="62"/>
      <c r="D267" s="62"/>
      <c r="E267" s="62"/>
      <c r="F267" s="179"/>
      <c r="G267" s="179"/>
      <c r="H267" s="179"/>
      <c r="I267" s="3"/>
    </row>
    <row r="268" spans="1:9" ht="18.75" hidden="1">
      <c r="A268" s="62"/>
      <c r="B268" s="62"/>
      <c r="C268" s="62"/>
      <c r="D268" s="62"/>
      <c r="E268" s="62"/>
      <c r="F268" s="179"/>
      <c r="G268" s="179"/>
      <c r="H268" s="179"/>
      <c r="I268" s="3"/>
    </row>
    <row r="269" spans="1:9" ht="18.75" hidden="1">
      <c r="A269" s="62"/>
      <c r="B269" s="62"/>
      <c r="C269" s="62"/>
      <c r="D269" s="62"/>
      <c r="E269" s="62"/>
      <c r="F269" s="179"/>
      <c r="G269" s="179"/>
      <c r="H269" s="179"/>
      <c r="I269" s="3"/>
    </row>
    <row r="270" spans="1:9" ht="18.75" hidden="1">
      <c r="A270" s="62"/>
      <c r="B270" s="62"/>
      <c r="C270" s="62"/>
      <c r="D270" s="62"/>
      <c r="E270" s="62"/>
      <c r="F270" s="179"/>
      <c r="G270" s="179"/>
      <c r="H270" s="179"/>
      <c r="I270" s="3"/>
    </row>
    <row r="271" spans="1:9" ht="18.75" hidden="1">
      <c r="A271" s="62"/>
      <c r="B271" s="62"/>
      <c r="C271" s="62"/>
      <c r="D271" s="62"/>
      <c r="E271" s="62"/>
      <c r="F271" s="179"/>
      <c r="G271" s="179"/>
      <c r="H271" s="179"/>
      <c r="I271" s="3"/>
    </row>
    <row r="272" spans="1:9" ht="18.75" hidden="1">
      <c r="A272" s="62"/>
      <c r="B272" s="62"/>
      <c r="C272" s="62"/>
      <c r="D272" s="62"/>
      <c r="E272" s="62"/>
      <c r="F272" s="179"/>
      <c r="G272" s="179"/>
      <c r="H272" s="179"/>
      <c r="I272" s="3"/>
    </row>
    <row r="273" spans="1:9" ht="18.75" hidden="1">
      <c r="A273" s="62"/>
      <c r="B273" s="62"/>
      <c r="C273" s="62"/>
      <c r="D273" s="62"/>
      <c r="E273" s="62"/>
      <c r="F273" s="179"/>
      <c r="G273" s="179"/>
      <c r="H273" s="179"/>
      <c r="I273" s="3"/>
    </row>
    <row r="274" spans="1:9" ht="18.75" hidden="1">
      <c r="A274" s="62"/>
      <c r="B274" s="62"/>
      <c r="C274" s="62"/>
      <c r="D274" s="62"/>
      <c r="E274" s="62"/>
      <c r="F274" s="179"/>
      <c r="G274" s="179"/>
      <c r="H274" s="179"/>
      <c r="I274" s="3"/>
    </row>
    <row r="275" spans="1:9" ht="18.75" hidden="1">
      <c r="A275" s="62"/>
      <c r="B275" s="62"/>
      <c r="C275" s="62"/>
      <c r="D275" s="62"/>
      <c r="E275" s="62"/>
      <c r="F275" s="179"/>
      <c r="G275" s="179"/>
      <c r="H275" s="179"/>
      <c r="I275" s="3"/>
    </row>
    <row r="276" spans="1:9" ht="18.75" hidden="1">
      <c r="A276" s="62"/>
      <c r="B276" s="62"/>
      <c r="C276" s="62"/>
      <c r="D276" s="62"/>
      <c r="E276" s="62"/>
      <c r="F276" s="179"/>
      <c r="G276" s="179"/>
      <c r="H276" s="179"/>
      <c r="I276" s="3"/>
    </row>
    <row r="277" spans="1:9" ht="18.75" hidden="1">
      <c r="A277" s="62"/>
      <c r="B277" s="62"/>
      <c r="C277" s="62"/>
      <c r="D277" s="62"/>
      <c r="E277" s="62"/>
      <c r="F277" s="179"/>
      <c r="G277" s="179"/>
      <c r="H277" s="179"/>
      <c r="I277" s="3"/>
    </row>
    <row r="278" spans="1:9" ht="18.75" hidden="1">
      <c r="A278" s="62"/>
      <c r="B278" s="62"/>
      <c r="C278" s="62"/>
      <c r="D278" s="62"/>
      <c r="E278" s="62"/>
      <c r="F278" s="179"/>
      <c r="G278" s="179"/>
      <c r="H278" s="179"/>
      <c r="I278" s="3"/>
    </row>
    <row r="279" spans="1:9" ht="18.75" hidden="1">
      <c r="A279" s="62"/>
      <c r="B279" s="62"/>
      <c r="C279" s="62"/>
      <c r="D279" s="62"/>
      <c r="E279" s="62"/>
      <c r="F279" s="179"/>
      <c r="G279" s="179"/>
      <c r="H279" s="179"/>
      <c r="I279" s="3"/>
    </row>
    <row r="280" spans="1:9" ht="18.75" hidden="1">
      <c r="A280" s="62"/>
      <c r="B280" s="62"/>
      <c r="C280" s="62"/>
      <c r="D280" s="62"/>
      <c r="E280" s="62"/>
      <c r="F280" s="179"/>
      <c r="G280" s="179"/>
      <c r="H280" s="179"/>
      <c r="I280" s="3"/>
    </row>
    <row r="281" spans="1:9" ht="18.75" hidden="1">
      <c r="A281" s="62"/>
      <c r="B281" s="62"/>
      <c r="C281" s="62"/>
      <c r="D281" s="62"/>
      <c r="E281" s="62"/>
      <c r="F281" s="179"/>
      <c r="G281" s="179"/>
      <c r="H281" s="179"/>
      <c r="I281" s="3"/>
    </row>
    <row r="282" spans="1:9" ht="18.75" hidden="1">
      <c r="A282" s="62"/>
      <c r="B282" s="62"/>
      <c r="C282" s="62"/>
      <c r="D282" s="62"/>
      <c r="E282" s="62"/>
      <c r="F282" s="179"/>
      <c r="G282" s="179"/>
      <c r="H282" s="179"/>
      <c r="I282" s="3"/>
    </row>
    <row r="283" spans="1:9" ht="18.75" hidden="1">
      <c r="A283" s="62"/>
      <c r="B283" s="62"/>
      <c r="C283" s="62"/>
      <c r="D283" s="62"/>
      <c r="E283" s="62"/>
      <c r="F283" s="179"/>
      <c r="G283" s="179"/>
      <c r="H283" s="179"/>
      <c r="I283" s="3"/>
    </row>
    <row r="284" spans="1:9" ht="18.75" hidden="1">
      <c r="A284" s="62"/>
      <c r="B284" s="62"/>
      <c r="C284" s="62"/>
      <c r="D284" s="62"/>
      <c r="E284" s="62"/>
      <c r="F284" s="179"/>
      <c r="G284" s="179"/>
      <c r="H284" s="179"/>
      <c r="I284" s="3"/>
    </row>
    <row r="285" spans="1:9" ht="18.75" hidden="1">
      <c r="A285" s="62"/>
      <c r="B285" s="62"/>
      <c r="C285" s="62"/>
      <c r="D285" s="62"/>
      <c r="E285" s="62"/>
      <c r="F285" s="179"/>
      <c r="G285" s="179"/>
      <c r="H285" s="179"/>
      <c r="I285" s="3"/>
    </row>
    <row r="286" spans="1:9" ht="18.75" hidden="1">
      <c r="A286" s="62"/>
      <c r="B286" s="62"/>
      <c r="C286" s="62"/>
      <c r="D286" s="62"/>
      <c r="E286" s="62"/>
      <c r="F286" s="179"/>
      <c r="G286" s="179"/>
      <c r="H286" s="179"/>
      <c r="I286" s="3"/>
    </row>
    <row r="287" spans="1:9" ht="18.75" hidden="1">
      <c r="A287" s="62"/>
      <c r="B287" s="62"/>
      <c r="C287" s="62"/>
      <c r="D287" s="62"/>
      <c r="E287" s="62"/>
      <c r="F287" s="179"/>
      <c r="G287" s="179"/>
      <c r="H287" s="179"/>
      <c r="I287" s="3"/>
    </row>
    <row r="288" spans="1:9" ht="18.75" hidden="1">
      <c r="A288" s="62"/>
      <c r="B288" s="62"/>
      <c r="C288" s="62"/>
      <c r="D288" s="62"/>
      <c r="E288" s="62"/>
      <c r="F288" s="179"/>
      <c r="G288" s="179"/>
      <c r="H288" s="179"/>
      <c r="I288" s="3"/>
    </row>
    <row r="289" spans="1:9" ht="18.75" hidden="1">
      <c r="A289" s="62"/>
      <c r="B289" s="62"/>
      <c r="C289" s="62"/>
      <c r="D289" s="62"/>
      <c r="E289" s="62"/>
      <c r="F289" s="179"/>
      <c r="G289" s="179"/>
      <c r="H289" s="179"/>
      <c r="I289" s="3"/>
    </row>
    <row r="290" spans="1:9" ht="18.75" hidden="1">
      <c r="A290" s="62"/>
      <c r="B290" s="62"/>
      <c r="C290" s="62"/>
      <c r="D290" s="62"/>
      <c r="E290" s="62"/>
      <c r="F290" s="179"/>
      <c r="G290" s="179"/>
      <c r="H290" s="179"/>
      <c r="I290" s="3"/>
    </row>
    <row r="291" spans="1:9" ht="18.75" hidden="1">
      <c r="A291" s="62"/>
      <c r="B291" s="62"/>
      <c r="C291" s="62"/>
      <c r="D291" s="62"/>
      <c r="E291" s="62"/>
      <c r="F291" s="179"/>
      <c r="G291" s="179"/>
      <c r="H291" s="179"/>
      <c r="I291" s="3"/>
    </row>
    <row r="292" spans="1:9" ht="18.75" hidden="1">
      <c r="A292" s="62"/>
      <c r="B292" s="62"/>
      <c r="C292" s="62"/>
      <c r="D292" s="62"/>
      <c r="E292" s="62"/>
      <c r="F292" s="179"/>
      <c r="G292" s="179"/>
      <c r="H292" s="179"/>
      <c r="I292" s="3"/>
    </row>
    <row r="293" spans="1:9" ht="18.75" hidden="1">
      <c r="A293" s="62"/>
      <c r="B293" s="62"/>
      <c r="C293" s="62"/>
      <c r="D293" s="62"/>
      <c r="E293" s="62"/>
      <c r="F293" s="179"/>
      <c r="G293" s="179"/>
      <c r="H293" s="179"/>
      <c r="I293" s="3"/>
    </row>
    <row r="294" spans="1:9" ht="18.75" hidden="1">
      <c r="A294" s="62"/>
      <c r="B294" s="62"/>
      <c r="C294" s="62"/>
      <c r="D294" s="62"/>
      <c r="E294" s="62"/>
      <c r="F294" s="179"/>
      <c r="G294" s="179"/>
      <c r="H294" s="179"/>
      <c r="I294" s="3"/>
    </row>
    <row r="295" spans="1:9" ht="18.75" hidden="1">
      <c r="A295" s="62"/>
      <c r="B295" s="62"/>
      <c r="C295" s="62"/>
      <c r="D295" s="62"/>
      <c r="E295" s="62"/>
      <c r="F295" s="179"/>
      <c r="G295" s="179"/>
      <c r="H295" s="179"/>
      <c r="I295" s="3"/>
    </row>
    <row r="296" spans="1:9" ht="18.75" hidden="1">
      <c r="A296" s="62"/>
      <c r="B296" s="62"/>
      <c r="C296" s="62"/>
      <c r="D296" s="62"/>
      <c r="E296" s="62"/>
      <c r="F296" s="179"/>
      <c r="G296" s="179"/>
      <c r="H296" s="179"/>
      <c r="I296" s="3"/>
    </row>
    <row r="297" spans="1:9" ht="18.75" hidden="1">
      <c r="A297" s="62"/>
      <c r="B297" s="62"/>
      <c r="C297" s="62"/>
      <c r="D297" s="62"/>
      <c r="E297" s="62"/>
      <c r="F297" s="179"/>
      <c r="G297" s="179"/>
      <c r="H297" s="179"/>
      <c r="I297" s="3"/>
    </row>
    <row r="298" spans="1:9" ht="18.75" hidden="1">
      <c r="A298" s="62"/>
      <c r="B298" s="62"/>
      <c r="C298" s="62"/>
      <c r="D298" s="62"/>
      <c r="E298" s="62"/>
      <c r="F298" s="179"/>
      <c r="G298" s="179"/>
      <c r="H298" s="179"/>
      <c r="I298" s="3"/>
    </row>
    <row r="299" spans="1:9" ht="18.75" hidden="1">
      <c r="A299" s="62"/>
      <c r="B299" s="62"/>
      <c r="C299" s="62"/>
      <c r="D299" s="62"/>
      <c r="E299" s="62"/>
      <c r="F299" s="179"/>
      <c r="G299" s="179"/>
      <c r="H299" s="179"/>
      <c r="I299" s="3"/>
    </row>
    <row r="300" spans="1:9" ht="18.75" hidden="1">
      <c r="A300" s="62"/>
      <c r="B300" s="62"/>
      <c r="C300" s="62"/>
      <c r="D300" s="62"/>
      <c r="E300" s="62"/>
      <c r="F300" s="179"/>
      <c r="G300" s="179"/>
      <c r="H300" s="179"/>
      <c r="I300" s="3"/>
    </row>
    <row r="301" spans="1:9" ht="18.75" hidden="1">
      <c r="A301" s="62"/>
      <c r="B301" s="62"/>
      <c r="C301" s="62"/>
      <c r="D301" s="62"/>
      <c r="E301" s="62"/>
      <c r="F301" s="179"/>
      <c r="G301" s="179"/>
      <c r="H301" s="179"/>
      <c r="I301" s="3"/>
    </row>
    <row r="302" spans="1:9" ht="18.75" hidden="1">
      <c r="A302" s="62"/>
      <c r="B302" s="62"/>
      <c r="C302" s="62"/>
      <c r="D302" s="62"/>
      <c r="E302" s="62"/>
      <c r="F302" s="179"/>
      <c r="G302" s="179"/>
      <c r="H302" s="179"/>
      <c r="I302" s="3"/>
    </row>
    <row r="303" spans="1:9" ht="18.75" hidden="1">
      <c r="A303" s="62"/>
      <c r="B303" s="62"/>
      <c r="C303" s="62"/>
      <c r="D303" s="62"/>
      <c r="E303" s="62"/>
      <c r="F303" s="179"/>
      <c r="G303" s="179"/>
      <c r="H303" s="179"/>
      <c r="I303" s="3"/>
    </row>
    <row r="304" spans="1:9" ht="18.75" hidden="1">
      <c r="A304" s="62"/>
      <c r="B304" s="62"/>
      <c r="C304" s="62"/>
      <c r="D304" s="62"/>
      <c r="E304" s="62"/>
      <c r="F304" s="179"/>
      <c r="G304" s="179"/>
      <c r="H304" s="179"/>
      <c r="I304" s="3"/>
    </row>
    <row r="305" spans="1:9" ht="18.75" hidden="1">
      <c r="A305" s="62"/>
      <c r="B305" s="62"/>
      <c r="C305" s="62"/>
      <c r="D305" s="62"/>
      <c r="E305" s="62"/>
      <c r="F305" s="179"/>
      <c r="G305" s="179"/>
      <c r="H305" s="179"/>
      <c r="I305" s="3"/>
    </row>
    <row r="306" spans="1:9" ht="18.75" hidden="1">
      <c r="A306" s="62"/>
      <c r="B306" s="62"/>
      <c r="C306" s="62"/>
      <c r="D306" s="62"/>
      <c r="E306" s="62"/>
      <c r="F306" s="179"/>
      <c r="G306" s="179"/>
      <c r="H306" s="179"/>
      <c r="I306" s="3"/>
    </row>
    <row r="307" spans="1:9" ht="18.75" hidden="1">
      <c r="A307" s="62"/>
      <c r="B307" s="62"/>
      <c r="C307" s="62"/>
      <c r="D307" s="62"/>
      <c r="E307" s="62"/>
      <c r="F307" s="179"/>
      <c r="G307" s="179"/>
      <c r="H307" s="179"/>
      <c r="I307" s="3"/>
    </row>
    <row r="308" spans="1:9" ht="18.75" hidden="1">
      <c r="A308" s="62"/>
      <c r="B308" s="62"/>
      <c r="C308" s="62"/>
      <c r="D308" s="62"/>
      <c r="E308" s="62"/>
      <c r="F308" s="179"/>
      <c r="G308" s="179"/>
      <c r="H308" s="179"/>
      <c r="I308" s="3"/>
    </row>
    <row r="309" spans="1:9" ht="18.75" hidden="1">
      <c r="A309" s="62"/>
      <c r="B309" s="62"/>
      <c r="C309" s="62"/>
      <c r="D309" s="62"/>
      <c r="E309" s="62"/>
      <c r="F309" s="179"/>
      <c r="G309" s="179"/>
      <c r="H309" s="179"/>
      <c r="I309" s="3"/>
    </row>
    <row r="310" spans="1:9" ht="18.75" hidden="1">
      <c r="A310" s="62"/>
      <c r="B310" s="62"/>
      <c r="C310" s="62"/>
      <c r="D310" s="62"/>
      <c r="E310" s="62"/>
      <c r="F310" s="179"/>
      <c r="G310" s="179"/>
      <c r="H310" s="179"/>
      <c r="I310" s="3"/>
    </row>
    <row r="311" spans="1:9" ht="18.75" hidden="1">
      <c r="A311" s="62"/>
      <c r="B311" s="62"/>
      <c r="C311" s="62"/>
      <c r="D311" s="62"/>
      <c r="E311" s="62"/>
      <c r="F311" s="179"/>
      <c r="G311" s="179"/>
      <c r="H311" s="179"/>
      <c r="I311" s="3"/>
    </row>
    <row r="312" spans="1:9" ht="18.75" hidden="1">
      <c r="A312" s="62"/>
      <c r="B312" s="62"/>
      <c r="C312" s="62"/>
      <c r="D312" s="62"/>
      <c r="E312" s="62"/>
      <c r="F312" s="179"/>
      <c r="G312" s="179"/>
      <c r="H312" s="179"/>
      <c r="I312" s="3"/>
    </row>
    <row r="313" spans="1:9" ht="18.75" hidden="1">
      <c r="A313" s="62"/>
      <c r="B313" s="62"/>
      <c r="C313" s="62"/>
      <c r="D313" s="62"/>
      <c r="E313" s="62"/>
      <c r="F313" s="179"/>
      <c r="G313" s="179"/>
      <c r="H313" s="179"/>
      <c r="I313" s="3"/>
    </row>
    <row r="314" spans="1:9" ht="18.75" hidden="1">
      <c r="A314" s="62"/>
      <c r="B314" s="62"/>
      <c r="C314" s="62"/>
      <c r="D314" s="62"/>
      <c r="E314" s="62"/>
      <c r="F314" s="179"/>
      <c r="G314" s="179"/>
      <c r="H314" s="179"/>
      <c r="I314" s="3"/>
    </row>
    <row r="315" spans="1:9" ht="18.75" hidden="1">
      <c r="A315" s="62"/>
      <c r="B315" s="62"/>
      <c r="C315" s="62"/>
      <c r="D315" s="62"/>
      <c r="E315" s="62"/>
      <c r="F315" s="179"/>
      <c r="G315" s="179"/>
      <c r="H315" s="179"/>
      <c r="I315" s="3"/>
    </row>
    <row r="316" spans="1:9" ht="18.75" hidden="1">
      <c r="A316" s="62"/>
      <c r="B316" s="62"/>
      <c r="C316" s="62"/>
      <c r="D316" s="62"/>
      <c r="E316" s="62"/>
      <c r="F316" s="179"/>
      <c r="G316" s="179"/>
      <c r="H316" s="179"/>
      <c r="I316" s="3"/>
    </row>
    <row r="317" spans="1:9" ht="18.75" hidden="1">
      <c r="A317" s="62"/>
      <c r="B317" s="62"/>
      <c r="C317" s="62"/>
      <c r="D317" s="62"/>
      <c r="E317" s="62"/>
      <c r="F317" s="179"/>
      <c r="G317" s="179"/>
      <c r="H317" s="179"/>
      <c r="I317" s="3"/>
    </row>
    <row r="318" spans="1:9" ht="18.75" hidden="1">
      <c r="A318" s="62"/>
      <c r="B318" s="62"/>
      <c r="C318" s="62"/>
      <c r="D318" s="62"/>
      <c r="E318" s="62"/>
      <c r="F318" s="179"/>
      <c r="G318" s="179"/>
      <c r="H318" s="179"/>
      <c r="I318" s="3"/>
    </row>
    <row r="319" spans="1:9" ht="18.75" hidden="1">
      <c r="A319" s="62"/>
      <c r="B319" s="62"/>
      <c r="C319" s="62"/>
      <c r="D319" s="62"/>
      <c r="E319" s="62"/>
      <c r="F319" s="179"/>
      <c r="G319" s="179"/>
      <c r="H319" s="179"/>
      <c r="I319" s="3"/>
    </row>
    <row r="320" spans="1:9" ht="18.75" hidden="1">
      <c r="A320" s="62"/>
      <c r="B320" s="62"/>
      <c r="C320" s="62"/>
      <c r="D320" s="62"/>
      <c r="E320" s="62"/>
      <c r="F320" s="179"/>
      <c r="G320" s="179"/>
      <c r="H320" s="179"/>
      <c r="I320" s="3"/>
    </row>
    <row r="321" spans="1:9" ht="18.75" hidden="1">
      <c r="A321" s="62"/>
      <c r="B321" s="62"/>
      <c r="C321" s="62"/>
      <c r="D321" s="62"/>
      <c r="E321" s="62"/>
      <c r="F321" s="179"/>
      <c r="G321" s="179"/>
      <c r="H321" s="179"/>
      <c r="I321" s="3"/>
    </row>
    <row r="322" spans="1:9" ht="18.75" hidden="1">
      <c r="A322" s="62"/>
      <c r="B322" s="62"/>
      <c r="C322" s="62"/>
      <c r="D322" s="62"/>
      <c r="E322" s="62"/>
      <c r="F322" s="179"/>
      <c r="G322" s="179"/>
      <c r="H322" s="179"/>
      <c r="I322" s="3"/>
    </row>
    <row r="323" spans="1:9" ht="18.75" hidden="1">
      <c r="A323" s="62"/>
      <c r="B323" s="62"/>
      <c r="C323" s="62"/>
      <c r="D323" s="62"/>
      <c r="E323" s="62"/>
      <c r="F323" s="179"/>
      <c r="G323" s="179"/>
      <c r="H323" s="179"/>
      <c r="I323" s="3"/>
    </row>
    <row r="324" spans="1:9" ht="18.75" hidden="1">
      <c r="A324" s="62"/>
      <c r="B324" s="62"/>
      <c r="C324" s="62"/>
      <c r="D324" s="62"/>
      <c r="E324" s="62"/>
      <c r="F324" s="179"/>
      <c r="G324" s="179"/>
      <c r="H324" s="179"/>
      <c r="I324" s="3"/>
    </row>
    <row r="325" spans="1:9" ht="18.75" hidden="1">
      <c r="A325" s="62"/>
      <c r="B325" s="62"/>
      <c r="C325" s="62"/>
      <c r="D325" s="62"/>
      <c r="E325" s="62"/>
      <c r="F325" s="179"/>
      <c r="G325" s="179"/>
      <c r="H325" s="179"/>
      <c r="I325" s="3"/>
    </row>
    <row r="326" spans="1:9" ht="18.75" hidden="1">
      <c r="A326" s="62"/>
      <c r="B326" s="62"/>
      <c r="C326" s="62"/>
      <c r="D326" s="62"/>
      <c r="E326" s="62"/>
      <c r="F326" s="179"/>
      <c r="G326" s="179"/>
      <c r="H326" s="179"/>
      <c r="I326" s="3"/>
    </row>
    <row r="327" spans="1:9" ht="18.75" hidden="1">
      <c r="A327" s="62"/>
      <c r="B327" s="62"/>
      <c r="C327" s="62"/>
      <c r="D327" s="62"/>
      <c r="E327" s="62"/>
      <c r="F327" s="179"/>
      <c r="G327" s="179"/>
      <c r="H327" s="179"/>
      <c r="I327" s="3"/>
    </row>
    <row r="328" spans="1:9" ht="18.75">
      <c r="E328" s="139"/>
      <c r="F328" s="10"/>
      <c r="G328" s="10"/>
      <c r="H328" s="176"/>
    </row>
    <row r="329" spans="1:9">
      <c r="F329" s="10"/>
      <c r="G329" s="10"/>
      <c r="H329" s="10"/>
      <c r="I329" s="3"/>
    </row>
    <row r="330" spans="1:9">
      <c r="F330" s="10"/>
      <c r="G330" s="10"/>
      <c r="H330" s="10"/>
    </row>
    <row r="331" spans="1:9">
      <c r="F331" s="10"/>
      <c r="G331" s="10"/>
      <c r="H331" s="10"/>
    </row>
    <row r="332" spans="1:9">
      <c r="F332" s="10"/>
      <c r="G332" s="10"/>
      <c r="H332" s="10"/>
    </row>
    <row r="333" spans="1:9">
      <c r="F333" s="10"/>
      <c r="G333" s="10"/>
      <c r="H333" s="10"/>
    </row>
    <row r="334" spans="1:9">
      <c r="F334" s="10"/>
      <c r="G334" s="10"/>
      <c r="H334" s="10"/>
    </row>
    <row r="335" spans="1:9">
      <c r="F335" s="10"/>
      <c r="G335" s="10"/>
      <c r="H335" s="10"/>
    </row>
    <row r="336" spans="1:9">
      <c r="F336" s="10"/>
      <c r="G336" s="10"/>
      <c r="H336" s="10"/>
    </row>
    <row r="337" spans="6:8">
      <c r="F337" s="10"/>
      <c r="G337" s="10"/>
      <c r="H337" s="10"/>
    </row>
    <row r="338" spans="6:8">
      <c r="F338" s="10"/>
      <c r="G338" s="10"/>
      <c r="H338" s="10"/>
    </row>
    <row r="339" spans="6:8">
      <c r="F339" s="10"/>
      <c r="G339" s="10"/>
      <c r="H339" s="10"/>
    </row>
    <row r="340" spans="6:8">
      <c r="F340" s="10"/>
      <c r="G340" s="10"/>
      <c r="H340" s="10"/>
    </row>
    <row r="341" spans="6:8">
      <c r="F341" s="10"/>
      <c r="G341" s="10"/>
      <c r="H341" s="10"/>
    </row>
    <row r="342" spans="6:8">
      <c r="F342" s="10"/>
      <c r="G342" s="10"/>
      <c r="H342" s="10"/>
    </row>
    <row r="343" spans="6:8">
      <c r="F343" s="10"/>
      <c r="G343" s="10"/>
      <c r="H343" s="10"/>
    </row>
    <row r="344" spans="6:8">
      <c r="F344" s="10"/>
      <c r="G344" s="10"/>
      <c r="H344" s="10"/>
    </row>
    <row r="345" spans="6:8">
      <c r="F345" s="10"/>
      <c r="G345" s="10"/>
      <c r="H345" s="10"/>
    </row>
    <row r="346" spans="6:8">
      <c r="F346" s="10"/>
      <c r="G346" s="10"/>
      <c r="H346" s="10"/>
    </row>
    <row r="347" spans="6:8">
      <c r="F347" s="10"/>
      <c r="G347" s="10"/>
      <c r="H347" s="10"/>
    </row>
    <row r="348" spans="6:8">
      <c r="F348" s="10"/>
      <c r="G348" s="10"/>
      <c r="H348" s="10"/>
    </row>
    <row r="349" spans="6:8">
      <c r="F349" s="10"/>
      <c r="G349" s="10"/>
      <c r="H349" s="10"/>
    </row>
    <row r="350" spans="6:8">
      <c r="F350" s="10"/>
      <c r="G350" s="10"/>
      <c r="H350" s="10"/>
    </row>
  </sheetData>
  <autoFilter ref="I1:I327">
    <filterColumn colId="0">
      <customFilters>
        <customFilter operator="notEqual" val=" "/>
      </customFilters>
    </filterColumn>
  </autoFilter>
  <mergeCells count="1">
    <mergeCell ref="A238:D238"/>
  </mergeCells>
  <phoneticPr fontId="0" type="noConversion"/>
  <pageMargins left="0.98425196850393704" right="0.19685039370078741" top="0.51" bottom="0.52" header="0.31" footer="0.47"/>
  <pageSetup paperSize="9" scale="40" orientation="portrait" r:id="rId1"/>
  <headerFooter>
    <oddFooter>&amp;C&amp;P</oddFooter>
  </headerFooter>
  <rowBreaks count="1" manualBreakCount="1">
    <brk id="237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2022-02-23T12:29:22Z</cp:lastPrinted>
  <dcterms:created xsi:type="dcterms:W3CDTF">2006-09-28T05:33:49Z</dcterms:created>
  <dcterms:modified xsi:type="dcterms:W3CDTF">2023-01-20T14:49:21Z</dcterms:modified>
</cp:coreProperties>
</file>