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927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4" i="1" l="1"/>
  <c r="F14" i="1" s="1"/>
  <c r="C47" i="1" s="1"/>
  <c r="C49" i="1" s="1"/>
  <c r="C50" i="1" s="1"/>
  <c r="C51" i="1" s="1"/>
  <c r="E13" i="1"/>
  <c r="F13" i="1" s="1"/>
  <c r="C35" i="1" s="1"/>
  <c r="C37" i="1" s="1"/>
  <c r="C38" i="1" s="1"/>
  <c r="C39" i="1" s="1"/>
  <c r="E12" i="1"/>
  <c r="F12" i="1" s="1"/>
  <c r="C23" i="1" s="1"/>
  <c r="D46" i="1"/>
  <c r="E46" i="1" s="1"/>
  <c r="F46" i="1" s="1"/>
  <c r="G46" i="1" s="1"/>
  <c r="H46" i="1" s="1"/>
  <c r="I46" i="1" s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T46" i="1" s="1"/>
  <c r="U46" i="1" s="1"/>
  <c r="V46" i="1" s="1"/>
  <c r="W46" i="1" s="1"/>
  <c r="X46" i="1" s="1"/>
  <c r="Y46" i="1" s="1"/>
  <c r="Z46" i="1" s="1"/>
  <c r="AA46" i="1" s="1"/>
  <c r="AB46" i="1" s="1"/>
  <c r="AC46" i="1" s="1"/>
  <c r="AD46" i="1" s="1"/>
  <c r="AE46" i="1" s="1"/>
  <c r="AF46" i="1" s="1"/>
  <c r="D34" i="1"/>
  <c r="E34" i="1" s="1"/>
  <c r="F34" i="1" s="1"/>
  <c r="G34" i="1" s="1"/>
  <c r="H34" i="1" s="1"/>
  <c r="I34" i="1" s="1"/>
  <c r="J34" i="1" s="1"/>
  <c r="K34" i="1" s="1"/>
  <c r="L34" i="1" s="1"/>
  <c r="M34" i="1" s="1"/>
  <c r="N34" i="1" s="1"/>
  <c r="O34" i="1" s="1"/>
  <c r="P34" i="1" s="1"/>
  <c r="Q34" i="1" s="1"/>
  <c r="R34" i="1" s="1"/>
  <c r="S34" i="1" s="1"/>
  <c r="T34" i="1" s="1"/>
  <c r="U34" i="1" s="1"/>
  <c r="V34" i="1" s="1"/>
  <c r="W34" i="1" s="1"/>
  <c r="X34" i="1" s="1"/>
  <c r="Y34" i="1" s="1"/>
  <c r="Z34" i="1" s="1"/>
  <c r="AA34" i="1" s="1"/>
  <c r="AB34" i="1" s="1"/>
  <c r="AC34" i="1" s="1"/>
  <c r="AD34" i="1" s="1"/>
  <c r="AE34" i="1" s="1"/>
  <c r="AF34" i="1" s="1"/>
  <c r="D22" i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AC22" i="1" s="1"/>
  <c r="AD22" i="1" s="1"/>
  <c r="AE22" i="1" s="1"/>
  <c r="AF22" i="1" s="1"/>
  <c r="C25" i="1" l="1"/>
  <c r="C26" i="1" s="1"/>
  <c r="C27" i="1" s="1"/>
  <c r="D23" i="1"/>
  <c r="D24" i="1" s="1"/>
  <c r="D47" i="1"/>
  <c r="D49" i="1" s="1"/>
  <c r="C48" i="1"/>
  <c r="D35" i="1"/>
  <c r="D37" i="1" s="1"/>
  <c r="D38" i="1" s="1"/>
  <c r="D39" i="1" s="1"/>
  <c r="C36" i="1"/>
  <c r="D50" i="1"/>
  <c r="D51" i="1" s="1"/>
  <c r="C24" i="1"/>
  <c r="D48" i="1" l="1"/>
  <c r="E47" i="1"/>
  <c r="E48" i="1" s="1"/>
  <c r="E23" i="1"/>
  <c r="E25" i="1" s="1"/>
  <c r="E26" i="1" s="1"/>
  <c r="E27" i="1" s="1"/>
  <c r="D25" i="1"/>
  <c r="D26" i="1" s="1"/>
  <c r="D27" i="1" s="1"/>
  <c r="E35" i="1"/>
  <c r="F35" i="1" s="1"/>
  <c r="D36" i="1"/>
  <c r="E24" i="1"/>
  <c r="E49" i="1" l="1"/>
  <c r="E50" i="1" s="1"/>
  <c r="E51" i="1" s="1"/>
  <c r="F47" i="1"/>
  <c r="F49" i="1" s="1"/>
  <c r="F50" i="1" s="1"/>
  <c r="F51" i="1" s="1"/>
  <c r="F23" i="1"/>
  <c r="F25" i="1" s="1"/>
  <c r="F26" i="1" s="1"/>
  <c r="F27" i="1" s="1"/>
  <c r="E36" i="1"/>
  <c r="E37" i="1"/>
  <c r="E38" i="1" s="1"/>
  <c r="E39" i="1" s="1"/>
  <c r="G47" i="1"/>
  <c r="F37" i="1"/>
  <c r="F38" i="1" s="1"/>
  <c r="F39" i="1" s="1"/>
  <c r="F36" i="1"/>
  <c r="G35" i="1"/>
  <c r="G23" i="1" l="1"/>
  <c r="G25" i="1" s="1"/>
  <c r="G26" i="1" s="1"/>
  <c r="G27" i="1" s="1"/>
  <c r="F48" i="1"/>
  <c r="F24" i="1"/>
  <c r="G49" i="1"/>
  <c r="G50" i="1" s="1"/>
  <c r="G51" i="1" s="1"/>
  <c r="H47" i="1"/>
  <c r="G48" i="1"/>
  <c r="G36" i="1"/>
  <c r="G37" i="1"/>
  <c r="G38" i="1" s="1"/>
  <c r="G39" i="1" s="1"/>
  <c r="H35" i="1"/>
  <c r="G24" i="1" l="1"/>
  <c r="H23" i="1"/>
  <c r="H25" i="1" s="1"/>
  <c r="H26" i="1" s="1"/>
  <c r="H27" i="1" s="1"/>
  <c r="H48" i="1"/>
  <c r="H49" i="1"/>
  <c r="H50" i="1" s="1"/>
  <c r="H51" i="1" s="1"/>
  <c r="I47" i="1"/>
  <c r="H36" i="1"/>
  <c r="I35" i="1"/>
  <c r="H37" i="1"/>
  <c r="H38" i="1" s="1"/>
  <c r="H39" i="1" s="1"/>
  <c r="I23" i="1"/>
  <c r="I25" i="1" s="1"/>
  <c r="I26" i="1" s="1"/>
  <c r="I27" i="1" s="1"/>
  <c r="H24" i="1"/>
  <c r="I48" i="1" l="1"/>
  <c r="J47" i="1"/>
  <c r="I49" i="1"/>
  <c r="I50" i="1" s="1"/>
  <c r="I51" i="1" s="1"/>
  <c r="J35" i="1"/>
  <c r="I37" i="1"/>
  <c r="I38" i="1" s="1"/>
  <c r="I39" i="1" s="1"/>
  <c r="I36" i="1"/>
  <c r="J23" i="1"/>
  <c r="J25" i="1" s="1"/>
  <c r="J26" i="1" s="1"/>
  <c r="J27" i="1" s="1"/>
  <c r="I24" i="1"/>
  <c r="K47" i="1" l="1"/>
  <c r="J49" i="1"/>
  <c r="J50" i="1" s="1"/>
  <c r="J51" i="1" s="1"/>
  <c r="J48" i="1"/>
  <c r="J37" i="1"/>
  <c r="J38" i="1" s="1"/>
  <c r="J39" i="1" s="1"/>
  <c r="J36" i="1"/>
  <c r="K35" i="1"/>
  <c r="K23" i="1"/>
  <c r="K25" i="1" s="1"/>
  <c r="K26" i="1" s="1"/>
  <c r="K27" i="1" s="1"/>
  <c r="J24" i="1"/>
  <c r="K49" i="1" l="1"/>
  <c r="K50" i="1" s="1"/>
  <c r="K51" i="1" s="1"/>
  <c r="L47" i="1"/>
  <c r="K48" i="1"/>
  <c r="K36" i="1"/>
  <c r="L35" i="1"/>
  <c r="K37" i="1"/>
  <c r="K38" i="1" s="1"/>
  <c r="K39" i="1" s="1"/>
  <c r="L23" i="1"/>
  <c r="L25" i="1" s="1"/>
  <c r="L26" i="1" s="1"/>
  <c r="L27" i="1" s="1"/>
  <c r="K24" i="1"/>
  <c r="L48" i="1" l="1"/>
  <c r="M47" i="1"/>
  <c r="L49" i="1"/>
  <c r="L50" i="1" s="1"/>
  <c r="L51" i="1" s="1"/>
  <c r="L36" i="1"/>
  <c r="M35" i="1"/>
  <c r="L37" i="1"/>
  <c r="L38" i="1" s="1"/>
  <c r="L39" i="1" s="1"/>
  <c r="M23" i="1"/>
  <c r="M25" i="1" s="1"/>
  <c r="M26" i="1" s="1"/>
  <c r="M27" i="1" s="1"/>
  <c r="L24" i="1"/>
  <c r="M48" i="1" l="1"/>
  <c r="N47" i="1"/>
  <c r="M49" i="1"/>
  <c r="M50" i="1" s="1"/>
  <c r="M51" i="1" s="1"/>
  <c r="N35" i="1"/>
  <c r="M37" i="1"/>
  <c r="M38" i="1" s="1"/>
  <c r="M39" i="1" s="1"/>
  <c r="M36" i="1"/>
  <c r="N23" i="1"/>
  <c r="N25" i="1" s="1"/>
  <c r="N26" i="1" s="1"/>
  <c r="N27" i="1" s="1"/>
  <c r="M24" i="1"/>
  <c r="O47" i="1" l="1"/>
  <c r="N49" i="1"/>
  <c r="N50" i="1" s="1"/>
  <c r="N51" i="1" s="1"/>
  <c r="N48" i="1"/>
  <c r="N37" i="1"/>
  <c r="N38" i="1" s="1"/>
  <c r="N39" i="1" s="1"/>
  <c r="N36" i="1"/>
  <c r="O35" i="1"/>
  <c r="O23" i="1"/>
  <c r="O25" i="1" s="1"/>
  <c r="O26" i="1" s="1"/>
  <c r="O27" i="1" s="1"/>
  <c r="N24" i="1"/>
  <c r="O49" i="1" l="1"/>
  <c r="O50" i="1" s="1"/>
  <c r="O51" i="1" s="1"/>
  <c r="P47" i="1"/>
  <c r="O48" i="1"/>
  <c r="O36" i="1"/>
  <c r="O37" i="1"/>
  <c r="O38" i="1" s="1"/>
  <c r="O39" i="1" s="1"/>
  <c r="P35" i="1"/>
  <c r="P23" i="1"/>
  <c r="P25" i="1" s="1"/>
  <c r="P26" i="1" s="1"/>
  <c r="P27" i="1" s="1"/>
  <c r="O24" i="1"/>
  <c r="P48" i="1" l="1"/>
  <c r="P49" i="1"/>
  <c r="P50" i="1" s="1"/>
  <c r="P51" i="1" s="1"/>
  <c r="Q47" i="1"/>
  <c r="P36" i="1"/>
  <c r="Q35" i="1"/>
  <c r="P37" i="1"/>
  <c r="P38" i="1" s="1"/>
  <c r="P39" i="1" s="1"/>
  <c r="Q23" i="1"/>
  <c r="Q25" i="1" s="1"/>
  <c r="Q26" i="1" s="1"/>
  <c r="Q27" i="1" s="1"/>
  <c r="P24" i="1"/>
  <c r="Q48" i="1" l="1"/>
  <c r="R47" i="1"/>
  <c r="Q49" i="1"/>
  <c r="Q50" i="1" s="1"/>
  <c r="Q51" i="1" s="1"/>
  <c r="R35" i="1"/>
  <c r="Q37" i="1"/>
  <c r="Q38" i="1" s="1"/>
  <c r="Q39" i="1" s="1"/>
  <c r="Q36" i="1"/>
  <c r="R23" i="1"/>
  <c r="R25" i="1" s="1"/>
  <c r="R26" i="1" s="1"/>
  <c r="R27" i="1" s="1"/>
  <c r="Q24" i="1"/>
  <c r="S47" i="1" l="1"/>
  <c r="R49" i="1"/>
  <c r="R50" i="1" s="1"/>
  <c r="R51" i="1" s="1"/>
  <c r="R48" i="1"/>
  <c r="R37" i="1"/>
  <c r="R38" i="1" s="1"/>
  <c r="R39" i="1" s="1"/>
  <c r="R36" i="1"/>
  <c r="S35" i="1"/>
  <c r="S23" i="1"/>
  <c r="S25" i="1" s="1"/>
  <c r="S26" i="1" s="1"/>
  <c r="S27" i="1" s="1"/>
  <c r="R24" i="1"/>
  <c r="S49" i="1" l="1"/>
  <c r="S50" i="1" s="1"/>
  <c r="S51" i="1" s="1"/>
  <c r="S48" i="1"/>
  <c r="T47" i="1"/>
  <c r="S36" i="1"/>
  <c r="T35" i="1"/>
  <c r="S37" i="1"/>
  <c r="S38" i="1" s="1"/>
  <c r="S39" i="1" s="1"/>
  <c r="T23" i="1"/>
  <c r="T25" i="1" s="1"/>
  <c r="T26" i="1" s="1"/>
  <c r="T27" i="1" s="1"/>
  <c r="S24" i="1"/>
  <c r="T48" i="1" l="1"/>
  <c r="U47" i="1"/>
  <c r="T49" i="1"/>
  <c r="T50" i="1" s="1"/>
  <c r="T51" i="1" s="1"/>
  <c r="T36" i="1"/>
  <c r="U35" i="1"/>
  <c r="T37" i="1"/>
  <c r="T38" i="1" s="1"/>
  <c r="T39" i="1" s="1"/>
  <c r="U23" i="1"/>
  <c r="U25" i="1" s="1"/>
  <c r="U26" i="1" s="1"/>
  <c r="U27" i="1" s="1"/>
  <c r="T24" i="1"/>
  <c r="U48" i="1" l="1"/>
  <c r="V47" i="1"/>
  <c r="U49" i="1"/>
  <c r="U50" i="1" s="1"/>
  <c r="U51" i="1" s="1"/>
  <c r="V35" i="1"/>
  <c r="U37" i="1"/>
  <c r="U38" i="1" s="1"/>
  <c r="U39" i="1" s="1"/>
  <c r="U36" i="1"/>
  <c r="V23" i="1"/>
  <c r="V25" i="1" s="1"/>
  <c r="V26" i="1" s="1"/>
  <c r="V27" i="1" s="1"/>
  <c r="U24" i="1"/>
  <c r="W47" i="1" l="1"/>
  <c r="V49" i="1"/>
  <c r="V50" i="1" s="1"/>
  <c r="V51" i="1" s="1"/>
  <c r="V48" i="1"/>
  <c r="V37" i="1"/>
  <c r="V38" i="1" s="1"/>
  <c r="V39" i="1" s="1"/>
  <c r="V36" i="1"/>
  <c r="W35" i="1"/>
  <c r="W23" i="1"/>
  <c r="W25" i="1" s="1"/>
  <c r="W26" i="1" s="1"/>
  <c r="W27" i="1" s="1"/>
  <c r="V24" i="1"/>
  <c r="W49" i="1" l="1"/>
  <c r="W50" i="1" s="1"/>
  <c r="W51" i="1" s="1"/>
  <c r="X47" i="1"/>
  <c r="W48" i="1"/>
  <c r="W36" i="1"/>
  <c r="W37" i="1"/>
  <c r="W38" i="1" s="1"/>
  <c r="W39" i="1" s="1"/>
  <c r="X35" i="1"/>
  <c r="X23" i="1"/>
  <c r="X25" i="1" s="1"/>
  <c r="X26" i="1" s="1"/>
  <c r="X27" i="1" s="1"/>
  <c r="W24" i="1"/>
  <c r="X48" i="1" l="1"/>
  <c r="X49" i="1"/>
  <c r="X50" i="1" s="1"/>
  <c r="X51" i="1" s="1"/>
  <c r="Y47" i="1"/>
  <c r="X36" i="1"/>
  <c r="Y35" i="1"/>
  <c r="X37" i="1"/>
  <c r="X38" i="1" s="1"/>
  <c r="X39" i="1" s="1"/>
  <c r="Y23" i="1"/>
  <c r="Y25" i="1" s="1"/>
  <c r="Y26" i="1" s="1"/>
  <c r="Y27" i="1" s="1"/>
  <c r="X24" i="1"/>
  <c r="Y48" i="1" l="1"/>
  <c r="Z47" i="1"/>
  <c r="Y49" i="1"/>
  <c r="Y50" i="1" s="1"/>
  <c r="Y51" i="1" s="1"/>
  <c r="Z35" i="1"/>
  <c r="Y37" i="1"/>
  <c r="Y38" i="1" s="1"/>
  <c r="Y39" i="1" s="1"/>
  <c r="Y36" i="1"/>
  <c r="Z23" i="1"/>
  <c r="Z25" i="1" s="1"/>
  <c r="Z26" i="1" s="1"/>
  <c r="Z27" i="1" s="1"/>
  <c r="Y24" i="1"/>
  <c r="AA47" i="1" l="1"/>
  <c r="Z49" i="1"/>
  <c r="Z50" i="1" s="1"/>
  <c r="Z51" i="1" s="1"/>
  <c r="Z48" i="1"/>
  <c r="Z37" i="1"/>
  <c r="Z38" i="1" s="1"/>
  <c r="Z39" i="1" s="1"/>
  <c r="Z36" i="1"/>
  <c r="AA35" i="1"/>
  <c r="AA23" i="1"/>
  <c r="AA25" i="1" s="1"/>
  <c r="AA26" i="1" s="1"/>
  <c r="AA27" i="1" s="1"/>
  <c r="Z24" i="1"/>
  <c r="AA49" i="1" l="1"/>
  <c r="AA50" i="1" s="1"/>
  <c r="AA51" i="1" s="1"/>
  <c r="AB47" i="1"/>
  <c r="AA48" i="1"/>
  <c r="AA36" i="1"/>
  <c r="AB35" i="1"/>
  <c r="AA37" i="1"/>
  <c r="AA38" i="1" s="1"/>
  <c r="AA39" i="1" s="1"/>
  <c r="AB23" i="1"/>
  <c r="AB25" i="1" s="1"/>
  <c r="AB26" i="1" s="1"/>
  <c r="AB27" i="1" s="1"/>
  <c r="AA24" i="1"/>
  <c r="AB48" i="1" l="1"/>
  <c r="AC47" i="1"/>
  <c r="AB49" i="1"/>
  <c r="AB50" i="1" s="1"/>
  <c r="AB51" i="1" s="1"/>
  <c r="AB36" i="1"/>
  <c r="AC35" i="1"/>
  <c r="AB37" i="1"/>
  <c r="AB38" i="1" s="1"/>
  <c r="AB39" i="1" s="1"/>
  <c r="AC23" i="1"/>
  <c r="AC25" i="1" s="1"/>
  <c r="AC26" i="1" s="1"/>
  <c r="AC27" i="1" s="1"/>
  <c r="AB24" i="1"/>
  <c r="AC48" i="1" l="1"/>
  <c r="AD47" i="1"/>
  <c r="AC49" i="1"/>
  <c r="AC50" i="1" s="1"/>
  <c r="AC51" i="1" s="1"/>
  <c r="AD35" i="1"/>
  <c r="AC37" i="1"/>
  <c r="AC38" i="1" s="1"/>
  <c r="AC39" i="1" s="1"/>
  <c r="AC36" i="1"/>
  <c r="AD23" i="1"/>
  <c r="AD25" i="1" s="1"/>
  <c r="AD26" i="1" s="1"/>
  <c r="AD27" i="1" s="1"/>
  <c r="AC24" i="1"/>
  <c r="AE47" i="1" l="1"/>
  <c r="AD49" i="1"/>
  <c r="AD50" i="1" s="1"/>
  <c r="AD51" i="1" s="1"/>
  <c r="AD48" i="1"/>
  <c r="AD37" i="1"/>
  <c r="AD38" i="1" s="1"/>
  <c r="AD39" i="1" s="1"/>
  <c r="AD36" i="1"/>
  <c r="AE35" i="1"/>
  <c r="AE23" i="1"/>
  <c r="AE25" i="1" s="1"/>
  <c r="AE26" i="1" s="1"/>
  <c r="AE27" i="1" s="1"/>
  <c r="AD24" i="1"/>
  <c r="AE49" i="1" l="1"/>
  <c r="AE50" i="1" s="1"/>
  <c r="AE51" i="1" s="1"/>
  <c r="AF47" i="1"/>
  <c r="AE48" i="1"/>
  <c r="AE36" i="1"/>
  <c r="AE37" i="1"/>
  <c r="AE38" i="1" s="1"/>
  <c r="AE39" i="1" s="1"/>
  <c r="AF35" i="1"/>
  <c r="AF23" i="1"/>
  <c r="AF25" i="1" s="1"/>
  <c r="AF26" i="1" s="1"/>
  <c r="AF27" i="1" s="1"/>
  <c r="AE24" i="1"/>
  <c r="AF48" i="1" l="1"/>
  <c r="AF49" i="1"/>
  <c r="AF50" i="1" s="1"/>
  <c r="AF51" i="1" s="1"/>
  <c r="AF36" i="1"/>
  <c r="AF37" i="1"/>
  <c r="AF38" i="1" s="1"/>
  <c r="AF39" i="1" s="1"/>
  <c r="AF24" i="1"/>
</calcChain>
</file>

<file path=xl/sharedStrings.xml><?xml version="1.0" encoding="utf-8"?>
<sst xmlns="http://schemas.openxmlformats.org/spreadsheetml/2006/main" count="52" uniqueCount="34">
  <si>
    <t>Щорічні витрати:</t>
  </si>
  <si>
    <t>Комунальні послуги</t>
  </si>
  <si>
    <t>Оплата праці</t>
  </si>
  <si>
    <t>Супутні витрати</t>
  </si>
  <si>
    <t>Інвестиції для введення об'єкту в експлуатацію (одноразово)</t>
  </si>
  <si>
    <t>*прогнозується зростання видатків на 5% щороку</t>
  </si>
  <si>
    <t>Песимістичний сценарій (заповнюваність номерів на рівні 60%)</t>
  </si>
  <si>
    <t>Середня кількість діб на місяць</t>
  </si>
  <si>
    <t xml:space="preserve">Кількість номерів </t>
  </si>
  <si>
    <t>Валовий прибуток</t>
  </si>
  <si>
    <t>Витрати</t>
  </si>
  <si>
    <t>Валовий дохід (включаючи ПДВ)</t>
  </si>
  <si>
    <t>Чистий дохід (за мінусом ПДВ)</t>
  </si>
  <si>
    <t>Балансовий прибуток</t>
  </si>
  <si>
    <t>№ року з/п</t>
  </si>
  <si>
    <t>Рік</t>
  </si>
  <si>
    <t>Чистий прибуток після оподаткування</t>
  </si>
  <si>
    <t>Строк окупності інвестицій:</t>
  </si>
  <si>
    <t>до 10 років</t>
  </si>
  <si>
    <t>до 23 років</t>
  </si>
  <si>
    <t>до 8 років</t>
  </si>
  <si>
    <t>Коефіцієнт середньої заповнюв. на рік</t>
  </si>
  <si>
    <t>Валовий дохід на місяць, тис. грн</t>
  </si>
  <si>
    <t>Валовий дохід на рік, тис. грн</t>
  </si>
  <si>
    <t>Середня вартість номера за добу, тис. грн *</t>
  </si>
  <si>
    <t>Враховуючи нестабільну економічну ситуацію та інфляційні процеси в Україні, припускаємо, що як видатки, так і доходи щороку зростатимуть на 5%.</t>
  </si>
  <si>
    <t>*прогнозується щорічне зростання вартості готельного номера на 5%.</t>
  </si>
  <si>
    <t>тис. грн</t>
  </si>
  <si>
    <t>Доходи (базові значення для розрахунків в цінах 2023 року)*</t>
  </si>
  <si>
    <t>Видатки (базові значення для розрахунків в цінах 2023 року)*</t>
  </si>
  <si>
    <t>Оптимальний сценарій (заповнюваність номерів на рівні 80%)</t>
  </si>
  <si>
    <t>Оптимістичний сценарій (заповнюваність номерів на рівні 90%)</t>
  </si>
  <si>
    <t>Додаток до техніко-економічного обґрунтування для здійснення державно-приватного партнерства щодо проєкту «Реставрація з пристосуванням та управління нежитловим приміщенням, що розташоване за адресою вул. Кафедральна, 4 у м. Луцьку</t>
  </si>
  <si>
    <t xml:space="preserve">Фінансова модель здійснення державно-приватного партнерства щодо проєкту «Реставрація з пристосуванням та управління нежитловим приміщенням по вул. Кафедральна, 4 у місті Луцьку»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</si>
</sst>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&quot;₴&quot;;[Red]\-#,##0.00&quot;₴&quot;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rgb="FFFFFFFF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2" fontId="0" fillId="0" borderId="0" xfId="0" applyNumberFormat="1"/>
    <xf numFmtId="0" fontId="1" fillId="0" borderId="0" xfId="0" applyFont="1"/>
    <xf numFmtId="9" fontId="0" fillId="0" borderId="0" xfId="0" applyNumberFormat="1"/>
    <xf numFmtId="0" fontId="0" fillId="0" borderId="0" xfId="0" applyFill="1"/>
    <xf numFmtId="2" fontId="0" fillId="0" borderId="0" xfId="0" applyNumberFormat="1" applyFill="1"/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Fill="1" applyBorder="1"/>
    <xf numFmtId="4" fontId="1" fillId="0" borderId="1" xfId="0" applyNumberFormat="1" applyFont="1" applyFill="1" applyBorder="1"/>
    <xf numFmtId="0" fontId="0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left" vertical="center"/>
    </xf>
    <xf numFmtId="4" fontId="8" fillId="0" borderId="0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Fill="1" applyBorder="1"/>
    <xf numFmtId="4" fontId="1" fillId="0" borderId="1" xfId="0" applyNumberFormat="1" applyFont="1" applyBorder="1"/>
    <xf numFmtId="0" fontId="0" fillId="0" borderId="0" xfId="0" applyAlignment="1">
      <alignment horizontal="right"/>
    </xf>
    <xf numFmtId="0" fontId="10" fillId="0" borderId="0" xfId="0" applyFont="1" applyAlignment="1">
      <alignment wrapText="1"/>
    </xf>
    <xf numFmtId="0" fontId="0" fillId="0" borderId="0" xfId="0" applyBorder="1"/>
    <xf numFmtId="0" fontId="1" fillId="0" borderId="0" xfId="0" applyFont="1" applyBorder="1"/>
    <xf numFmtId="9" fontId="0" fillId="0" borderId="0" xfId="0" applyNumberFormat="1" applyBorder="1"/>
    <xf numFmtId="8" fontId="0" fillId="0" borderId="0" xfId="0" applyNumberFormat="1" applyBorder="1"/>
    <xf numFmtId="4" fontId="1" fillId="0" borderId="0" xfId="0" applyNumberFormat="1" applyFont="1" applyBorder="1"/>
    <xf numFmtId="0" fontId="10" fillId="0" borderId="0" xfId="0" applyFont="1" applyAlignment="1">
      <alignment horizontal="left" wrapText="1"/>
    </xf>
    <xf numFmtId="0" fontId="0" fillId="0" borderId="1" xfId="0" applyBorder="1" applyAlignment="1">
      <alignment horizontal="lef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3"/>
  <sheetViews>
    <sheetView tabSelected="1" topLeftCell="A31" zoomScaleNormal="100" workbookViewId="0">
      <selection activeCell="B29" sqref="B29"/>
    </sheetView>
  </sheetViews>
  <sheetFormatPr defaultRowHeight="15" x14ac:dyDescent="0.25"/>
  <cols>
    <col min="1" max="1" width="36.5703125" customWidth="1"/>
    <col min="2" max="2" width="9.7109375" bestFit="1" customWidth="1"/>
    <col min="4" max="4" width="10.5703125" customWidth="1"/>
    <col min="5" max="5" width="11.42578125" customWidth="1"/>
    <col min="10" max="13" width="9.28515625" bestFit="1" customWidth="1"/>
    <col min="14" max="14" width="9.28515625" customWidth="1"/>
    <col min="15" max="15" width="9.42578125" customWidth="1"/>
    <col min="32" max="32" width="10.28515625" customWidth="1"/>
  </cols>
  <sheetData>
    <row r="1" spans="1:16" ht="55.5" customHeight="1" x14ac:dyDescent="0.25">
      <c r="C1" s="43" t="s">
        <v>32</v>
      </c>
      <c r="D1" s="43"/>
      <c r="E1" s="43"/>
      <c r="F1" s="43"/>
      <c r="G1" s="37"/>
      <c r="H1" s="37"/>
      <c r="I1" s="37"/>
    </row>
    <row r="2" spans="1:16" ht="60.75" customHeight="1" x14ac:dyDescent="0.3">
      <c r="A2" s="46" t="s">
        <v>33</v>
      </c>
      <c r="B2" s="46"/>
      <c r="C2" s="46"/>
      <c r="D2" s="46"/>
      <c r="E2" s="46"/>
      <c r="F2" s="46"/>
    </row>
    <row r="3" spans="1:16" ht="24" customHeight="1" x14ac:dyDescent="0.25">
      <c r="A3" s="47" t="s">
        <v>29</v>
      </c>
      <c r="B3" s="47"/>
      <c r="C3" s="47"/>
      <c r="D3" s="47"/>
      <c r="E3" s="32" t="s">
        <v>27</v>
      </c>
    </row>
    <row r="4" spans="1:16" x14ac:dyDescent="0.25">
      <c r="A4" s="44" t="s">
        <v>4</v>
      </c>
      <c r="B4" s="44"/>
      <c r="C4" s="44"/>
      <c r="D4" s="44"/>
      <c r="E4" s="31">
        <v>50000</v>
      </c>
    </row>
    <row r="5" spans="1:16" x14ac:dyDescent="0.25">
      <c r="A5" s="48" t="s">
        <v>0</v>
      </c>
      <c r="B5" s="49"/>
      <c r="C5" s="49"/>
      <c r="D5" s="49"/>
      <c r="E5" s="50"/>
      <c r="J5" s="6"/>
      <c r="K5" s="6"/>
      <c r="L5" s="6"/>
      <c r="M5" s="6"/>
      <c r="N5" s="6"/>
      <c r="O5" s="6"/>
      <c r="P5" s="6"/>
    </row>
    <row r="6" spans="1:16" x14ac:dyDescent="0.25">
      <c r="A6" s="44" t="s">
        <v>1</v>
      </c>
      <c r="B6" s="44"/>
      <c r="C6" s="44"/>
      <c r="D6" s="44"/>
      <c r="E6" s="30">
        <v>6000</v>
      </c>
      <c r="J6" s="6"/>
      <c r="K6" s="6"/>
      <c r="L6" s="6"/>
      <c r="M6" s="6"/>
      <c r="N6" s="6"/>
      <c r="O6" s="6"/>
      <c r="P6" s="6"/>
    </row>
    <row r="7" spans="1:16" x14ac:dyDescent="0.25">
      <c r="A7" s="44" t="s">
        <v>2</v>
      </c>
      <c r="B7" s="44"/>
      <c r="C7" s="44"/>
      <c r="D7" s="44"/>
      <c r="E7" s="30">
        <v>5040</v>
      </c>
      <c r="J7" s="7"/>
      <c r="K7" s="8"/>
      <c r="L7" s="8"/>
      <c r="M7" s="8"/>
      <c r="N7" s="8"/>
      <c r="O7" s="8"/>
      <c r="P7" s="8"/>
    </row>
    <row r="8" spans="1:16" x14ac:dyDescent="0.25">
      <c r="A8" s="44" t="s">
        <v>3</v>
      </c>
      <c r="B8" s="44"/>
      <c r="C8" s="44"/>
      <c r="D8" s="44"/>
      <c r="E8" s="30">
        <v>500</v>
      </c>
      <c r="J8" s="9"/>
      <c r="K8" s="9"/>
      <c r="L8" s="9"/>
      <c r="M8" s="9"/>
      <c r="N8" s="10"/>
      <c r="O8" s="9"/>
      <c r="P8" s="9"/>
    </row>
    <row r="9" spans="1:16" x14ac:dyDescent="0.25">
      <c r="A9" s="45" t="s">
        <v>5</v>
      </c>
      <c r="B9" s="45"/>
      <c r="C9" s="45"/>
      <c r="D9" s="45"/>
      <c r="E9" s="45"/>
      <c r="J9" s="11"/>
      <c r="K9" s="11"/>
      <c r="L9" s="11"/>
      <c r="M9" s="11"/>
      <c r="N9" s="12"/>
      <c r="O9" s="11"/>
      <c r="P9" s="11"/>
    </row>
    <row r="10" spans="1:16" ht="24" customHeight="1" x14ac:dyDescent="0.25">
      <c r="A10" t="s">
        <v>28</v>
      </c>
      <c r="J10" s="11"/>
      <c r="K10" s="11"/>
      <c r="L10" s="11"/>
      <c r="M10" s="11"/>
      <c r="N10" s="12"/>
      <c r="O10" s="11"/>
      <c r="P10" s="11"/>
    </row>
    <row r="11" spans="1:16" s="2" customFormat="1" ht="63.75" x14ac:dyDescent="0.25">
      <c r="A11" s="17" t="s">
        <v>7</v>
      </c>
      <c r="B11" s="18" t="s">
        <v>8</v>
      </c>
      <c r="C11" s="18" t="s">
        <v>24</v>
      </c>
      <c r="D11" s="18" t="s">
        <v>21</v>
      </c>
      <c r="E11" s="18" t="s">
        <v>22</v>
      </c>
      <c r="F11" s="18" t="s">
        <v>23</v>
      </c>
      <c r="G11" s="19"/>
    </row>
    <row r="12" spans="1:16" s="16" customFormat="1" x14ac:dyDescent="0.25">
      <c r="A12" s="21">
        <v>30</v>
      </c>
      <c r="B12" s="22">
        <v>45</v>
      </c>
      <c r="C12" s="22">
        <v>1.7</v>
      </c>
      <c r="D12" s="22">
        <v>0.6</v>
      </c>
      <c r="E12" s="23">
        <f>A12*B12*C12*D12</f>
        <v>1377</v>
      </c>
      <c r="F12" s="20">
        <f>E12*12</f>
        <v>16524</v>
      </c>
      <c r="G12" s="24"/>
    </row>
    <row r="13" spans="1:16" s="16" customFormat="1" x14ac:dyDescent="0.25">
      <c r="A13" s="21">
        <v>30</v>
      </c>
      <c r="B13" s="22">
        <v>45</v>
      </c>
      <c r="C13" s="22">
        <v>1.7</v>
      </c>
      <c r="D13" s="22">
        <v>0.8</v>
      </c>
      <c r="E13" s="23">
        <f t="shared" ref="E13:E14" si="0">A13*B13*C13*D13</f>
        <v>1836</v>
      </c>
      <c r="F13" s="20">
        <f t="shared" ref="F13:F14" si="1">E13*12</f>
        <v>22032</v>
      </c>
      <c r="G13" s="24"/>
    </row>
    <row r="14" spans="1:16" s="16" customFormat="1" x14ac:dyDescent="0.25">
      <c r="A14" s="21">
        <v>30</v>
      </c>
      <c r="B14" s="22">
        <v>45</v>
      </c>
      <c r="C14" s="22">
        <v>1.7</v>
      </c>
      <c r="D14" s="22">
        <v>0.9</v>
      </c>
      <c r="E14" s="23">
        <f t="shared" si="0"/>
        <v>2065.5</v>
      </c>
      <c r="F14" s="20">
        <f t="shared" si="1"/>
        <v>24786</v>
      </c>
      <c r="G14" s="24"/>
    </row>
    <row r="15" spans="1:16" s="16" customFormat="1" x14ac:dyDescent="0.25">
      <c r="A15" s="28" t="s">
        <v>26</v>
      </c>
      <c r="B15" s="25"/>
      <c r="C15" s="25"/>
      <c r="D15" s="25"/>
      <c r="E15" s="26"/>
      <c r="F15" s="27"/>
      <c r="G15" s="24"/>
    </row>
    <row r="16" spans="1:16" s="16" customFormat="1" x14ac:dyDescent="0.25">
      <c r="A16" s="28"/>
      <c r="B16" s="25"/>
      <c r="C16" s="25"/>
      <c r="D16" s="25"/>
      <c r="E16" s="26"/>
      <c r="F16" s="27"/>
      <c r="G16" s="24"/>
    </row>
    <row r="17" spans="1:33" s="16" customFormat="1" x14ac:dyDescent="0.25">
      <c r="A17" s="29" t="s">
        <v>25</v>
      </c>
      <c r="B17" s="25"/>
      <c r="C17" s="25"/>
      <c r="D17" s="25"/>
      <c r="E17" s="26"/>
      <c r="F17" s="27"/>
      <c r="G17" s="24"/>
    </row>
    <row r="19" spans="1:33" x14ac:dyDescent="0.25">
      <c r="A19" s="2" t="s">
        <v>6</v>
      </c>
    </row>
    <row r="20" spans="1:33" x14ac:dyDescent="0.25">
      <c r="A20" s="13" t="s">
        <v>15</v>
      </c>
      <c r="B20" s="13">
        <v>2023</v>
      </c>
      <c r="C20" s="13">
        <v>2024</v>
      </c>
      <c r="D20" s="13">
        <v>2025</v>
      </c>
      <c r="E20" s="13">
        <v>2026</v>
      </c>
      <c r="F20" s="13">
        <v>2027</v>
      </c>
      <c r="G20" s="13">
        <v>2028</v>
      </c>
      <c r="H20" s="13">
        <v>2029</v>
      </c>
      <c r="I20" s="13">
        <v>2030</v>
      </c>
      <c r="J20" s="13">
        <v>2031</v>
      </c>
      <c r="K20" s="13">
        <v>2032</v>
      </c>
      <c r="L20" s="13">
        <v>2033</v>
      </c>
      <c r="M20" s="13">
        <v>2034</v>
      </c>
      <c r="N20" s="13">
        <v>2035</v>
      </c>
      <c r="O20" s="13">
        <v>2036</v>
      </c>
      <c r="P20" s="13">
        <v>2037</v>
      </c>
      <c r="Q20" s="13">
        <v>2038</v>
      </c>
      <c r="R20" s="13">
        <v>2039</v>
      </c>
      <c r="S20" s="13">
        <v>2040</v>
      </c>
      <c r="T20" s="13">
        <v>2041</v>
      </c>
      <c r="U20" s="13">
        <v>2042</v>
      </c>
      <c r="V20" s="13">
        <v>2043</v>
      </c>
      <c r="W20" s="13">
        <v>2044</v>
      </c>
      <c r="X20" s="13">
        <v>2045</v>
      </c>
      <c r="Y20" s="13">
        <v>2046</v>
      </c>
      <c r="Z20" s="13">
        <v>2047</v>
      </c>
      <c r="AA20" s="13">
        <v>2048</v>
      </c>
      <c r="AB20" s="13">
        <v>2049</v>
      </c>
      <c r="AC20" s="13">
        <v>2050</v>
      </c>
      <c r="AD20" s="13">
        <v>2051</v>
      </c>
      <c r="AE20" s="13">
        <v>2052</v>
      </c>
      <c r="AF20" s="13">
        <v>2053</v>
      </c>
    </row>
    <row r="21" spans="1:33" x14ac:dyDescent="0.25">
      <c r="A21" s="13" t="s">
        <v>14</v>
      </c>
      <c r="B21" s="13">
        <v>1</v>
      </c>
      <c r="C21" s="13">
        <v>2</v>
      </c>
      <c r="D21" s="13">
        <v>3</v>
      </c>
      <c r="E21" s="13">
        <v>4</v>
      </c>
      <c r="F21" s="13">
        <v>5</v>
      </c>
      <c r="G21" s="13">
        <v>6</v>
      </c>
      <c r="H21" s="13">
        <v>7</v>
      </c>
      <c r="I21" s="13">
        <v>8</v>
      </c>
      <c r="J21" s="13">
        <v>9</v>
      </c>
      <c r="K21" s="13">
        <v>10</v>
      </c>
      <c r="L21" s="13">
        <v>11</v>
      </c>
      <c r="M21" s="13">
        <v>12</v>
      </c>
      <c r="N21" s="13">
        <v>13</v>
      </c>
      <c r="O21" s="13">
        <v>14</v>
      </c>
      <c r="P21" s="13">
        <v>15</v>
      </c>
      <c r="Q21" s="13">
        <v>16</v>
      </c>
      <c r="R21" s="13">
        <v>17</v>
      </c>
      <c r="S21" s="13">
        <v>18</v>
      </c>
      <c r="T21" s="13">
        <v>19</v>
      </c>
      <c r="U21" s="13">
        <v>20</v>
      </c>
      <c r="V21" s="13">
        <v>21</v>
      </c>
      <c r="W21" s="13">
        <v>22</v>
      </c>
      <c r="X21" s="13">
        <v>23</v>
      </c>
      <c r="Y21" s="13">
        <v>24</v>
      </c>
      <c r="Z21" s="13">
        <v>25</v>
      </c>
      <c r="AA21" s="13">
        <v>26</v>
      </c>
      <c r="AB21" s="13">
        <v>27</v>
      </c>
      <c r="AC21" s="13">
        <v>28</v>
      </c>
      <c r="AD21" s="13">
        <v>29</v>
      </c>
      <c r="AE21" s="13">
        <v>30</v>
      </c>
      <c r="AF21" s="13">
        <v>31</v>
      </c>
    </row>
    <row r="22" spans="1:33" x14ac:dyDescent="0.25">
      <c r="A22" s="13" t="s">
        <v>10</v>
      </c>
      <c r="B22" s="33">
        <v>50000</v>
      </c>
      <c r="C22" s="33">
        <v>11540</v>
      </c>
      <c r="D22" s="33">
        <f>C22*(5%)+C22</f>
        <v>12117</v>
      </c>
      <c r="E22" s="33">
        <f t="shared" ref="E22:AF22" si="2">D22*(5%)+D22</f>
        <v>12722.85</v>
      </c>
      <c r="F22" s="33">
        <f t="shared" si="2"/>
        <v>13358.9925</v>
      </c>
      <c r="G22" s="33">
        <f t="shared" si="2"/>
        <v>14026.942125</v>
      </c>
      <c r="H22" s="33">
        <f t="shared" si="2"/>
        <v>14728.289231249999</v>
      </c>
      <c r="I22" s="33">
        <f t="shared" si="2"/>
        <v>15464.703692812498</v>
      </c>
      <c r="J22" s="33">
        <f t="shared" si="2"/>
        <v>16237.938877453123</v>
      </c>
      <c r="K22" s="33">
        <f t="shared" si="2"/>
        <v>17049.835821325782</v>
      </c>
      <c r="L22" s="33">
        <f t="shared" si="2"/>
        <v>17902.32761239207</v>
      </c>
      <c r="M22" s="33">
        <f t="shared" si="2"/>
        <v>18797.443993011671</v>
      </c>
      <c r="N22" s="33">
        <f t="shared" si="2"/>
        <v>19737.316192662256</v>
      </c>
      <c r="O22" s="33">
        <f t="shared" si="2"/>
        <v>20724.182002295369</v>
      </c>
      <c r="P22" s="33">
        <f t="shared" si="2"/>
        <v>21760.391102410136</v>
      </c>
      <c r="Q22" s="33">
        <f t="shared" si="2"/>
        <v>22848.410657530643</v>
      </c>
      <c r="R22" s="33">
        <f t="shared" si="2"/>
        <v>23990.831190407174</v>
      </c>
      <c r="S22" s="33">
        <f t="shared" si="2"/>
        <v>25190.372749927534</v>
      </c>
      <c r="T22" s="33">
        <f t="shared" si="2"/>
        <v>26449.891387423912</v>
      </c>
      <c r="U22" s="33">
        <f t="shared" si="2"/>
        <v>27772.385956795108</v>
      </c>
      <c r="V22" s="33">
        <f t="shared" si="2"/>
        <v>29161.005254634863</v>
      </c>
      <c r="W22" s="33">
        <f t="shared" si="2"/>
        <v>30619.055517366607</v>
      </c>
      <c r="X22" s="33">
        <f t="shared" si="2"/>
        <v>32150.008293234936</v>
      </c>
      <c r="Y22" s="33">
        <f t="shared" si="2"/>
        <v>33757.508707896683</v>
      </c>
      <c r="Z22" s="33">
        <f t="shared" si="2"/>
        <v>35445.384143291514</v>
      </c>
      <c r="AA22" s="33">
        <f t="shared" si="2"/>
        <v>37217.653350456087</v>
      </c>
      <c r="AB22" s="33">
        <f t="shared" si="2"/>
        <v>39078.536017978891</v>
      </c>
      <c r="AC22" s="33">
        <f t="shared" si="2"/>
        <v>41032.462818877837</v>
      </c>
      <c r="AD22" s="33">
        <f t="shared" si="2"/>
        <v>43084.085959821728</v>
      </c>
      <c r="AE22" s="33">
        <f t="shared" si="2"/>
        <v>45238.290257812812</v>
      </c>
      <c r="AF22" s="33">
        <f t="shared" si="2"/>
        <v>47500.204770703451</v>
      </c>
      <c r="AG22" s="1"/>
    </row>
    <row r="23" spans="1:33" s="4" customFormat="1" x14ac:dyDescent="0.25">
      <c r="A23" s="14" t="s">
        <v>11</v>
      </c>
      <c r="B23" s="34"/>
      <c r="C23" s="15">
        <f>F12</f>
        <v>16524</v>
      </c>
      <c r="D23" s="34">
        <f t="shared" ref="D23:AF23" si="3">C23*(5%)+C23</f>
        <v>17350.2</v>
      </c>
      <c r="E23" s="34">
        <f t="shared" si="3"/>
        <v>18217.71</v>
      </c>
      <c r="F23" s="34">
        <f t="shared" si="3"/>
        <v>19128.595499999999</v>
      </c>
      <c r="G23" s="34">
        <f t="shared" si="3"/>
        <v>20085.025275</v>
      </c>
      <c r="H23" s="34">
        <f t="shared" si="3"/>
        <v>21089.27653875</v>
      </c>
      <c r="I23" s="34">
        <f t="shared" si="3"/>
        <v>22143.740365687499</v>
      </c>
      <c r="J23" s="34">
        <f t="shared" si="3"/>
        <v>23250.927383971873</v>
      </c>
      <c r="K23" s="34">
        <f t="shared" si="3"/>
        <v>24413.473753170467</v>
      </c>
      <c r="L23" s="34">
        <f t="shared" si="3"/>
        <v>25634.147440828991</v>
      </c>
      <c r="M23" s="34">
        <f t="shared" si="3"/>
        <v>26915.854812870439</v>
      </c>
      <c r="N23" s="34">
        <f t="shared" si="3"/>
        <v>28261.647553513962</v>
      </c>
      <c r="O23" s="34">
        <f t="shared" si="3"/>
        <v>29674.72993118966</v>
      </c>
      <c r="P23" s="34">
        <f t="shared" si="3"/>
        <v>31158.466427749143</v>
      </c>
      <c r="Q23" s="34">
        <f t="shared" si="3"/>
        <v>32716.389749136601</v>
      </c>
      <c r="R23" s="34">
        <f t="shared" si="3"/>
        <v>34352.20923659343</v>
      </c>
      <c r="S23" s="34">
        <f t="shared" si="3"/>
        <v>36069.819698423104</v>
      </c>
      <c r="T23" s="34">
        <f t="shared" si="3"/>
        <v>37873.310683344258</v>
      </c>
      <c r="U23" s="34">
        <f t="shared" si="3"/>
        <v>39766.976217511474</v>
      </c>
      <c r="V23" s="34">
        <f t="shared" si="3"/>
        <v>41755.325028387044</v>
      </c>
      <c r="W23" s="34">
        <f t="shared" si="3"/>
        <v>43843.091279806395</v>
      </c>
      <c r="X23" s="34">
        <f t="shared" si="3"/>
        <v>46035.245843796714</v>
      </c>
      <c r="Y23" s="34">
        <f t="shared" si="3"/>
        <v>48337.008135986551</v>
      </c>
      <c r="Z23" s="34">
        <f t="shared" si="3"/>
        <v>50753.858542785878</v>
      </c>
      <c r="AA23" s="34">
        <f t="shared" si="3"/>
        <v>53291.551469925173</v>
      </c>
      <c r="AB23" s="34">
        <f t="shared" si="3"/>
        <v>55956.129043421432</v>
      </c>
      <c r="AC23" s="34">
        <f t="shared" si="3"/>
        <v>58753.935495592501</v>
      </c>
      <c r="AD23" s="34">
        <f t="shared" si="3"/>
        <v>61691.632270372123</v>
      </c>
      <c r="AE23" s="34">
        <f t="shared" si="3"/>
        <v>64776.213883890727</v>
      </c>
      <c r="AF23" s="34">
        <f t="shared" si="3"/>
        <v>68015.024578085257</v>
      </c>
      <c r="AG23" s="5"/>
    </row>
    <row r="24" spans="1:33" x14ac:dyDescent="0.25">
      <c r="A24" s="13" t="s">
        <v>9</v>
      </c>
      <c r="B24" s="33"/>
      <c r="C24" s="33">
        <f t="shared" ref="C24:AF24" si="4">C23-C22</f>
        <v>4984</v>
      </c>
      <c r="D24" s="33">
        <f t="shared" si="4"/>
        <v>5233.2000000000007</v>
      </c>
      <c r="E24" s="33">
        <f t="shared" si="4"/>
        <v>5494.8599999999988</v>
      </c>
      <c r="F24" s="33">
        <f t="shared" si="4"/>
        <v>5769.6029999999992</v>
      </c>
      <c r="G24" s="33">
        <f t="shared" si="4"/>
        <v>6058.0831500000004</v>
      </c>
      <c r="H24" s="33">
        <f t="shared" si="4"/>
        <v>6360.9873075000014</v>
      </c>
      <c r="I24" s="33">
        <f t="shared" si="4"/>
        <v>6679.0366728750014</v>
      </c>
      <c r="J24" s="33">
        <f t="shared" si="4"/>
        <v>7012.98850651875</v>
      </c>
      <c r="K24" s="33">
        <f t="shared" si="4"/>
        <v>7363.6379318446852</v>
      </c>
      <c r="L24" s="33">
        <f t="shared" si="4"/>
        <v>7731.8198284369209</v>
      </c>
      <c r="M24" s="33">
        <f t="shared" si="4"/>
        <v>8118.4108198587674</v>
      </c>
      <c r="N24" s="33">
        <f t="shared" si="4"/>
        <v>8524.3313608517055</v>
      </c>
      <c r="O24" s="33">
        <f t="shared" si="4"/>
        <v>8950.5479288942915</v>
      </c>
      <c r="P24" s="33">
        <f t="shared" si="4"/>
        <v>9398.0753253390067</v>
      </c>
      <c r="Q24" s="33">
        <f t="shared" si="4"/>
        <v>9867.9790916059574</v>
      </c>
      <c r="R24" s="33">
        <f t="shared" si="4"/>
        <v>10361.378046186255</v>
      </c>
      <c r="S24" s="33">
        <f t="shared" si="4"/>
        <v>10879.44694849557</v>
      </c>
      <c r="T24" s="33">
        <f t="shared" si="4"/>
        <v>11423.419295920346</v>
      </c>
      <c r="U24" s="33">
        <f t="shared" si="4"/>
        <v>11994.590260716366</v>
      </c>
      <c r="V24" s="33">
        <f t="shared" si="4"/>
        <v>12594.31977375218</v>
      </c>
      <c r="W24" s="33">
        <f t="shared" si="4"/>
        <v>13224.035762439788</v>
      </c>
      <c r="X24" s="33">
        <f t="shared" si="4"/>
        <v>13885.237550561778</v>
      </c>
      <c r="Y24" s="33">
        <f t="shared" si="4"/>
        <v>14579.499428089868</v>
      </c>
      <c r="Z24" s="33">
        <f t="shared" si="4"/>
        <v>15308.474399494364</v>
      </c>
      <c r="AA24" s="33">
        <f t="shared" si="4"/>
        <v>16073.898119469086</v>
      </c>
      <c r="AB24" s="33">
        <f t="shared" si="4"/>
        <v>16877.59302544254</v>
      </c>
      <c r="AC24" s="33">
        <f t="shared" si="4"/>
        <v>17721.472676714664</v>
      </c>
      <c r="AD24" s="33">
        <f t="shared" si="4"/>
        <v>18607.546310550395</v>
      </c>
      <c r="AE24" s="33">
        <f t="shared" si="4"/>
        <v>19537.923626077914</v>
      </c>
      <c r="AF24" s="33">
        <f t="shared" si="4"/>
        <v>20514.819807381806</v>
      </c>
    </row>
    <row r="25" spans="1:33" x14ac:dyDescent="0.25">
      <c r="A25" s="13" t="s">
        <v>12</v>
      </c>
      <c r="B25" s="33"/>
      <c r="C25" s="33">
        <f t="shared" ref="C25:AF25" si="5">C23-(C23*(20%))</f>
        <v>13219.2</v>
      </c>
      <c r="D25" s="33">
        <f t="shared" si="5"/>
        <v>13880.16</v>
      </c>
      <c r="E25" s="33">
        <f t="shared" si="5"/>
        <v>14574.168</v>
      </c>
      <c r="F25" s="33">
        <f t="shared" si="5"/>
        <v>15302.876399999999</v>
      </c>
      <c r="G25" s="33">
        <f t="shared" si="5"/>
        <v>16068.02022</v>
      </c>
      <c r="H25" s="33">
        <f t="shared" si="5"/>
        <v>16871.421231</v>
      </c>
      <c r="I25" s="33">
        <f t="shared" si="5"/>
        <v>17714.99229255</v>
      </c>
      <c r="J25" s="33">
        <f t="shared" si="5"/>
        <v>18600.7419071775</v>
      </c>
      <c r="K25" s="33">
        <f t="shared" si="5"/>
        <v>19530.779002536372</v>
      </c>
      <c r="L25" s="33">
        <f t="shared" si="5"/>
        <v>20507.317952663194</v>
      </c>
      <c r="M25" s="33">
        <f t="shared" si="5"/>
        <v>21532.683850296351</v>
      </c>
      <c r="N25" s="33">
        <f t="shared" si="5"/>
        <v>22609.31804281117</v>
      </c>
      <c r="O25" s="33">
        <f t="shared" si="5"/>
        <v>23739.783944951727</v>
      </c>
      <c r="P25" s="33">
        <f t="shared" si="5"/>
        <v>24926.773142199316</v>
      </c>
      <c r="Q25" s="33">
        <f t="shared" si="5"/>
        <v>26173.111799309281</v>
      </c>
      <c r="R25" s="33">
        <f t="shared" si="5"/>
        <v>27481.767389274744</v>
      </c>
      <c r="S25" s="33">
        <f t="shared" si="5"/>
        <v>28855.855758738482</v>
      </c>
      <c r="T25" s="33">
        <f t="shared" si="5"/>
        <v>30298.648546675406</v>
      </c>
      <c r="U25" s="33">
        <f t="shared" si="5"/>
        <v>31813.580974009179</v>
      </c>
      <c r="V25" s="33">
        <f t="shared" si="5"/>
        <v>33404.260022709634</v>
      </c>
      <c r="W25" s="33">
        <f t="shared" si="5"/>
        <v>35074.473023845116</v>
      </c>
      <c r="X25" s="33">
        <f t="shared" si="5"/>
        <v>36828.196675037369</v>
      </c>
      <c r="Y25" s="33">
        <f t="shared" si="5"/>
        <v>38669.606508789242</v>
      </c>
      <c r="Z25" s="33">
        <f t="shared" si="5"/>
        <v>40603.086834228699</v>
      </c>
      <c r="AA25" s="33">
        <f t="shared" si="5"/>
        <v>42633.241175940137</v>
      </c>
      <c r="AB25" s="33">
        <f t="shared" si="5"/>
        <v>44764.903234737147</v>
      </c>
      <c r="AC25" s="33">
        <f t="shared" si="5"/>
        <v>47003.148396474004</v>
      </c>
      <c r="AD25" s="33">
        <f t="shared" si="5"/>
        <v>49353.305816297696</v>
      </c>
      <c r="AE25" s="33">
        <f t="shared" si="5"/>
        <v>51820.971107112578</v>
      </c>
      <c r="AF25" s="33">
        <f t="shared" si="5"/>
        <v>54412.019662468207</v>
      </c>
    </row>
    <row r="26" spans="1:33" x14ac:dyDescent="0.25">
      <c r="A26" s="13" t="s">
        <v>13</v>
      </c>
      <c r="B26" s="33"/>
      <c r="C26" s="33">
        <f t="shared" ref="C26:AF26" si="6">C25-C22</f>
        <v>1679.2000000000007</v>
      </c>
      <c r="D26" s="33">
        <f t="shared" si="6"/>
        <v>1763.1599999999999</v>
      </c>
      <c r="E26" s="33">
        <f t="shared" si="6"/>
        <v>1851.3179999999993</v>
      </c>
      <c r="F26" s="33">
        <f t="shared" si="6"/>
        <v>1943.8838999999989</v>
      </c>
      <c r="G26" s="33">
        <f t="shared" si="6"/>
        <v>2041.0780950000008</v>
      </c>
      <c r="H26" s="33">
        <f t="shared" si="6"/>
        <v>2143.1319997500013</v>
      </c>
      <c r="I26" s="33">
        <f t="shared" si="6"/>
        <v>2250.2885997375015</v>
      </c>
      <c r="J26" s="33">
        <f t="shared" si="6"/>
        <v>2362.8030297243768</v>
      </c>
      <c r="K26" s="33">
        <f t="shared" si="6"/>
        <v>2480.9431812105904</v>
      </c>
      <c r="L26" s="33">
        <f t="shared" si="6"/>
        <v>2604.9903402711243</v>
      </c>
      <c r="M26" s="33">
        <f t="shared" si="6"/>
        <v>2735.2398572846796</v>
      </c>
      <c r="N26" s="33">
        <f t="shared" si="6"/>
        <v>2872.0018501489139</v>
      </c>
      <c r="O26" s="33">
        <f t="shared" si="6"/>
        <v>3015.601942656358</v>
      </c>
      <c r="P26" s="33">
        <f t="shared" si="6"/>
        <v>3166.3820397891795</v>
      </c>
      <c r="Q26" s="33">
        <f t="shared" si="6"/>
        <v>3324.701141778638</v>
      </c>
      <c r="R26" s="33">
        <f t="shared" si="6"/>
        <v>3490.9361988675701</v>
      </c>
      <c r="S26" s="33">
        <f t="shared" si="6"/>
        <v>3665.4830088109484</v>
      </c>
      <c r="T26" s="33">
        <f t="shared" si="6"/>
        <v>3848.7571592514942</v>
      </c>
      <c r="U26" s="33">
        <f t="shared" si="6"/>
        <v>4041.1950172140714</v>
      </c>
      <c r="V26" s="33">
        <f t="shared" si="6"/>
        <v>4243.2547680747703</v>
      </c>
      <c r="W26" s="33">
        <f t="shared" si="6"/>
        <v>4455.4175064785086</v>
      </c>
      <c r="X26" s="33">
        <f t="shared" si="6"/>
        <v>4678.1883818024326</v>
      </c>
      <c r="Y26" s="33">
        <f t="shared" si="6"/>
        <v>4912.0978008925595</v>
      </c>
      <c r="Z26" s="33">
        <f t="shared" si="6"/>
        <v>5157.7026909371853</v>
      </c>
      <c r="AA26" s="33">
        <f t="shared" si="6"/>
        <v>5415.58782548405</v>
      </c>
      <c r="AB26" s="33">
        <f t="shared" si="6"/>
        <v>5686.3672167582554</v>
      </c>
      <c r="AC26" s="33">
        <f t="shared" si="6"/>
        <v>5970.6855775961667</v>
      </c>
      <c r="AD26" s="33">
        <f t="shared" si="6"/>
        <v>6269.2198564759674</v>
      </c>
      <c r="AE26" s="33">
        <f t="shared" si="6"/>
        <v>6582.6808492997661</v>
      </c>
      <c r="AF26" s="33">
        <f t="shared" si="6"/>
        <v>6911.8148917647559</v>
      </c>
    </row>
    <row r="27" spans="1:33" x14ac:dyDescent="0.25">
      <c r="A27" s="13" t="s">
        <v>16</v>
      </c>
      <c r="B27" s="35"/>
      <c r="C27" s="35">
        <f>C26-(C26*(18%))</f>
        <v>1376.9440000000006</v>
      </c>
      <c r="D27" s="35">
        <f t="shared" ref="D27:AF27" si="7">D26-(D26*(18%))</f>
        <v>1445.7911999999999</v>
      </c>
      <c r="E27" s="35">
        <f t="shared" si="7"/>
        <v>1518.0807599999994</v>
      </c>
      <c r="F27" s="35">
        <f t="shared" si="7"/>
        <v>1593.984797999999</v>
      </c>
      <c r="G27" s="35">
        <f t="shared" si="7"/>
        <v>1673.6840379000007</v>
      </c>
      <c r="H27" s="35">
        <f t="shared" si="7"/>
        <v>1757.368239795001</v>
      </c>
      <c r="I27" s="35">
        <f t="shared" si="7"/>
        <v>1845.2366517847513</v>
      </c>
      <c r="J27" s="35">
        <f t="shared" si="7"/>
        <v>1937.498484373989</v>
      </c>
      <c r="K27" s="35">
        <f t="shared" si="7"/>
        <v>2034.3734085926842</v>
      </c>
      <c r="L27" s="35">
        <f t="shared" si="7"/>
        <v>2136.0920790223217</v>
      </c>
      <c r="M27" s="35">
        <f t="shared" si="7"/>
        <v>2242.8966829734372</v>
      </c>
      <c r="N27" s="35">
        <f t="shared" si="7"/>
        <v>2355.0415171221093</v>
      </c>
      <c r="O27" s="35">
        <f t="shared" si="7"/>
        <v>2472.7935929782134</v>
      </c>
      <c r="P27" s="35">
        <f t="shared" si="7"/>
        <v>2596.4332726271273</v>
      </c>
      <c r="Q27" s="35">
        <f t="shared" si="7"/>
        <v>2726.2549362584832</v>
      </c>
      <c r="R27" s="35">
        <f t="shared" si="7"/>
        <v>2862.5676830714074</v>
      </c>
      <c r="S27" s="35">
        <f t="shared" si="7"/>
        <v>3005.6960672249779</v>
      </c>
      <c r="T27" s="35">
        <f t="shared" si="7"/>
        <v>3155.9808705862251</v>
      </c>
      <c r="U27" s="35">
        <f t="shared" si="7"/>
        <v>3313.7799141155383</v>
      </c>
      <c r="V27" s="35">
        <f t="shared" si="7"/>
        <v>3479.4689098213116</v>
      </c>
      <c r="W27" s="35">
        <f t="shared" si="7"/>
        <v>3653.442355312377</v>
      </c>
      <c r="X27" s="35">
        <f t="shared" si="7"/>
        <v>3836.1144730779947</v>
      </c>
      <c r="Y27" s="35">
        <f t="shared" si="7"/>
        <v>4027.9201967318986</v>
      </c>
      <c r="Z27" s="35">
        <f t="shared" si="7"/>
        <v>4229.3162065684919</v>
      </c>
      <c r="AA27" s="35">
        <f t="shared" si="7"/>
        <v>4440.782016896921</v>
      </c>
      <c r="AB27" s="35">
        <f t="shared" si="7"/>
        <v>4662.8211177417697</v>
      </c>
      <c r="AC27" s="35">
        <f t="shared" si="7"/>
        <v>4895.9621736288573</v>
      </c>
      <c r="AD27" s="35">
        <f t="shared" si="7"/>
        <v>5140.7602823102934</v>
      </c>
      <c r="AE27" s="35">
        <f t="shared" si="7"/>
        <v>5397.7982964258081</v>
      </c>
      <c r="AF27" s="35">
        <f t="shared" si="7"/>
        <v>5667.6882112470994</v>
      </c>
    </row>
    <row r="29" spans="1:33" x14ac:dyDescent="0.25">
      <c r="A29" t="s">
        <v>17</v>
      </c>
      <c r="B29" t="s">
        <v>19</v>
      </c>
      <c r="D29" s="36"/>
      <c r="E29" s="3"/>
    </row>
    <row r="31" spans="1:33" x14ac:dyDescent="0.25">
      <c r="A31" s="2" t="s">
        <v>30</v>
      </c>
    </row>
    <row r="32" spans="1:33" x14ac:dyDescent="0.25">
      <c r="A32" s="13" t="s">
        <v>15</v>
      </c>
      <c r="B32" s="13">
        <v>2023</v>
      </c>
      <c r="C32" s="13">
        <v>2024</v>
      </c>
      <c r="D32" s="13">
        <v>2025</v>
      </c>
      <c r="E32" s="13">
        <v>2026</v>
      </c>
      <c r="F32" s="13">
        <v>2027</v>
      </c>
      <c r="G32" s="13">
        <v>2028</v>
      </c>
      <c r="H32" s="13">
        <v>2029</v>
      </c>
      <c r="I32" s="13">
        <v>2030</v>
      </c>
      <c r="J32" s="13">
        <v>2031</v>
      </c>
      <c r="K32" s="13">
        <v>2032</v>
      </c>
      <c r="L32" s="13">
        <v>2033</v>
      </c>
      <c r="M32" s="13">
        <v>2034</v>
      </c>
      <c r="N32" s="13">
        <v>2035</v>
      </c>
      <c r="O32" s="13">
        <v>2036</v>
      </c>
      <c r="P32" s="13">
        <v>2037</v>
      </c>
      <c r="Q32" s="13">
        <v>2038</v>
      </c>
      <c r="R32" s="13">
        <v>2039</v>
      </c>
      <c r="S32" s="13">
        <v>2040</v>
      </c>
      <c r="T32" s="13">
        <v>2041</v>
      </c>
      <c r="U32" s="13">
        <v>2042</v>
      </c>
      <c r="V32" s="13">
        <v>2043</v>
      </c>
      <c r="W32" s="13">
        <v>2044</v>
      </c>
      <c r="X32" s="13">
        <v>2045</v>
      </c>
      <c r="Y32" s="13">
        <v>2046</v>
      </c>
      <c r="Z32" s="13">
        <v>2047</v>
      </c>
      <c r="AA32" s="13">
        <v>2048</v>
      </c>
      <c r="AB32" s="13">
        <v>2049</v>
      </c>
      <c r="AC32" s="13">
        <v>2050</v>
      </c>
      <c r="AD32" s="13">
        <v>2051</v>
      </c>
      <c r="AE32" s="13">
        <v>2052</v>
      </c>
      <c r="AF32" s="13">
        <v>2053</v>
      </c>
    </row>
    <row r="33" spans="1:33" x14ac:dyDescent="0.25">
      <c r="A33" s="13" t="s">
        <v>14</v>
      </c>
      <c r="B33" s="13">
        <v>1</v>
      </c>
      <c r="C33" s="13">
        <v>2</v>
      </c>
      <c r="D33" s="13">
        <v>3</v>
      </c>
      <c r="E33" s="13">
        <v>4</v>
      </c>
      <c r="F33" s="13">
        <v>5</v>
      </c>
      <c r="G33" s="13">
        <v>6</v>
      </c>
      <c r="H33" s="13">
        <v>7</v>
      </c>
      <c r="I33" s="13">
        <v>8</v>
      </c>
      <c r="J33" s="13">
        <v>9</v>
      </c>
      <c r="K33" s="13">
        <v>10</v>
      </c>
      <c r="L33" s="13">
        <v>11</v>
      </c>
      <c r="M33" s="13">
        <v>12</v>
      </c>
      <c r="N33" s="13">
        <v>13</v>
      </c>
      <c r="O33" s="13">
        <v>14</v>
      </c>
      <c r="P33" s="13">
        <v>15</v>
      </c>
      <c r="Q33" s="13">
        <v>16</v>
      </c>
      <c r="R33" s="13">
        <v>17</v>
      </c>
      <c r="S33" s="13">
        <v>18</v>
      </c>
      <c r="T33" s="13">
        <v>19</v>
      </c>
      <c r="U33" s="13">
        <v>20</v>
      </c>
      <c r="V33" s="13">
        <v>21</v>
      </c>
      <c r="W33" s="13">
        <v>22</v>
      </c>
      <c r="X33" s="13">
        <v>23</v>
      </c>
      <c r="Y33" s="13">
        <v>24</v>
      </c>
      <c r="Z33" s="13">
        <v>25</v>
      </c>
      <c r="AA33" s="13">
        <v>26</v>
      </c>
      <c r="AB33" s="13">
        <v>27</v>
      </c>
      <c r="AC33" s="13">
        <v>28</v>
      </c>
      <c r="AD33" s="13">
        <v>29</v>
      </c>
      <c r="AE33" s="13">
        <v>30</v>
      </c>
      <c r="AF33" s="13">
        <v>31</v>
      </c>
    </row>
    <row r="34" spans="1:33" x14ac:dyDescent="0.25">
      <c r="A34" s="13" t="s">
        <v>10</v>
      </c>
      <c r="B34" s="33">
        <v>50000</v>
      </c>
      <c r="C34" s="33">
        <v>11540</v>
      </c>
      <c r="D34" s="33">
        <f>C34*(5%)+C34</f>
        <v>12117</v>
      </c>
      <c r="E34" s="33">
        <f t="shared" ref="E34:AF34" si="8">D34*(5%)+D34</f>
        <v>12722.85</v>
      </c>
      <c r="F34" s="33">
        <f t="shared" si="8"/>
        <v>13358.9925</v>
      </c>
      <c r="G34" s="33">
        <f t="shared" si="8"/>
        <v>14026.942125</v>
      </c>
      <c r="H34" s="33">
        <f t="shared" si="8"/>
        <v>14728.289231249999</v>
      </c>
      <c r="I34" s="33">
        <f t="shared" si="8"/>
        <v>15464.703692812498</v>
      </c>
      <c r="J34" s="33">
        <f t="shared" si="8"/>
        <v>16237.938877453123</v>
      </c>
      <c r="K34" s="33">
        <f t="shared" si="8"/>
        <v>17049.835821325782</v>
      </c>
      <c r="L34" s="33">
        <f t="shared" si="8"/>
        <v>17902.32761239207</v>
      </c>
      <c r="M34" s="33">
        <f t="shared" si="8"/>
        <v>18797.443993011671</v>
      </c>
      <c r="N34" s="33">
        <f t="shared" si="8"/>
        <v>19737.316192662256</v>
      </c>
      <c r="O34" s="33">
        <f t="shared" si="8"/>
        <v>20724.182002295369</v>
      </c>
      <c r="P34" s="33">
        <f t="shared" si="8"/>
        <v>21760.391102410136</v>
      </c>
      <c r="Q34" s="33">
        <f t="shared" si="8"/>
        <v>22848.410657530643</v>
      </c>
      <c r="R34" s="33">
        <f t="shared" si="8"/>
        <v>23990.831190407174</v>
      </c>
      <c r="S34" s="33">
        <f t="shared" si="8"/>
        <v>25190.372749927534</v>
      </c>
      <c r="T34" s="33">
        <f t="shared" si="8"/>
        <v>26449.891387423912</v>
      </c>
      <c r="U34" s="33">
        <f t="shared" si="8"/>
        <v>27772.385956795108</v>
      </c>
      <c r="V34" s="33">
        <f t="shared" si="8"/>
        <v>29161.005254634863</v>
      </c>
      <c r="W34" s="33">
        <f t="shared" si="8"/>
        <v>30619.055517366607</v>
      </c>
      <c r="X34" s="33">
        <f t="shared" si="8"/>
        <v>32150.008293234936</v>
      </c>
      <c r="Y34" s="33">
        <f t="shared" si="8"/>
        <v>33757.508707896683</v>
      </c>
      <c r="Z34" s="33">
        <f t="shared" si="8"/>
        <v>35445.384143291514</v>
      </c>
      <c r="AA34" s="33">
        <f t="shared" si="8"/>
        <v>37217.653350456087</v>
      </c>
      <c r="AB34" s="33">
        <f t="shared" si="8"/>
        <v>39078.536017978891</v>
      </c>
      <c r="AC34" s="33">
        <f t="shared" si="8"/>
        <v>41032.462818877837</v>
      </c>
      <c r="AD34" s="33">
        <f t="shared" si="8"/>
        <v>43084.085959821728</v>
      </c>
      <c r="AE34" s="33">
        <f t="shared" si="8"/>
        <v>45238.290257812812</v>
      </c>
      <c r="AF34" s="33">
        <f t="shared" si="8"/>
        <v>47500.204770703451</v>
      </c>
      <c r="AG34" s="1"/>
    </row>
    <row r="35" spans="1:33" s="4" customFormat="1" x14ac:dyDescent="0.25">
      <c r="A35" s="14" t="s">
        <v>11</v>
      </c>
      <c r="B35" s="34"/>
      <c r="C35" s="15">
        <f>F13</f>
        <v>22032</v>
      </c>
      <c r="D35" s="34">
        <f t="shared" ref="D35:AF35" si="9">C35*(5%)+C35</f>
        <v>23133.599999999999</v>
      </c>
      <c r="E35" s="34">
        <f t="shared" si="9"/>
        <v>24290.28</v>
      </c>
      <c r="F35" s="34">
        <f t="shared" si="9"/>
        <v>25504.793999999998</v>
      </c>
      <c r="G35" s="34">
        <f t="shared" si="9"/>
        <v>26780.0337</v>
      </c>
      <c r="H35" s="34">
        <f t="shared" si="9"/>
        <v>28119.035384999999</v>
      </c>
      <c r="I35" s="34">
        <f t="shared" si="9"/>
        <v>29524.98715425</v>
      </c>
      <c r="J35" s="34">
        <f t="shared" si="9"/>
        <v>31001.236511962499</v>
      </c>
      <c r="K35" s="34">
        <f t="shared" si="9"/>
        <v>32551.298337560624</v>
      </c>
      <c r="L35" s="34">
        <f t="shared" si="9"/>
        <v>34178.863254438656</v>
      </c>
      <c r="M35" s="34">
        <f t="shared" si="9"/>
        <v>35887.806417160587</v>
      </c>
      <c r="N35" s="34">
        <f t="shared" si="9"/>
        <v>37682.196738018618</v>
      </c>
      <c r="O35" s="34">
        <f t="shared" si="9"/>
        <v>39566.306574919552</v>
      </c>
      <c r="P35" s="34">
        <f t="shared" si="9"/>
        <v>41544.621903665531</v>
      </c>
      <c r="Q35" s="34">
        <f t="shared" si="9"/>
        <v>43621.852998848808</v>
      </c>
      <c r="R35" s="34">
        <f t="shared" si="9"/>
        <v>45802.945648791247</v>
      </c>
      <c r="S35" s="34">
        <f t="shared" si="9"/>
        <v>48093.092931230807</v>
      </c>
      <c r="T35" s="34">
        <f t="shared" si="9"/>
        <v>50497.747577792346</v>
      </c>
      <c r="U35" s="34">
        <f t="shared" si="9"/>
        <v>53022.634956681963</v>
      </c>
      <c r="V35" s="34">
        <f t="shared" si="9"/>
        <v>55673.766704516063</v>
      </c>
      <c r="W35" s="34">
        <f t="shared" si="9"/>
        <v>58457.455039741864</v>
      </c>
      <c r="X35" s="34">
        <f t="shared" si="9"/>
        <v>61380.32779172896</v>
      </c>
      <c r="Y35" s="34">
        <f t="shared" si="9"/>
        <v>64449.344181315406</v>
      </c>
      <c r="Z35" s="34">
        <f t="shared" si="9"/>
        <v>67671.811390381175</v>
      </c>
      <c r="AA35" s="34">
        <f t="shared" si="9"/>
        <v>71055.401959900235</v>
      </c>
      <c r="AB35" s="34">
        <f t="shared" si="9"/>
        <v>74608.172057895252</v>
      </c>
      <c r="AC35" s="34">
        <f t="shared" si="9"/>
        <v>78338.580660790016</v>
      </c>
      <c r="AD35" s="34">
        <f t="shared" si="9"/>
        <v>82255.509693829517</v>
      </c>
      <c r="AE35" s="34">
        <f t="shared" si="9"/>
        <v>86368.285178520993</v>
      </c>
      <c r="AF35" s="34">
        <f t="shared" si="9"/>
        <v>90686.699437447038</v>
      </c>
      <c r="AG35" s="5"/>
    </row>
    <row r="36" spans="1:33" x14ac:dyDescent="0.25">
      <c r="A36" s="13" t="s">
        <v>9</v>
      </c>
      <c r="B36" s="33"/>
      <c r="C36" s="33">
        <f t="shared" ref="C36:AF36" si="10">C35-C34</f>
        <v>10492</v>
      </c>
      <c r="D36" s="33">
        <f t="shared" si="10"/>
        <v>11016.599999999999</v>
      </c>
      <c r="E36" s="33">
        <f t="shared" si="10"/>
        <v>11567.429999999998</v>
      </c>
      <c r="F36" s="33">
        <f t="shared" si="10"/>
        <v>12145.801499999998</v>
      </c>
      <c r="G36" s="33">
        <f t="shared" si="10"/>
        <v>12753.091575</v>
      </c>
      <c r="H36" s="33">
        <f t="shared" si="10"/>
        <v>13390.74615375</v>
      </c>
      <c r="I36" s="33">
        <f t="shared" si="10"/>
        <v>14060.283461437502</v>
      </c>
      <c r="J36" s="33">
        <f t="shared" si="10"/>
        <v>14763.297634509376</v>
      </c>
      <c r="K36" s="33">
        <f t="shared" si="10"/>
        <v>15501.462516234842</v>
      </c>
      <c r="L36" s="33">
        <f t="shared" si="10"/>
        <v>16276.535642046587</v>
      </c>
      <c r="M36" s="33">
        <f t="shared" si="10"/>
        <v>17090.362424148916</v>
      </c>
      <c r="N36" s="33">
        <f t="shared" si="10"/>
        <v>17944.880545356362</v>
      </c>
      <c r="O36" s="33">
        <f t="shared" si="10"/>
        <v>18842.124572624183</v>
      </c>
      <c r="P36" s="33">
        <f t="shared" si="10"/>
        <v>19784.230801255395</v>
      </c>
      <c r="Q36" s="33">
        <f t="shared" si="10"/>
        <v>20773.442341318165</v>
      </c>
      <c r="R36" s="33">
        <f t="shared" si="10"/>
        <v>21812.114458384072</v>
      </c>
      <c r="S36" s="33">
        <f t="shared" si="10"/>
        <v>22902.720181303273</v>
      </c>
      <c r="T36" s="33">
        <f t="shared" si="10"/>
        <v>24047.856190368435</v>
      </c>
      <c r="U36" s="33">
        <f t="shared" si="10"/>
        <v>25250.248999886855</v>
      </c>
      <c r="V36" s="33">
        <f t="shared" si="10"/>
        <v>26512.7614498812</v>
      </c>
      <c r="W36" s="33">
        <f t="shared" si="10"/>
        <v>27838.399522375257</v>
      </c>
      <c r="X36" s="33">
        <f t="shared" si="10"/>
        <v>29230.319498494024</v>
      </c>
      <c r="Y36" s="33">
        <f t="shared" si="10"/>
        <v>30691.835473418723</v>
      </c>
      <c r="Z36" s="33">
        <f t="shared" si="10"/>
        <v>32226.427247089661</v>
      </c>
      <c r="AA36" s="33">
        <f t="shared" si="10"/>
        <v>33837.748609444148</v>
      </c>
      <c r="AB36" s="33">
        <f t="shared" si="10"/>
        <v>35529.63603991636</v>
      </c>
      <c r="AC36" s="33">
        <f t="shared" si="10"/>
        <v>37306.117841912179</v>
      </c>
      <c r="AD36" s="33">
        <f t="shared" si="10"/>
        <v>39171.423734007789</v>
      </c>
      <c r="AE36" s="33">
        <f t="shared" si="10"/>
        <v>41129.994920708181</v>
      </c>
      <c r="AF36" s="33">
        <f t="shared" si="10"/>
        <v>43186.494666743587</v>
      </c>
    </row>
    <row r="37" spans="1:33" x14ac:dyDescent="0.25">
      <c r="A37" s="13" t="s">
        <v>12</v>
      </c>
      <c r="B37" s="33"/>
      <c r="C37" s="33">
        <f t="shared" ref="C37:AF37" si="11">C35-(C35*(20%))</f>
        <v>17625.599999999999</v>
      </c>
      <c r="D37" s="33">
        <f t="shared" si="11"/>
        <v>18506.879999999997</v>
      </c>
      <c r="E37" s="33">
        <f t="shared" si="11"/>
        <v>19432.223999999998</v>
      </c>
      <c r="F37" s="33">
        <f t="shared" si="11"/>
        <v>20403.835199999998</v>
      </c>
      <c r="G37" s="33">
        <f t="shared" si="11"/>
        <v>21424.026959999999</v>
      </c>
      <c r="H37" s="33">
        <f t="shared" si="11"/>
        <v>22495.228307999998</v>
      </c>
      <c r="I37" s="33">
        <f t="shared" si="11"/>
        <v>23619.989723400002</v>
      </c>
      <c r="J37" s="33">
        <f t="shared" si="11"/>
        <v>24800.989209569998</v>
      </c>
      <c r="K37" s="33">
        <f t="shared" si="11"/>
        <v>26041.0386700485</v>
      </c>
      <c r="L37" s="33">
        <f t="shared" si="11"/>
        <v>27343.090603550925</v>
      </c>
      <c r="M37" s="33">
        <f t="shared" si="11"/>
        <v>28710.245133728469</v>
      </c>
      <c r="N37" s="33">
        <f t="shared" si="11"/>
        <v>30145.757390414896</v>
      </c>
      <c r="O37" s="33">
        <f t="shared" si="11"/>
        <v>31653.045259935643</v>
      </c>
      <c r="P37" s="33">
        <f t="shared" si="11"/>
        <v>33235.697522932423</v>
      </c>
      <c r="Q37" s="33">
        <f t="shared" si="11"/>
        <v>34897.482399079046</v>
      </c>
      <c r="R37" s="33">
        <f t="shared" si="11"/>
        <v>36642.356519032997</v>
      </c>
      <c r="S37" s="33">
        <f t="shared" si="11"/>
        <v>38474.474344984643</v>
      </c>
      <c r="T37" s="33">
        <f t="shared" si="11"/>
        <v>40398.198062233874</v>
      </c>
      <c r="U37" s="33">
        <f t="shared" si="11"/>
        <v>42418.107965345567</v>
      </c>
      <c r="V37" s="33">
        <f t="shared" si="11"/>
        <v>44539.013363612852</v>
      </c>
      <c r="W37" s="33">
        <f t="shared" si="11"/>
        <v>46765.96403179349</v>
      </c>
      <c r="X37" s="33">
        <f t="shared" si="11"/>
        <v>49104.262233383168</v>
      </c>
      <c r="Y37" s="33">
        <f t="shared" si="11"/>
        <v>51559.475345052328</v>
      </c>
      <c r="Z37" s="33">
        <f t="shared" si="11"/>
        <v>54137.449112304937</v>
      </c>
      <c r="AA37" s="33">
        <f t="shared" si="11"/>
        <v>56844.321567920189</v>
      </c>
      <c r="AB37" s="33">
        <f t="shared" si="11"/>
        <v>59686.537646316203</v>
      </c>
      <c r="AC37" s="33">
        <f t="shared" si="11"/>
        <v>62670.86452863201</v>
      </c>
      <c r="AD37" s="33">
        <f t="shared" si="11"/>
        <v>65804.407755063614</v>
      </c>
      <c r="AE37" s="33">
        <f t="shared" si="11"/>
        <v>69094.6281428168</v>
      </c>
      <c r="AF37" s="33">
        <f t="shared" si="11"/>
        <v>72549.359549957633</v>
      </c>
    </row>
    <row r="38" spans="1:33" x14ac:dyDescent="0.25">
      <c r="A38" s="13" t="s">
        <v>13</v>
      </c>
      <c r="B38" s="33"/>
      <c r="C38" s="33">
        <f t="shared" ref="C38:AF38" si="12">C37-C34</f>
        <v>6085.5999999999985</v>
      </c>
      <c r="D38" s="33">
        <f t="shared" si="12"/>
        <v>6389.8799999999974</v>
      </c>
      <c r="E38" s="33">
        <f t="shared" si="12"/>
        <v>6709.373999999998</v>
      </c>
      <c r="F38" s="33">
        <f t="shared" si="12"/>
        <v>7044.8426999999974</v>
      </c>
      <c r="G38" s="33">
        <f t="shared" si="12"/>
        <v>7397.0848349999997</v>
      </c>
      <c r="H38" s="33">
        <f t="shared" si="12"/>
        <v>7766.939076749999</v>
      </c>
      <c r="I38" s="33">
        <f t="shared" si="12"/>
        <v>8155.2860305875038</v>
      </c>
      <c r="J38" s="33">
        <f t="shared" si="12"/>
        <v>8563.0503321168744</v>
      </c>
      <c r="K38" s="33">
        <f t="shared" si="12"/>
        <v>8991.202848722718</v>
      </c>
      <c r="L38" s="33">
        <f t="shared" si="12"/>
        <v>9440.7629911588556</v>
      </c>
      <c r="M38" s="33">
        <f t="shared" si="12"/>
        <v>9912.8011407167978</v>
      </c>
      <c r="N38" s="33">
        <f t="shared" si="12"/>
        <v>10408.44119775264</v>
      </c>
      <c r="O38" s="33">
        <f t="shared" si="12"/>
        <v>10928.863257640274</v>
      </c>
      <c r="P38" s="33">
        <f t="shared" si="12"/>
        <v>11475.306420522287</v>
      </c>
      <c r="Q38" s="33">
        <f t="shared" si="12"/>
        <v>12049.071741548403</v>
      </c>
      <c r="R38" s="33">
        <f t="shared" si="12"/>
        <v>12651.525328625823</v>
      </c>
      <c r="S38" s="33">
        <f t="shared" si="12"/>
        <v>13284.101595057109</v>
      </c>
      <c r="T38" s="33">
        <f t="shared" si="12"/>
        <v>13948.306674809963</v>
      </c>
      <c r="U38" s="33">
        <f t="shared" si="12"/>
        <v>14645.72200855046</v>
      </c>
      <c r="V38" s="33">
        <f t="shared" si="12"/>
        <v>15378.008108977989</v>
      </c>
      <c r="W38" s="33">
        <f t="shared" si="12"/>
        <v>16146.908514426883</v>
      </c>
      <c r="X38" s="33">
        <f t="shared" si="12"/>
        <v>16954.253940148232</v>
      </c>
      <c r="Y38" s="33">
        <f t="shared" si="12"/>
        <v>17801.966637155645</v>
      </c>
      <c r="Z38" s="33">
        <f t="shared" si="12"/>
        <v>18692.064969013423</v>
      </c>
      <c r="AA38" s="33">
        <f t="shared" si="12"/>
        <v>19626.668217464103</v>
      </c>
      <c r="AB38" s="33">
        <f t="shared" si="12"/>
        <v>20608.001628337312</v>
      </c>
      <c r="AC38" s="33">
        <f t="shared" si="12"/>
        <v>21638.401709754173</v>
      </c>
      <c r="AD38" s="33">
        <f t="shared" si="12"/>
        <v>22720.321795241885</v>
      </c>
      <c r="AE38" s="33">
        <f t="shared" si="12"/>
        <v>23856.337885003988</v>
      </c>
      <c r="AF38" s="33">
        <f t="shared" si="12"/>
        <v>25049.154779254182</v>
      </c>
    </row>
    <row r="39" spans="1:33" x14ac:dyDescent="0.25">
      <c r="A39" s="13" t="s">
        <v>16</v>
      </c>
      <c r="B39" s="35"/>
      <c r="C39" s="35">
        <f>C38-(C38*(18%))</f>
        <v>4990.1919999999991</v>
      </c>
      <c r="D39" s="35">
        <f t="shared" ref="D39" si="13">D38-(D38*(18%))</f>
        <v>5239.7015999999976</v>
      </c>
      <c r="E39" s="35">
        <f t="shared" ref="E39" si="14">E38-(E38*(18%))</f>
        <v>5501.6866799999989</v>
      </c>
      <c r="F39" s="35">
        <f t="shared" ref="F39" si="15">F38-(F38*(18%))</f>
        <v>5776.7710139999981</v>
      </c>
      <c r="G39" s="35">
        <f t="shared" ref="G39" si="16">G38-(G38*(18%))</f>
        <v>6065.6095647000002</v>
      </c>
      <c r="H39" s="35">
        <f t="shared" ref="H39" si="17">H38-(H38*(18%))</f>
        <v>6368.8900429349997</v>
      </c>
      <c r="I39" s="35">
        <f t="shared" ref="I39" si="18">I38-(I38*(18%))</f>
        <v>6687.3345450817533</v>
      </c>
      <c r="J39" s="35">
        <f t="shared" ref="J39" si="19">J38-(J38*(18%))</f>
        <v>7021.7012723358366</v>
      </c>
      <c r="K39" s="35">
        <f t="shared" ref="K39" si="20">K38-(K38*(18%))</f>
        <v>7372.7863359526291</v>
      </c>
      <c r="L39" s="35">
        <f t="shared" ref="L39" si="21">L38-(L38*(18%))</f>
        <v>7741.4256527502621</v>
      </c>
      <c r="M39" s="35">
        <f t="shared" ref="M39" si="22">M38-(M38*(18%))</f>
        <v>8128.4969353877741</v>
      </c>
      <c r="N39" s="35">
        <f t="shared" ref="N39" si="23">N38-(N38*(18%))</f>
        <v>8534.9217821571656</v>
      </c>
      <c r="O39" s="35">
        <f t="shared" ref="O39" si="24">O38-(O38*(18%))</f>
        <v>8961.6678712650246</v>
      </c>
      <c r="P39" s="35">
        <f t="shared" ref="P39" si="25">P38-(P38*(18%))</f>
        <v>9409.7512648282755</v>
      </c>
      <c r="Q39" s="35">
        <f t="shared" ref="Q39" si="26">Q38-(Q38*(18%))</f>
        <v>9880.2388280696905</v>
      </c>
      <c r="R39" s="35">
        <f t="shared" ref="R39" si="27">R38-(R38*(18%))</f>
        <v>10374.250769473176</v>
      </c>
      <c r="S39" s="35">
        <f t="shared" ref="S39" si="28">S38-(S38*(18%))</f>
        <v>10892.963307946829</v>
      </c>
      <c r="T39" s="35">
        <f t="shared" ref="T39" si="29">T38-(T38*(18%))</f>
        <v>11437.61147334417</v>
      </c>
      <c r="U39" s="35">
        <f t="shared" ref="U39" si="30">U38-(U38*(18%))</f>
        <v>12009.492047011378</v>
      </c>
      <c r="V39" s="35">
        <f t="shared" ref="V39" si="31">V38-(V38*(18%))</f>
        <v>12609.966649361952</v>
      </c>
      <c r="W39" s="35">
        <f t="shared" ref="W39" si="32">W38-(W38*(18%))</f>
        <v>13240.464981830044</v>
      </c>
      <c r="X39" s="35">
        <f t="shared" ref="X39" si="33">X38-(X38*(18%))</f>
        <v>13902.48823092155</v>
      </c>
      <c r="Y39" s="35">
        <f t="shared" ref="Y39" si="34">Y38-(Y38*(18%))</f>
        <v>14597.612642467629</v>
      </c>
      <c r="Z39" s="35">
        <f t="shared" ref="Z39" si="35">Z38-(Z38*(18%))</f>
        <v>15327.493274591008</v>
      </c>
      <c r="AA39" s="35">
        <f t="shared" ref="AA39" si="36">AA38-(AA38*(18%))</f>
        <v>16093.867938320564</v>
      </c>
      <c r="AB39" s="35">
        <f t="shared" ref="AB39" si="37">AB38-(AB38*(18%))</f>
        <v>16898.561335236594</v>
      </c>
      <c r="AC39" s="35">
        <f t="shared" ref="AC39" si="38">AC38-(AC38*(18%))</f>
        <v>17743.48940199842</v>
      </c>
      <c r="AD39" s="35">
        <f t="shared" ref="AD39" si="39">AD38-(AD38*(18%))</f>
        <v>18630.663872098346</v>
      </c>
      <c r="AE39" s="35">
        <f t="shared" ref="AE39" si="40">AE38-(AE38*(18%))</f>
        <v>19562.197065703273</v>
      </c>
      <c r="AF39" s="35">
        <f t="shared" ref="AF39" si="41">AF38-(AF38*(18%))</f>
        <v>20540.30691898843</v>
      </c>
    </row>
    <row r="41" spans="1:33" x14ac:dyDescent="0.25">
      <c r="A41" t="s">
        <v>17</v>
      </c>
      <c r="B41" t="s">
        <v>18</v>
      </c>
      <c r="D41" s="36"/>
      <c r="E41" s="3"/>
    </row>
    <row r="43" spans="1:33" x14ac:dyDescent="0.25">
      <c r="A43" s="2" t="s">
        <v>31</v>
      </c>
    </row>
    <row r="44" spans="1:33" x14ac:dyDescent="0.25">
      <c r="A44" s="13" t="s">
        <v>15</v>
      </c>
      <c r="B44" s="13">
        <v>2023</v>
      </c>
      <c r="C44" s="13">
        <v>2024</v>
      </c>
      <c r="D44" s="13">
        <v>2025</v>
      </c>
      <c r="E44" s="13">
        <v>2026</v>
      </c>
      <c r="F44" s="13">
        <v>2027</v>
      </c>
      <c r="G44" s="13">
        <v>2028</v>
      </c>
      <c r="H44" s="13">
        <v>2029</v>
      </c>
      <c r="I44" s="13">
        <v>2030</v>
      </c>
      <c r="J44" s="13">
        <v>2031</v>
      </c>
      <c r="K44" s="13">
        <v>2032</v>
      </c>
      <c r="L44" s="13">
        <v>2033</v>
      </c>
      <c r="M44" s="13">
        <v>2034</v>
      </c>
      <c r="N44" s="13">
        <v>2035</v>
      </c>
      <c r="O44" s="13">
        <v>2036</v>
      </c>
      <c r="P44" s="13">
        <v>2037</v>
      </c>
      <c r="Q44" s="13">
        <v>2038</v>
      </c>
      <c r="R44" s="13">
        <v>2039</v>
      </c>
      <c r="S44" s="13">
        <v>2040</v>
      </c>
      <c r="T44" s="13">
        <v>2041</v>
      </c>
      <c r="U44" s="13">
        <v>2042</v>
      </c>
      <c r="V44" s="13">
        <v>2043</v>
      </c>
      <c r="W44" s="13">
        <v>2044</v>
      </c>
      <c r="X44" s="13">
        <v>2045</v>
      </c>
      <c r="Y44" s="13">
        <v>2046</v>
      </c>
      <c r="Z44" s="13">
        <v>2047</v>
      </c>
      <c r="AA44" s="13">
        <v>2048</v>
      </c>
      <c r="AB44" s="13">
        <v>2049</v>
      </c>
      <c r="AC44" s="13">
        <v>2050</v>
      </c>
      <c r="AD44" s="13">
        <v>2051</v>
      </c>
      <c r="AE44" s="13">
        <v>2052</v>
      </c>
      <c r="AF44" s="13">
        <v>2053</v>
      </c>
    </row>
    <row r="45" spans="1:33" x14ac:dyDescent="0.25">
      <c r="A45" s="13" t="s">
        <v>14</v>
      </c>
      <c r="B45" s="13">
        <v>1</v>
      </c>
      <c r="C45" s="13">
        <v>2</v>
      </c>
      <c r="D45" s="13">
        <v>3</v>
      </c>
      <c r="E45" s="13">
        <v>4</v>
      </c>
      <c r="F45" s="13">
        <v>5</v>
      </c>
      <c r="G45" s="13">
        <v>6</v>
      </c>
      <c r="H45" s="13">
        <v>7</v>
      </c>
      <c r="I45" s="13">
        <v>8</v>
      </c>
      <c r="J45" s="13">
        <v>9</v>
      </c>
      <c r="K45" s="13">
        <v>10</v>
      </c>
      <c r="L45" s="13">
        <v>11</v>
      </c>
      <c r="M45" s="13">
        <v>12</v>
      </c>
      <c r="N45" s="13">
        <v>13</v>
      </c>
      <c r="O45" s="13">
        <v>14</v>
      </c>
      <c r="P45" s="13">
        <v>15</v>
      </c>
      <c r="Q45" s="13">
        <v>16</v>
      </c>
      <c r="R45" s="13">
        <v>17</v>
      </c>
      <c r="S45" s="13">
        <v>18</v>
      </c>
      <c r="T45" s="13">
        <v>19</v>
      </c>
      <c r="U45" s="13">
        <v>20</v>
      </c>
      <c r="V45" s="13">
        <v>21</v>
      </c>
      <c r="W45" s="13">
        <v>22</v>
      </c>
      <c r="X45" s="13">
        <v>23</v>
      </c>
      <c r="Y45" s="13">
        <v>24</v>
      </c>
      <c r="Z45" s="13">
        <v>25</v>
      </c>
      <c r="AA45" s="13">
        <v>26</v>
      </c>
      <c r="AB45" s="13">
        <v>27</v>
      </c>
      <c r="AC45" s="13">
        <v>28</v>
      </c>
      <c r="AD45" s="13">
        <v>29</v>
      </c>
      <c r="AE45" s="13">
        <v>30</v>
      </c>
      <c r="AF45" s="13">
        <v>31</v>
      </c>
    </row>
    <row r="46" spans="1:33" x14ac:dyDescent="0.25">
      <c r="A46" s="13" t="s">
        <v>10</v>
      </c>
      <c r="B46" s="33">
        <v>50000</v>
      </c>
      <c r="C46" s="33">
        <v>11540</v>
      </c>
      <c r="D46" s="33">
        <f>C46*(5%)+C46</f>
        <v>12117</v>
      </c>
      <c r="E46" s="33">
        <f t="shared" ref="E46:AF46" si="42">D46*(5%)+D46</f>
        <v>12722.85</v>
      </c>
      <c r="F46" s="33">
        <f t="shared" si="42"/>
        <v>13358.9925</v>
      </c>
      <c r="G46" s="33">
        <f t="shared" si="42"/>
        <v>14026.942125</v>
      </c>
      <c r="H46" s="33">
        <f t="shared" si="42"/>
        <v>14728.289231249999</v>
      </c>
      <c r="I46" s="33">
        <f t="shared" si="42"/>
        <v>15464.703692812498</v>
      </c>
      <c r="J46" s="33">
        <f t="shared" si="42"/>
        <v>16237.938877453123</v>
      </c>
      <c r="K46" s="33">
        <f t="shared" si="42"/>
        <v>17049.835821325782</v>
      </c>
      <c r="L46" s="33">
        <f t="shared" si="42"/>
        <v>17902.32761239207</v>
      </c>
      <c r="M46" s="33">
        <f t="shared" si="42"/>
        <v>18797.443993011671</v>
      </c>
      <c r="N46" s="33">
        <f t="shared" si="42"/>
        <v>19737.316192662256</v>
      </c>
      <c r="O46" s="33">
        <f t="shared" si="42"/>
        <v>20724.182002295369</v>
      </c>
      <c r="P46" s="33">
        <f t="shared" si="42"/>
        <v>21760.391102410136</v>
      </c>
      <c r="Q46" s="33">
        <f t="shared" si="42"/>
        <v>22848.410657530643</v>
      </c>
      <c r="R46" s="33">
        <f t="shared" si="42"/>
        <v>23990.831190407174</v>
      </c>
      <c r="S46" s="33">
        <f t="shared" si="42"/>
        <v>25190.372749927534</v>
      </c>
      <c r="T46" s="33">
        <f t="shared" si="42"/>
        <v>26449.891387423912</v>
      </c>
      <c r="U46" s="33">
        <f t="shared" si="42"/>
        <v>27772.385956795108</v>
      </c>
      <c r="V46" s="33">
        <f t="shared" si="42"/>
        <v>29161.005254634863</v>
      </c>
      <c r="W46" s="33">
        <f t="shared" si="42"/>
        <v>30619.055517366607</v>
      </c>
      <c r="X46" s="33">
        <f t="shared" si="42"/>
        <v>32150.008293234936</v>
      </c>
      <c r="Y46" s="33">
        <f t="shared" si="42"/>
        <v>33757.508707896683</v>
      </c>
      <c r="Z46" s="33">
        <f t="shared" si="42"/>
        <v>35445.384143291514</v>
      </c>
      <c r="AA46" s="33">
        <f t="shared" si="42"/>
        <v>37217.653350456087</v>
      </c>
      <c r="AB46" s="33">
        <f t="shared" si="42"/>
        <v>39078.536017978891</v>
      </c>
      <c r="AC46" s="33">
        <f t="shared" si="42"/>
        <v>41032.462818877837</v>
      </c>
      <c r="AD46" s="33">
        <f t="shared" si="42"/>
        <v>43084.085959821728</v>
      </c>
      <c r="AE46" s="33">
        <f t="shared" si="42"/>
        <v>45238.290257812812</v>
      </c>
      <c r="AF46" s="33">
        <f t="shared" si="42"/>
        <v>47500.204770703451</v>
      </c>
      <c r="AG46" s="1"/>
    </row>
    <row r="47" spans="1:33" s="4" customFormat="1" x14ac:dyDescent="0.25">
      <c r="A47" s="14" t="s">
        <v>11</v>
      </c>
      <c r="B47" s="34"/>
      <c r="C47" s="15">
        <f>F14</f>
        <v>24786</v>
      </c>
      <c r="D47" s="34">
        <f t="shared" ref="D47:AF47" si="43">C47*(5%)+C47</f>
        <v>26025.3</v>
      </c>
      <c r="E47" s="34">
        <f t="shared" si="43"/>
        <v>27326.564999999999</v>
      </c>
      <c r="F47" s="34">
        <f t="shared" si="43"/>
        <v>28692.893249999997</v>
      </c>
      <c r="G47" s="34">
        <f t="shared" si="43"/>
        <v>30127.537912499996</v>
      </c>
      <c r="H47" s="34">
        <f t="shared" si="43"/>
        <v>31633.914808124995</v>
      </c>
      <c r="I47" s="34">
        <f t="shared" si="43"/>
        <v>33215.610548531244</v>
      </c>
      <c r="J47" s="34">
        <f t="shared" si="43"/>
        <v>34876.391075957807</v>
      </c>
      <c r="K47" s="34">
        <f t="shared" si="43"/>
        <v>36620.210629755697</v>
      </c>
      <c r="L47" s="34">
        <f t="shared" si="43"/>
        <v>38451.221161243484</v>
      </c>
      <c r="M47" s="34">
        <f t="shared" si="43"/>
        <v>40373.782219305656</v>
      </c>
      <c r="N47" s="34">
        <f t="shared" si="43"/>
        <v>42392.471330270942</v>
      </c>
      <c r="O47" s="34">
        <f t="shared" si="43"/>
        <v>44512.094896784489</v>
      </c>
      <c r="P47" s="34">
        <f t="shared" si="43"/>
        <v>46737.699641623716</v>
      </c>
      <c r="Q47" s="34">
        <f t="shared" si="43"/>
        <v>49074.584623704905</v>
      </c>
      <c r="R47" s="34">
        <f t="shared" si="43"/>
        <v>51528.313854890148</v>
      </c>
      <c r="S47" s="34">
        <f t="shared" si="43"/>
        <v>54104.729547634655</v>
      </c>
      <c r="T47" s="34">
        <f t="shared" si="43"/>
        <v>56809.966025016387</v>
      </c>
      <c r="U47" s="34">
        <f t="shared" si="43"/>
        <v>59650.464326267203</v>
      </c>
      <c r="V47" s="34">
        <f t="shared" si="43"/>
        <v>62632.987542580566</v>
      </c>
      <c r="W47" s="34">
        <f t="shared" si="43"/>
        <v>65764.636919709592</v>
      </c>
      <c r="X47" s="34">
        <f t="shared" si="43"/>
        <v>69052.868765695079</v>
      </c>
      <c r="Y47" s="34">
        <f t="shared" si="43"/>
        <v>72505.51220397983</v>
      </c>
      <c r="Z47" s="34">
        <f t="shared" si="43"/>
        <v>76130.787814178824</v>
      </c>
      <c r="AA47" s="34">
        <f t="shared" si="43"/>
        <v>79937.32720488777</v>
      </c>
      <c r="AB47" s="34">
        <f t="shared" si="43"/>
        <v>83934.193565132155</v>
      </c>
      <c r="AC47" s="34">
        <f t="shared" si="43"/>
        <v>88130.903243388762</v>
      </c>
      <c r="AD47" s="34">
        <f t="shared" si="43"/>
        <v>92537.4484055582</v>
      </c>
      <c r="AE47" s="34">
        <f t="shared" si="43"/>
        <v>97164.320825836112</v>
      </c>
      <c r="AF47" s="34">
        <f t="shared" si="43"/>
        <v>102022.53686712791</v>
      </c>
      <c r="AG47" s="5"/>
    </row>
    <row r="48" spans="1:33" x14ac:dyDescent="0.25">
      <c r="A48" s="13" t="s">
        <v>9</v>
      </c>
      <c r="B48" s="33"/>
      <c r="C48" s="33">
        <f t="shared" ref="C48:AF48" si="44">C47-C46</f>
        <v>13246</v>
      </c>
      <c r="D48" s="33">
        <f t="shared" si="44"/>
        <v>13908.3</v>
      </c>
      <c r="E48" s="33">
        <f t="shared" si="44"/>
        <v>14603.714999999998</v>
      </c>
      <c r="F48" s="33">
        <f t="shared" si="44"/>
        <v>15333.900749999997</v>
      </c>
      <c r="G48" s="33">
        <f t="shared" si="44"/>
        <v>16100.595787499997</v>
      </c>
      <c r="H48" s="33">
        <f t="shared" si="44"/>
        <v>16905.625576874998</v>
      </c>
      <c r="I48" s="33">
        <f t="shared" si="44"/>
        <v>17750.906855718746</v>
      </c>
      <c r="J48" s="33">
        <f t="shared" si="44"/>
        <v>18638.452198504681</v>
      </c>
      <c r="K48" s="33">
        <f t="shared" si="44"/>
        <v>19570.374808429915</v>
      </c>
      <c r="L48" s="33">
        <f t="shared" si="44"/>
        <v>20548.893548851414</v>
      </c>
      <c r="M48" s="33">
        <f t="shared" si="44"/>
        <v>21576.338226293985</v>
      </c>
      <c r="N48" s="33">
        <f t="shared" si="44"/>
        <v>22655.155137608686</v>
      </c>
      <c r="O48" s="33">
        <f t="shared" si="44"/>
        <v>23787.91289448912</v>
      </c>
      <c r="P48" s="33">
        <f t="shared" si="44"/>
        <v>24977.30853921358</v>
      </c>
      <c r="Q48" s="33">
        <f t="shared" si="44"/>
        <v>26226.173966174261</v>
      </c>
      <c r="R48" s="33">
        <f t="shared" si="44"/>
        <v>27537.482664482974</v>
      </c>
      <c r="S48" s="33">
        <f t="shared" si="44"/>
        <v>28914.356797707122</v>
      </c>
      <c r="T48" s="33">
        <f t="shared" si="44"/>
        <v>30360.074637592475</v>
      </c>
      <c r="U48" s="33">
        <f t="shared" si="44"/>
        <v>31878.078369472096</v>
      </c>
      <c r="V48" s="33">
        <f t="shared" si="44"/>
        <v>33471.982287945706</v>
      </c>
      <c r="W48" s="33">
        <f t="shared" si="44"/>
        <v>35145.581402342985</v>
      </c>
      <c r="X48" s="33">
        <f t="shared" si="44"/>
        <v>36902.860472460146</v>
      </c>
      <c r="Y48" s="33">
        <f t="shared" si="44"/>
        <v>38748.003496083147</v>
      </c>
      <c r="Z48" s="33">
        <f t="shared" si="44"/>
        <v>40685.40367088731</v>
      </c>
      <c r="AA48" s="33">
        <f t="shared" si="44"/>
        <v>42719.673854431683</v>
      </c>
      <c r="AB48" s="33">
        <f t="shared" si="44"/>
        <v>44855.657547153263</v>
      </c>
      <c r="AC48" s="33">
        <f t="shared" si="44"/>
        <v>47098.440424510925</v>
      </c>
      <c r="AD48" s="33">
        <f t="shared" si="44"/>
        <v>49453.362445736471</v>
      </c>
      <c r="AE48" s="33">
        <f t="shared" si="44"/>
        <v>51926.0305680233</v>
      </c>
      <c r="AF48" s="33">
        <f t="shared" si="44"/>
        <v>54522.332096424463</v>
      </c>
    </row>
    <row r="49" spans="1:32" x14ac:dyDescent="0.25">
      <c r="A49" s="13" t="s">
        <v>12</v>
      </c>
      <c r="B49" s="33"/>
      <c r="C49" s="33">
        <f t="shared" ref="C49:AF49" si="45">C47-(C47*(20%))</f>
        <v>19828.8</v>
      </c>
      <c r="D49" s="33">
        <f t="shared" si="45"/>
        <v>20820.239999999998</v>
      </c>
      <c r="E49" s="33">
        <f t="shared" si="45"/>
        <v>21861.252</v>
      </c>
      <c r="F49" s="33">
        <f t="shared" si="45"/>
        <v>22954.314599999998</v>
      </c>
      <c r="G49" s="33">
        <f t="shared" si="45"/>
        <v>24102.030329999998</v>
      </c>
      <c r="H49" s="33">
        <f t="shared" si="45"/>
        <v>25307.131846499997</v>
      </c>
      <c r="I49" s="33">
        <f t="shared" si="45"/>
        <v>26572.488438824996</v>
      </c>
      <c r="J49" s="33">
        <f t="shared" si="45"/>
        <v>27901.112860766247</v>
      </c>
      <c r="K49" s="33">
        <f t="shared" si="45"/>
        <v>29296.168503804558</v>
      </c>
      <c r="L49" s="33">
        <f t="shared" si="45"/>
        <v>30760.976928994787</v>
      </c>
      <c r="M49" s="33">
        <f t="shared" si="45"/>
        <v>32299.025775444527</v>
      </c>
      <c r="N49" s="33">
        <f t="shared" si="45"/>
        <v>33913.977064216757</v>
      </c>
      <c r="O49" s="33">
        <f t="shared" si="45"/>
        <v>35609.675917427594</v>
      </c>
      <c r="P49" s="33">
        <f t="shared" si="45"/>
        <v>37390.15971329897</v>
      </c>
      <c r="Q49" s="33">
        <f t="shared" si="45"/>
        <v>39259.667698963924</v>
      </c>
      <c r="R49" s="33">
        <f t="shared" si="45"/>
        <v>41222.651083912118</v>
      </c>
      <c r="S49" s="33">
        <f t="shared" si="45"/>
        <v>43283.783638107721</v>
      </c>
      <c r="T49" s="33">
        <f t="shared" si="45"/>
        <v>45447.972820013107</v>
      </c>
      <c r="U49" s="33">
        <f t="shared" si="45"/>
        <v>47720.371461013761</v>
      </c>
      <c r="V49" s="33">
        <f t="shared" si="45"/>
        <v>50106.390034064454</v>
      </c>
      <c r="W49" s="33">
        <f t="shared" si="45"/>
        <v>52611.709535767674</v>
      </c>
      <c r="X49" s="33">
        <f t="shared" si="45"/>
        <v>55242.29501255606</v>
      </c>
      <c r="Y49" s="33">
        <f t="shared" si="45"/>
        <v>58004.409763183867</v>
      </c>
      <c r="Z49" s="33">
        <f t="shared" si="45"/>
        <v>60904.630251343056</v>
      </c>
      <c r="AA49" s="33">
        <f t="shared" si="45"/>
        <v>63949.861763910216</v>
      </c>
      <c r="AB49" s="33">
        <f t="shared" si="45"/>
        <v>67147.354852105724</v>
      </c>
      <c r="AC49" s="33">
        <f t="shared" si="45"/>
        <v>70504.722594711013</v>
      </c>
      <c r="AD49" s="33">
        <f t="shared" si="45"/>
        <v>74029.958724446566</v>
      </c>
      <c r="AE49" s="33">
        <f t="shared" si="45"/>
        <v>77731.45666066889</v>
      </c>
      <c r="AF49" s="33">
        <f t="shared" si="45"/>
        <v>81618.029493702328</v>
      </c>
    </row>
    <row r="50" spans="1:32" x14ac:dyDescent="0.25">
      <c r="A50" s="13" t="s">
        <v>13</v>
      </c>
      <c r="B50" s="33"/>
      <c r="C50" s="33">
        <f t="shared" ref="C50:AF50" si="46">C49-C46</f>
        <v>8288.7999999999993</v>
      </c>
      <c r="D50" s="33">
        <f t="shared" si="46"/>
        <v>8703.239999999998</v>
      </c>
      <c r="E50" s="33">
        <f t="shared" si="46"/>
        <v>9138.402</v>
      </c>
      <c r="F50" s="33">
        <f t="shared" si="46"/>
        <v>9595.3220999999976</v>
      </c>
      <c r="G50" s="33">
        <f t="shared" si="46"/>
        <v>10075.088204999998</v>
      </c>
      <c r="H50" s="33">
        <f t="shared" si="46"/>
        <v>10578.842615249998</v>
      </c>
      <c r="I50" s="33">
        <f t="shared" si="46"/>
        <v>11107.784746012498</v>
      </c>
      <c r="J50" s="33">
        <f t="shared" si="46"/>
        <v>11663.173983313123</v>
      </c>
      <c r="K50" s="33">
        <f t="shared" si="46"/>
        <v>12246.332682478776</v>
      </c>
      <c r="L50" s="33">
        <f t="shared" si="46"/>
        <v>12858.649316602718</v>
      </c>
      <c r="M50" s="33">
        <f t="shared" si="46"/>
        <v>13501.581782432855</v>
      </c>
      <c r="N50" s="33">
        <f t="shared" si="46"/>
        <v>14176.660871554501</v>
      </c>
      <c r="O50" s="33">
        <f t="shared" si="46"/>
        <v>14885.493915132225</v>
      </c>
      <c r="P50" s="33">
        <f t="shared" si="46"/>
        <v>15629.768610888834</v>
      </c>
      <c r="Q50" s="33">
        <f t="shared" si="46"/>
        <v>16411.25704143328</v>
      </c>
      <c r="R50" s="33">
        <f t="shared" si="46"/>
        <v>17231.819893504944</v>
      </c>
      <c r="S50" s="33">
        <f t="shared" si="46"/>
        <v>18093.410888180188</v>
      </c>
      <c r="T50" s="33">
        <f t="shared" si="46"/>
        <v>18998.081432589195</v>
      </c>
      <c r="U50" s="33">
        <f t="shared" si="46"/>
        <v>19947.985504218654</v>
      </c>
      <c r="V50" s="33">
        <f t="shared" si="46"/>
        <v>20945.384779429591</v>
      </c>
      <c r="W50" s="33">
        <f t="shared" si="46"/>
        <v>21992.654018401066</v>
      </c>
      <c r="X50" s="33">
        <f t="shared" si="46"/>
        <v>23092.286719321124</v>
      </c>
      <c r="Y50" s="33">
        <f t="shared" si="46"/>
        <v>24246.901055287184</v>
      </c>
      <c r="Z50" s="33">
        <f t="shared" si="46"/>
        <v>25459.246108051542</v>
      </c>
      <c r="AA50" s="33">
        <f t="shared" si="46"/>
        <v>26732.208413454129</v>
      </c>
      <c r="AB50" s="33">
        <f t="shared" si="46"/>
        <v>28068.818834126832</v>
      </c>
      <c r="AC50" s="33">
        <f t="shared" si="46"/>
        <v>29472.259775833176</v>
      </c>
      <c r="AD50" s="33">
        <f t="shared" si="46"/>
        <v>30945.872764624837</v>
      </c>
      <c r="AE50" s="33">
        <f t="shared" si="46"/>
        <v>32493.166402856077</v>
      </c>
      <c r="AF50" s="33">
        <f t="shared" si="46"/>
        <v>34117.824722998877</v>
      </c>
    </row>
    <row r="51" spans="1:32" x14ac:dyDescent="0.25">
      <c r="A51" s="13" t="s">
        <v>16</v>
      </c>
      <c r="B51" s="35"/>
      <c r="C51" s="35">
        <f>C50-(C50*(18%))</f>
        <v>6796.8159999999989</v>
      </c>
      <c r="D51" s="35">
        <f t="shared" ref="D51" si="47">D50-(D50*(18%))</f>
        <v>7136.6567999999988</v>
      </c>
      <c r="E51" s="35">
        <f t="shared" ref="E51" si="48">E50-(E50*(18%))</f>
        <v>7493.4896399999998</v>
      </c>
      <c r="F51" s="35">
        <f t="shared" ref="F51" si="49">F50-(F50*(18%))</f>
        <v>7868.1641219999983</v>
      </c>
      <c r="G51" s="35">
        <f t="shared" ref="G51" si="50">G50-(G50*(18%))</f>
        <v>8261.5723280999991</v>
      </c>
      <c r="H51" s="35">
        <f t="shared" ref="H51" si="51">H50-(H50*(18%))</f>
        <v>8674.6509445049978</v>
      </c>
      <c r="I51" s="35">
        <f t="shared" ref="I51" si="52">I50-(I50*(18%))</f>
        <v>9108.3834917302484</v>
      </c>
      <c r="J51" s="35">
        <f t="shared" ref="J51" si="53">J50-(J50*(18%))</f>
        <v>9563.802666316762</v>
      </c>
      <c r="K51" s="35">
        <f t="shared" ref="K51" si="54">K50-(K50*(18%))</f>
        <v>10041.992799632597</v>
      </c>
      <c r="L51" s="35">
        <f t="shared" ref="L51" si="55">L50-(L50*(18%))</f>
        <v>10544.092439614229</v>
      </c>
      <c r="M51" s="35">
        <f t="shared" ref="M51" si="56">M50-(M50*(18%))</f>
        <v>11071.297061594942</v>
      </c>
      <c r="N51" s="35">
        <f t="shared" ref="N51" si="57">N50-(N50*(18%))</f>
        <v>11624.86191467469</v>
      </c>
      <c r="O51" s="35">
        <f t="shared" ref="O51" si="58">O50-(O50*(18%))</f>
        <v>12206.105010408424</v>
      </c>
      <c r="P51" s="35">
        <f t="shared" ref="P51" si="59">P50-(P50*(18%))</f>
        <v>12816.410260928844</v>
      </c>
      <c r="Q51" s="35">
        <f t="shared" ref="Q51" si="60">Q50-(Q50*(18%))</f>
        <v>13457.230773975291</v>
      </c>
      <c r="R51" s="35">
        <f t="shared" ref="R51" si="61">R50-(R50*(18%))</f>
        <v>14130.092312674054</v>
      </c>
      <c r="S51" s="35">
        <f t="shared" ref="S51" si="62">S50-(S50*(18%))</f>
        <v>14836.596928307754</v>
      </c>
      <c r="T51" s="35">
        <f t="shared" ref="T51" si="63">T50-(T50*(18%))</f>
        <v>15578.426774723141</v>
      </c>
      <c r="U51" s="35">
        <f t="shared" ref="U51" si="64">U50-(U50*(18%))</f>
        <v>16357.348113459297</v>
      </c>
      <c r="V51" s="35">
        <f t="shared" ref="V51" si="65">V50-(V50*(18%))</f>
        <v>17175.215519132264</v>
      </c>
      <c r="W51" s="35">
        <f t="shared" ref="W51" si="66">W50-(W50*(18%))</f>
        <v>18033.976295088876</v>
      </c>
      <c r="X51" s="35">
        <f t="shared" ref="X51" si="67">X50-(X50*(18%))</f>
        <v>18935.675109843323</v>
      </c>
      <c r="Y51" s="35">
        <f t="shared" ref="Y51" si="68">Y50-(Y50*(18%))</f>
        <v>19882.458865335491</v>
      </c>
      <c r="Z51" s="35">
        <f t="shared" ref="Z51" si="69">Z50-(Z50*(18%))</f>
        <v>20876.581808602263</v>
      </c>
      <c r="AA51" s="35">
        <f t="shared" ref="AA51" si="70">AA50-(AA50*(18%))</f>
        <v>21920.410899032388</v>
      </c>
      <c r="AB51" s="35">
        <f t="shared" ref="AB51" si="71">AB50-(AB50*(18%))</f>
        <v>23016.431443984002</v>
      </c>
      <c r="AC51" s="35">
        <f t="shared" ref="AC51" si="72">AC50-(AC50*(18%))</f>
        <v>24167.253016183204</v>
      </c>
      <c r="AD51" s="35">
        <f t="shared" ref="AD51" si="73">AD50-(AD50*(18%))</f>
        <v>25375.615666992366</v>
      </c>
      <c r="AE51" s="35">
        <f t="shared" ref="AE51" si="74">AE50-(AE50*(18%))</f>
        <v>26644.396450341985</v>
      </c>
      <c r="AF51" s="35">
        <f t="shared" ref="AF51" si="75">AF50-(AF50*(18%))</f>
        <v>27976.616272859079</v>
      </c>
    </row>
    <row r="53" spans="1:32" x14ac:dyDescent="0.25">
      <c r="A53" t="s">
        <v>17</v>
      </c>
      <c r="B53" t="s">
        <v>20</v>
      </c>
      <c r="D53" s="36"/>
      <c r="E53" s="3"/>
    </row>
    <row r="56" spans="1:32" s="38" customFormat="1" x14ac:dyDescent="0.25"/>
    <row r="57" spans="1:32" s="38" customFormat="1" x14ac:dyDescent="0.25"/>
    <row r="58" spans="1:32" s="38" customFormat="1" x14ac:dyDescent="0.25">
      <c r="A58" s="39"/>
    </row>
    <row r="59" spans="1:32" s="38" customFormat="1" x14ac:dyDescent="0.25">
      <c r="E59" s="40"/>
      <c r="H59" s="41"/>
    </row>
    <row r="60" spans="1:32" s="38" customFormat="1" x14ac:dyDescent="0.25">
      <c r="A60" s="3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</row>
    <row r="61" spans="1:32" s="38" customFormat="1" x14ac:dyDescent="0.25">
      <c r="E61" s="40"/>
      <c r="H61" s="41"/>
    </row>
    <row r="62" spans="1:32" s="38" customFormat="1" x14ac:dyDescent="0.25">
      <c r="A62" s="3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</row>
    <row r="63" spans="1:32" s="38" customFormat="1" x14ac:dyDescent="0.25">
      <c r="E63" s="40"/>
      <c r="H63" s="41"/>
    </row>
  </sheetData>
  <mergeCells count="9">
    <mergeCell ref="C1:F1"/>
    <mergeCell ref="A8:D8"/>
    <mergeCell ref="A9:E9"/>
    <mergeCell ref="A2:F2"/>
    <mergeCell ref="A3:D3"/>
    <mergeCell ref="A4:D4"/>
    <mergeCell ref="A5:E5"/>
    <mergeCell ref="A6:D6"/>
    <mergeCell ref="A7:D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2023-02-18T16:21:19Z</dcterms:created>
  <dcterms:modified xsi:type="dcterms:W3CDTF">2023-02-19T23:07:06Z</dcterms:modified>
</cp:coreProperties>
</file>