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<sst xmlns="http://schemas.openxmlformats.org/spreadsheetml/2006/main" count="13" uniqueCount="13">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</sst>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4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U19" sqref="U19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4257812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130410.86</v>
      </c>
      <c r="C5" s="6">
        <v>6276.92</v>
      </c>
      <c r="D5" s="7">
        <f>(1/((1+0.065)))</f>
        <v>0.93896713615023475</v>
      </c>
      <c r="E5" s="48">
        <f>$B$5*D5</f>
        <v>122451.5117370892</v>
      </c>
      <c r="F5" s="48"/>
      <c r="G5" s="48"/>
      <c r="H5" s="5"/>
      <c r="I5" s="6">
        <f>-B5</f>
        <v>-130410.86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8">
        <f>F6-E5</f>
        <v>-116557.69014084506</v>
      </c>
      <c r="F6" s="48">
        <f>$C$5*D6</f>
        <v>5893.8215962441318</v>
      </c>
      <c r="G6" s="48">
        <v>969.84037560000002</v>
      </c>
      <c r="H6" s="9"/>
      <c r="I6" s="6">
        <f>$C$5</f>
        <v>6276.92</v>
      </c>
      <c r="J6" s="8">
        <v>-0.39304438978358364</v>
      </c>
      <c r="K6" s="10">
        <f>G6/$E$5</f>
        <v>7.9201992841240378E-3</v>
      </c>
      <c r="L6" s="11">
        <f>IRR(I5:I6)</f>
        <v>-0.95186811895880452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8">
        <f>F7+E6</f>
        <v>-111023.58535563931</v>
      </c>
      <c r="F7" s="48">
        <f>$C$5*D7</f>
        <v>5534.1047852057582</v>
      </c>
      <c r="G7" s="48">
        <f>G6+F7</f>
        <v>6503.945160805758</v>
      </c>
      <c r="H7" s="12"/>
      <c r="I7" s="6">
        <f t="shared" ref="I7:I31" si="0">$C$5</f>
        <v>6276.92</v>
      </c>
      <c r="J7" s="8">
        <v>0.13957252965191719</v>
      </c>
      <c r="K7" s="10">
        <f t="shared" ref="K7:K25" si="1">G7/$E$5</f>
        <v>5.3114453782899161E-2</v>
      </c>
      <c r="L7" s="13">
        <f>IRR(I5:I7)</f>
        <v>-0.75522825861694953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9">
        <f>F8+E7</f>
        <v>-105827.24283431935</v>
      </c>
      <c r="F8" s="49">
        <f t="shared" ref="F8:F25" si="3">$C$5*D8</f>
        <v>5196.3425213199607</v>
      </c>
      <c r="G8" s="49">
        <f>G7+F8</f>
        <v>11700.28768212572</v>
      </c>
      <c r="H8" s="27"/>
      <c r="I8" s="24">
        <f t="shared" si="0"/>
        <v>6276.92</v>
      </c>
      <c r="J8" s="25">
        <v>0.37187890437502819</v>
      </c>
      <c r="K8" s="26">
        <f t="shared" si="1"/>
        <v>9.5550373500058905E-2</v>
      </c>
      <c r="L8" s="11">
        <f>IRR(I5:I8)</f>
        <v>-0.57386372406207364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9">
        <f>F9+E8</f>
        <v>-100948.04797861986</v>
      </c>
      <c r="F9" s="49">
        <f t="shared" si="3"/>
        <v>4879.1948556994948</v>
      </c>
      <c r="G9" s="49">
        <f t="shared" ref="G9:G23" si="4">G8+F9</f>
        <v>16579.482537825214</v>
      </c>
      <c r="H9" s="27"/>
      <c r="I9" s="24">
        <f t="shared" si="0"/>
        <v>6276.92</v>
      </c>
      <c r="J9" s="25">
        <v>0.4806832597947821</v>
      </c>
      <c r="K9" s="26">
        <f t="shared" si="1"/>
        <v>0.13539630750678167</v>
      </c>
      <c r="L9" s="28">
        <f>IRR(I5:I9)</f>
        <v>-0.43948267034750799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49">
        <f t="shared" ref="E10:E22" si="5">F10+E9</f>
        <v>-96366.644358244739</v>
      </c>
      <c r="F10" s="49">
        <f t="shared" si="3"/>
        <v>4581.403620375112</v>
      </c>
      <c r="G10" s="49">
        <f t="shared" si="4"/>
        <v>21160.886158200326</v>
      </c>
      <c r="H10" s="32"/>
      <c r="I10" s="24">
        <f t="shared" si="0"/>
        <v>6276.92</v>
      </c>
      <c r="J10" s="25">
        <v>0.53595449211665946</v>
      </c>
      <c r="K10" s="26">
        <f t="shared" si="1"/>
        <v>0.1728103300483054</v>
      </c>
      <c r="L10" s="28">
        <f>IRR(I5:I10)</f>
        <v>-0.34195796269651735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9">
        <f t="shared" si="5"/>
        <v>-92064.856921272803</v>
      </c>
      <c r="F11" s="49">
        <f t="shared" si="3"/>
        <v>4301.7874369719366</v>
      </c>
      <c r="G11" s="49">
        <f t="shared" si="4"/>
        <v>25462.673595172262</v>
      </c>
      <c r="H11" s="27"/>
      <c r="I11" s="24">
        <f t="shared" si="0"/>
        <v>6276.92</v>
      </c>
      <c r="J11" s="25">
        <v>0.56576508799649428</v>
      </c>
      <c r="K11" s="26">
        <f t="shared" si="1"/>
        <v>0.20794086764598024</v>
      </c>
      <c r="L11" s="28">
        <f>IRR(I5:I11)</f>
        <v>-0.27005058405022841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9">
        <f t="shared" si="5"/>
        <v>-88025.619891252209</v>
      </c>
      <c r="F12" s="49">
        <f t="shared" si="3"/>
        <v>4039.2370300205985</v>
      </c>
      <c r="G12" s="49">
        <f t="shared" si="4"/>
        <v>29501.910625192861</v>
      </c>
      <c r="H12" s="27"/>
      <c r="I12" s="24">
        <f t="shared" si="0"/>
        <v>6276.92</v>
      </c>
      <c r="J12" s="25">
        <v>0.58253959189263305</v>
      </c>
      <c r="K12" s="26">
        <f t="shared" si="1"/>
        <v>0.24092728792548718</v>
      </c>
      <c r="L12" s="28">
        <f>IRR(I5:I12)</f>
        <v>-0.21582101220192351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9">
        <f>F13+E12</f>
        <v>-84232.909064941792</v>
      </c>
      <c r="F13" s="49">
        <f t="shared" si="3"/>
        <v>3792.7108263104215</v>
      </c>
      <c r="G13" s="49">
        <f t="shared" si="4"/>
        <v>33294.621451503284</v>
      </c>
      <c r="H13" s="27"/>
      <c r="I13" s="24">
        <f t="shared" si="0"/>
        <v>6276.92</v>
      </c>
      <c r="J13" s="25">
        <v>0.59226520805407001</v>
      </c>
      <c r="K13" s="26">
        <f t="shared" si="1"/>
        <v>0.27190045250718381</v>
      </c>
      <c r="L13" s="28">
        <f>IRR(I5:I13)</f>
        <v>-0.17400819045626359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50">
        <f t="shared" si="5"/>
        <v>-80671.6782421151</v>
      </c>
      <c r="F14" s="50">
        <f t="shared" si="3"/>
        <v>3561.230822826687</v>
      </c>
      <c r="G14" s="50">
        <f t="shared" si="4"/>
        <v>36855.852274329969</v>
      </c>
      <c r="H14" s="15"/>
      <c r="I14" s="6">
        <f t="shared" si="0"/>
        <v>6276.92</v>
      </c>
      <c r="J14" s="18">
        <v>0.59802448742609526</v>
      </c>
      <c r="K14" s="19">
        <f t="shared" si="1"/>
        <v>0.30098323615196937</v>
      </c>
      <c r="L14" s="11">
        <f>IRR(I5:I14)</f>
        <v>-0.14111990181488754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50">
        <f>F15+E14</f>
        <v>-77327.799535235579</v>
      </c>
      <c r="F15" s="50">
        <f t="shared" si="3"/>
        <v>3343.8787068795182</v>
      </c>
      <c r="G15" s="50">
        <f t="shared" si="4"/>
        <v>40199.73098120949</v>
      </c>
      <c r="H15" s="16"/>
      <c r="I15" s="6">
        <f t="shared" si="0"/>
        <v>6276.92</v>
      </c>
      <c r="J15" s="18">
        <v>0.6014864030735374</v>
      </c>
      <c r="K15" s="19">
        <f t="shared" si="1"/>
        <v>0.32829101422219059</v>
      </c>
      <c r="L15" s="11">
        <f>IRR(I5:I15)</f>
        <v>-0.11479432715339277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9">
        <f t="shared" si="5"/>
        <v>-74188.007322203164</v>
      </c>
      <c r="F16" s="49">
        <f t="shared" si="3"/>
        <v>3139.7922130324123</v>
      </c>
      <c r="G16" s="49">
        <f t="shared" si="4"/>
        <v>43339.523194241905</v>
      </c>
      <c r="H16" s="27"/>
      <c r="I16" s="24">
        <f t="shared" si="0"/>
        <v>6276.92</v>
      </c>
      <c r="J16" s="25">
        <v>0.60358947338083446</v>
      </c>
      <c r="K16" s="26">
        <f t="shared" si="1"/>
        <v>0.35393212039141242</v>
      </c>
      <c r="L16" s="11">
        <f>IRR(I5:I16)</f>
        <v>-9.3397412813043479E-2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9">
        <f t="shared" si="5"/>
        <v>-71239.845619825312</v>
      </c>
      <c r="F17" s="49">
        <f t="shared" si="3"/>
        <v>2948.1617023778522</v>
      </c>
      <c r="G17" s="49">
        <f t="shared" si="4"/>
        <v>46287.684896619758</v>
      </c>
      <c r="H17" s="27"/>
      <c r="I17" s="24">
        <f t="shared" si="0"/>
        <v>6276.92</v>
      </c>
      <c r="J17" s="25">
        <v>0.60487659723539988</v>
      </c>
      <c r="K17" s="26">
        <f t="shared" si="1"/>
        <v>0.37800827641885071</v>
      </c>
      <c r="L17" s="11">
        <f>IRR(I5:I17)</f>
        <v>-7.5772719037177638E-2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49">
        <f t="shared" si="5"/>
        <v>-68471.618669235773</v>
      </c>
      <c r="F18" s="49">
        <f t="shared" si="3"/>
        <v>2768.2269505895324</v>
      </c>
      <c r="G18" s="49">
        <f t="shared" si="4"/>
        <v>49055.911847209289</v>
      </c>
      <c r="H18" s="27"/>
      <c r="I18" s="24">
        <f t="shared" si="0"/>
        <v>6276.92</v>
      </c>
      <c r="J18" s="25">
        <v>0.60566845610614262</v>
      </c>
      <c r="K18" s="26">
        <f t="shared" si="1"/>
        <v>0.40061499569344067</v>
      </c>
      <c r="L18" s="11">
        <f>IRR(I5:I18)</f>
        <v>-6.1084283623617286E-2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50">
        <f t="shared" si="5"/>
        <v>-65872.344537226818</v>
      </c>
      <c r="F19" s="50">
        <f t="shared" si="3"/>
        <v>2599.2741320089508</v>
      </c>
      <c r="G19" s="50">
        <f t="shared" si="4"/>
        <v>51655.185979218237</v>
      </c>
      <c r="H19" s="16"/>
      <c r="I19" s="6">
        <f t="shared" si="0"/>
        <v>6276.92</v>
      </c>
      <c r="J19" s="18">
        <v>0.6061573885069016</v>
      </c>
      <c r="K19" s="19">
        <f t="shared" si="1"/>
        <v>0.42184196214845471</v>
      </c>
      <c r="L19" s="11">
        <f>IRR(I5:I19)</f>
        <v>-4.8715989473147592E-2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50">
        <f t="shared" si="5"/>
        <v>-63431.711549424988</v>
      </c>
      <c r="F20" s="50">
        <f t="shared" si="3"/>
        <v>2440.6329878018323</v>
      </c>
      <c r="G20" s="50">
        <f t="shared" si="4"/>
        <v>54095.818967020066</v>
      </c>
      <c r="H20" s="16"/>
      <c r="I20" s="6">
        <f t="shared" si="0"/>
        <v>6276.92</v>
      </c>
      <c r="J20" s="18">
        <v>0.60646003676091353</v>
      </c>
      <c r="K20" s="19">
        <f t="shared" si="1"/>
        <v>0.44177338604987632</v>
      </c>
      <c r="L20" s="11">
        <f>IRR(I5:I20)</f>
        <v>-3.8205714911751842E-2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50">
        <f t="shared" si="5"/>
        <v>-61140.037382474911</v>
      </c>
      <c r="F21" s="50">
        <f t="shared" si="3"/>
        <v>2291.6741669500771</v>
      </c>
      <c r="G21" s="50">
        <f t="shared" si="4"/>
        <v>56387.493133970143</v>
      </c>
      <c r="H21" s="16"/>
      <c r="I21" s="6">
        <f t="shared" si="0"/>
        <v>6276.92</v>
      </c>
      <c r="J21" s="18">
        <v>0.6066476983468222</v>
      </c>
      <c r="K21" s="19">
        <f t="shared" si="1"/>
        <v>0.46048833806999051</v>
      </c>
      <c r="L21" s="11">
        <f>IRR(I5:I21)</f>
        <v>-2.920131152677341E-2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50">
        <f t="shared" si="5"/>
        <v>-58988.230652944323</v>
      </c>
      <c r="F22" s="50">
        <f t="shared" si="3"/>
        <v>2151.8067295305891</v>
      </c>
      <c r="G22" s="50">
        <f t="shared" si="4"/>
        <v>58539.299863500732</v>
      </c>
      <c r="H22" s="16"/>
      <c r="I22" s="6">
        <f t="shared" si="0"/>
        <v>6276.92</v>
      </c>
      <c r="J22" s="18">
        <v>0.606764197650006</v>
      </c>
      <c r="K22" s="19">
        <f t="shared" si="1"/>
        <v>0.47806106297150625</v>
      </c>
      <c r="L22" s="11">
        <f>IRR(I5:I22)</f>
        <v>-2.1430568378424386E-2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9">
        <f>F23+E22</f>
        <v>-56967.754850568184</v>
      </c>
      <c r="F23" s="49">
        <f t="shared" si="3"/>
        <v>2020.4758023761401</v>
      </c>
      <c r="G23" s="49">
        <f t="shared" si="4"/>
        <v>60559.77566587687</v>
      </c>
      <c r="H23" s="27"/>
      <c r="I23" s="24">
        <f t="shared" si="0"/>
        <v>6276.92</v>
      </c>
      <c r="J23" s="25">
        <v>0.60683657755004239</v>
      </c>
      <c r="K23" s="26">
        <f t="shared" si="1"/>
        <v>0.49456127414663831</v>
      </c>
      <c r="L23" s="11">
        <f>IRR(I5:I23)</f>
        <v>-1.4680325664402916E-2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50">
        <f>F24+E23</f>
        <v>-55070.594472750214</v>
      </c>
      <c r="F24" s="50">
        <f t="shared" si="3"/>
        <v>1897.1603778179722</v>
      </c>
      <c r="G24" s="50">
        <f>G23+F24</f>
        <v>62456.936043694841</v>
      </c>
      <c r="H24" s="16"/>
      <c r="I24" s="6">
        <f t="shared" si="0"/>
        <v>6276.92</v>
      </c>
      <c r="J24" s="18">
        <v>0.60683657755004239</v>
      </c>
      <c r="K24" s="19">
        <f t="shared" si="1"/>
        <v>0.51005443017962626</v>
      </c>
      <c r="L24" s="11">
        <f>IRR(I5:I23)</f>
        <v>-1.4680325664402916E-2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50">
        <f>F25+E24</f>
        <v>-53289.223225972775</v>
      </c>
      <c r="F25" s="50">
        <f t="shared" si="3"/>
        <v>1781.371246777439</v>
      </c>
      <c r="G25" s="50">
        <f>G24+F25</f>
        <v>64238.307290472279</v>
      </c>
      <c r="H25" s="16"/>
      <c r="I25" s="6">
        <f t="shared" si="0"/>
        <v>6276.92</v>
      </c>
      <c r="J25" s="18">
        <v>0.60690954975388844</v>
      </c>
      <c r="K25" s="19">
        <f t="shared" si="1"/>
        <v>0.52460199452984957</v>
      </c>
      <c r="L25" s="11">
        <f>IRR(I5:I25)</f>
        <v>-3.5994190237585988E-3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50">
        <f>F26+E25</f>
        <v>-51616.574167965788</v>
      </c>
      <c r="F26" s="50">
        <f t="shared" ref="F26:F27" si="7">$C$5*D26</f>
        <v>1672.6490580069849</v>
      </c>
      <c r="G26" s="50">
        <f>G25+F26</f>
        <v>65910.95634847926</v>
      </c>
      <c r="H26" s="16"/>
      <c r="I26" s="6">
        <f t="shared" si="0"/>
        <v>6276.92</v>
      </c>
      <c r="J26" s="18">
        <v>0.60690954975388844</v>
      </c>
      <c r="K26" s="19">
        <f t="shared" ref="K26:K27" si="8">G26/$E$5</f>
        <v>0.5382616793657401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50">
        <f>F27+E26</f>
        <v>-50046.011672184584</v>
      </c>
      <c r="F27" s="50">
        <f t="shared" si="7"/>
        <v>1570.5624957812067</v>
      </c>
      <c r="G27" s="50">
        <f>G26+F27</f>
        <v>67481.51884426047</v>
      </c>
      <c r="H27" s="16"/>
      <c r="I27" s="6">
        <f t="shared" si="0"/>
        <v>6276.92</v>
      </c>
      <c r="J27" s="18">
        <v>0.60690954975388844</v>
      </c>
      <c r="K27" s="19">
        <f t="shared" si="8"/>
        <v>0.55108767451681095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51"/>
      <c r="F28" s="51"/>
      <c r="G28" s="51"/>
      <c r="H28" s="16"/>
      <c r="I28" s="40"/>
      <c r="J28" s="16"/>
      <c r="K28" s="16"/>
    </row>
    <row r="29" spans="1:12" x14ac:dyDescent="0.25">
      <c r="A29" s="34">
        <v>23</v>
      </c>
      <c r="B29" s="34"/>
      <c r="C29" s="34"/>
      <c r="D29" s="35">
        <f t="shared" ref="D29:D31" si="9">(1/((1+0.065)^A29))</f>
        <v>0.23494111264898151</v>
      </c>
      <c r="E29" s="52">
        <f>F29+E28</f>
        <v>1474.706568808645</v>
      </c>
      <c r="F29" s="52">
        <f t="shared" ref="F29:F31" si="10">$C$5*D29</f>
        <v>1474.706568808645</v>
      </c>
      <c r="G29" s="52">
        <f>G28+F29</f>
        <v>1474.706568808645</v>
      </c>
      <c r="H29" s="39">
        <f t="shared" ref="H29" si="11">1-(E29/F29)+2</f>
        <v>2</v>
      </c>
      <c r="I29" s="36">
        <f t="shared" si="0"/>
        <v>6276.92</v>
      </c>
      <c r="J29" s="37">
        <v>0.60690954975388844</v>
      </c>
      <c r="K29" s="38">
        <f t="shared" ref="K29:K31" si="12">G29/$E$5</f>
        <v>1.2043187935277836E-2</v>
      </c>
    </row>
    <row r="30" spans="1:12" x14ac:dyDescent="0.25">
      <c r="A30" s="16">
        <v>24</v>
      </c>
      <c r="B30" s="16"/>
      <c r="C30" s="16"/>
      <c r="D30" s="17">
        <f t="shared" si="9"/>
        <v>0.22060198370796386</v>
      </c>
      <c r="E30" s="50">
        <f>F30+E29</f>
        <v>2859.4075723848373</v>
      </c>
      <c r="F30" s="50">
        <f t="shared" si="10"/>
        <v>1384.7010035761925</v>
      </c>
      <c r="G30" s="50">
        <f>G29+F30</f>
        <v>2859.4075723848373</v>
      </c>
      <c r="H30" s="16"/>
      <c r="I30" s="6">
        <f t="shared" si="0"/>
        <v>6276.92</v>
      </c>
      <c r="J30" s="18">
        <v>0.60690954975388844</v>
      </c>
      <c r="K30" s="19">
        <f t="shared" si="12"/>
        <v>2.3351345620984724E-2</v>
      </c>
    </row>
    <row r="31" spans="1:12" x14ac:dyDescent="0.25">
      <c r="A31" s="16">
        <v>25</v>
      </c>
      <c r="B31" s="16"/>
      <c r="C31" s="16"/>
      <c r="D31" s="17">
        <f t="shared" si="9"/>
        <v>0.20713801287132758</v>
      </c>
      <c r="E31" s="50">
        <f>F31+E30</f>
        <v>4159.596308137131</v>
      </c>
      <c r="F31" s="50">
        <f t="shared" si="10"/>
        <v>1300.1887357522935</v>
      </c>
      <c r="G31" s="50">
        <f>G30+F31</f>
        <v>4159.596308137131</v>
      </c>
      <c r="H31" s="16"/>
      <c r="I31" s="6">
        <f t="shared" si="0"/>
        <v>6276.92</v>
      </c>
      <c r="J31" s="18">
        <v>0.60690954975388844</v>
      </c>
      <c r="K31" s="19">
        <f t="shared" si="12"/>
        <v>3.3969334058268193E-2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2023-03-07T11:31:47Z</dcterms:modified>
</cp:coreProperties>
</file>