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<sst xmlns="http://schemas.openxmlformats.org/spreadsheetml/2006/main" count="13" uniqueCount="13">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</sst>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G23" sqref="G23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4257812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129800.71</v>
      </c>
      <c r="C5" s="6">
        <v>6259.89</v>
      </c>
      <c r="D5" s="7">
        <f>(1/((1+0.065)))</f>
        <v>0.93896713615023475</v>
      </c>
      <c r="E5" s="48">
        <f>$B$5*D5</f>
        <v>121878.60093896714</v>
      </c>
      <c r="F5" s="48"/>
      <c r="G5" s="48"/>
      <c r="H5" s="5"/>
      <c r="I5" s="6">
        <f>-B5</f>
        <v>-129800.71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8">
        <f>F6-E5</f>
        <v>-116000.76995305164</v>
      </c>
      <c r="F6" s="48">
        <f>$C$5*D6</f>
        <v>5877.8309859154933</v>
      </c>
      <c r="G6" s="48">
        <v>969.84037560000002</v>
      </c>
      <c r="H6" s="9"/>
      <c r="I6" s="6">
        <f>$C$5</f>
        <v>6259.89</v>
      </c>
      <c r="J6" s="8">
        <v>-0.39304438978358364</v>
      </c>
      <c r="K6" s="10">
        <f>G6/$E$5</f>
        <v>7.9574295087754144E-3</v>
      </c>
      <c r="L6" s="11">
        <f>IRR(I5:I6)</f>
        <v>-0.95177306811341789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8">
        <f>F7+E6</f>
        <v>-110481.67982543146</v>
      </c>
      <c r="F7" s="48">
        <f>$C$5*D7</f>
        <v>5519.0901276201821</v>
      </c>
      <c r="G7" s="48">
        <f>G6+F7</f>
        <v>6488.9305032201819</v>
      </c>
      <c r="H7" s="12"/>
      <c r="I7" s="6">
        <f t="shared" ref="I7:I31" si="0">$C$5</f>
        <v>6259.89</v>
      </c>
      <c r="J7" s="8">
        <v>0.13957252965191719</v>
      </c>
      <c r="K7" s="10">
        <f t="shared" ref="K7:K25" si="1">G7/$E$5</f>
        <v>5.3240933627631881E-2</v>
      </c>
      <c r="L7" s="13">
        <f>IRR(I5:I7)</f>
        <v>-0.75496032210715203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9">
        <f>F8+E7</f>
        <v>-105299.43557414491</v>
      </c>
      <c r="F8" s="49">
        <f t="shared" ref="F8:F25" si="3">$C$5*D8</f>
        <v>5182.2442512865564</v>
      </c>
      <c r="G8" s="49">
        <f>G7+F8</f>
        <v>11671.174754506737</v>
      </c>
      <c r="H8" s="27"/>
      <c r="I8" s="24">
        <f t="shared" si="0"/>
        <v>6259.89</v>
      </c>
      <c r="J8" s="25">
        <v>0.37187890437502819</v>
      </c>
      <c r="K8" s="26">
        <f t="shared" si="1"/>
        <v>9.5760655804961889E-2</v>
      </c>
      <c r="L8" s="11">
        <f>IRR(I5:I8)</f>
        <v>-0.5735284980583979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9">
        <f>F9+E8</f>
        <v>-100433.47853068335</v>
      </c>
      <c r="F9" s="49">
        <f t="shared" si="3"/>
        <v>4865.9570434615562</v>
      </c>
      <c r="G9" s="49">
        <f t="shared" ref="G9:G23" si="4">G8+F9</f>
        <v>16537.131797968294</v>
      </c>
      <c r="H9" s="27"/>
      <c r="I9" s="24">
        <f t="shared" si="0"/>
        <v>6259.89</v>
      </c>
      <c r="J9" s="25">
        <v>0.4806832597947821</v>
      </c>
      <c r="K9" s="26">
        <f t="shared" si="1"/>
        <v>0.13568527756771309</v>
      </c>
      <c r="L9" s="28">
        <f>IRR(I5:I9)</f>
        <v>-0.43913288173868781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49">
        <f t="shared" ref="E10:E22" si="5">F10+E9</f>
        <v>-95864.504780954187</v>
      </c>
      <c r="F10" s="49">
        <f t="shared" si="3"/>
        <v>4568.9737497291608</v>
      </c>
      <c r="G10" s="49">
        <f t="shared" si="4"/>
        <v>21106.105547697454</v>
      </c>
      <c r="H10" s="32"/>
      <c r="I10" s="24">
        <f t="shared" si="0"/>
        <v>6259.89</v>
      </c>
      <c r="J10" s="25">
        <v>0.53595449211665946</v>
      </c>
      <c r="K10" s="26">
        <f t="shared" si="1"/>
        <v>0.17317318532616494</v>
      </c>
      <c r="L10" s="28">
        <f>IRR(I5:I10)</f>
        <v>-0.3416143387320536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9">
        <f t="shared" si="5"/>
        <v>-91574.388584025393</v>
      </c>
      <c r="F11" s="49">
        <f t="shared" si="3"/>
        <v>4290.1161969287896</v>
      </c>
      <c r="G11" s="49">
        <f t="shared" si="4"/>
        <v>25396.221744626244</v>
      </c>
      <c r="H11" s="27"/>
      <c r="I11" s="24">
        <f t="shared" si="0"/>
        <v>6259.89</v>
      </c>
      <c r="J11" s="25">
        <v>0.56576508799649428</v>
      </c>
      <c r="K11" s="26">
        <f t="shared" si="1"/>
        <v>0.20837309871438262</v>
      </c>
      <c r="L11" s="28">
        <f>IRR(I5:I11)</f>
        <v>-0.26972065664024669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9">
        <f t="shared" si="5"/>
        <v>-87546.110464843427</v>
      </c>
      <c r="F12" s="49">
        <f t="shared" si="3"/>
        <v>4028.2781191819627</v>
      </c>
      <c r="G12" s="49">
        <f t="shared" si="4"/>
        <v>29424.499863808207</v>
      </c>
      <c r="H12" s="27"/>
      <c r="I12" s="24">
        <f t="shared" si="0"/>
        <v>6259.89</v>
      </c>
      <c r="J12" s="25">
        <v>0.58253959189263305</v>
      </c>
      <c r="K12" s="26">
        <f t="shared" si="1"/>
        <v>0.24142466058125367</v>
      </c>
      <c r="L12" s="28">
        <f>IRR(I5:I12)</f>
        <v>-0.21550694839936502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9">
        <f>F13+E12</f>
        <v>-83763.689695658482</v>
      </c>
      <c r="F13" s="49">
        <f t="shared" si="3"/>
        <v>3782.4207691849419</v>
      </c>
      <c r="G13" s="49">
        <f t="shared" si="4"/>
        <v>33206.920632993148</v>
      </c>
      <c r="H13" s="27"/>
      <c r="I13" s="24">
        <f t="shared" si="0"/>
        <v>6259.89</v>
      </c>
      <c r="J13" s="25">
        <v>0.59226520805407001</v>
      </c>
      <c r="K13" s="26">
        <f t="shared" si="1"/>
        <v>0.27245899097268189</v>
      </c>
      <c r="L13" s="28">
        <f>IRR(I5:I13)</f>
        <v>-0.17370996389936799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50">
        <f t="shared" si="5"/>
        <v>-80212.120898301728</v>
      </c>
      <c r="F14" s="50">
        <f t="shared" si="3"/>
        <v>3551.5687973567528</v>
      </c>
      <c r="G14" s="50">
        <f t="shared" si="4"/>
        <v>36758.489430349902</v>
      </c>
      <c r="H14" s="15"/>
      <c r="I14" s="6">
        <f t="shared" si="0"/>
        <v>6259.89</v>
      </c>
      <c r="J14" s="18">
        <v>0.59802448742609526</v>
      </c>
      <c r="K14" s="19">
        <f t="shared" si="1"/>
        <v>0.30159920730266149</v>
      </c>
      <c r="L14" s="11">
        <f>IRR(I5:I14)</f>
        <v>-0.1408366198945854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50">
        <f>F15+E14</f>
        <v>-76877.314515807127</v>
      </c>
      <c r="F15" s="50">
        <f t="shared" si="3"/>
        <v>3334.8063824946039</v>
      </c>
      <c r="G15" s="50">
        <f t="shared" si="4"/>
        <v>40093.295812844503</v>
      </c>
      <c r="H15" s="16"/>
      <c r="I15" s="6">
        <f t="shared" si="0"/>
        <v>6259.89</v>
      </c>
      <c r="J15" s="18">
        <v>0.6014864030735374</v>
      </c>
      <c r="K15" s="19">
        <f t="shared" si="1"/>
        <v>0.32896091277682066</v>
      </c>
      <c r="L15" s="11">
        <f>IRR(I5:I15)</f>
        <v>-0.11452480297249668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9">
        <f t="shared" si="5"/>
        <v>-73746.040917220642</v>
      </c>
      <c r="F16" s="49">
        <f t="shared" si="3"/>
        <v>3131.2735985864829</v>
      </c>
      <c r="G16" s="49">
        <f t="shared" si="4"/>
        <v>43224.569411430988</v>
      </c>
      <c r="H16" s="27"/>
      <c r="I16" s="24">
        <f t="shared" si="0"/>
        <v>6259.89</v>
      </c>
      <c r="J16" s="25">
        <v>0.60358947338083446</v>
      </c>
      <c r="K16" s="26">
        <f t="shared" si="1"/>
        <v>0.35465265500607818</v>
      </c>
      <c r="L16" s="11">
        <f>IRR(I5:I16)</f>
        <v>-9.3140413827152213E-2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9">
        <f t="shared" si="5"/>
        <v>-70805.877913853052</v>
      </c>
      <c r="F17" s="49">
        <f t="shared" si="3"/>
        <v>2940.1630033675901</v>
      </c>
      <c r="G17" s="49">
        <f t="shared" si="4"/>
        <v>46164.732414798578</v>
      </c>
      <c r="H17" s="27"/>
      <c r="I17" s="24">
        <f t="shared" si="0"/>
        <v>6259.89</v>
      </c>
      <c r="J17" s="25">
        <v>0.60487659723539988</v>
      </c>
      <c r="K17" s="26">
        <f t="shared" si="1"/>
        <v>0.37877635662979414</v>
      </c>
      <c r="L17" s="11">
        <f>IRR(I5:I17)</f>
        <v>-7.5527072091187586E-2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49">
        <f t="shared" si="5"/>
        <v>-68045.161478766109</v>
      </c>
      <c r="F18" s="49">
        <f t="shared" si="3"/>
        <v>2760.7164350869389</v>
      </c>
      <c r="G18" s="49">
        <f t="shared" si="4"/>
        <v>48925.448849885521</v>
      </c>
      <c r="H18" s="27"/>
      <c r="I18" s="24">
        <f t="shared" si="0"/>
        <v>6259.89</v>
      </c>
      <c r="J18" s="25">
        <v>0.60566845610614262</v>
      </c>
      <c r="K18" s="26">
        <f t="shared" si="1"/>
        <v>0.4014277196567575</v>
      </c>
      <c r="L18" s="11">
        <f>IRR(I5:I18)</f>
        <v>-6.0848914719505154E-2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50">
        <f t="shared" si="5"/>
        <v>-65452.939473989638</v>
      </c>
      <c r="F19" s="50">
        <f t="shared" si="3"/>
        <v>2592.2220047764686</v>
      </c>
      <c r="G19" s="50">
        <f t="shared" si="4"/>
        <v>51517.670854661992</v>
      </c>
      <c r="H19" s="16"/>
      <c r="I19" s="6">
        <f t="shared" si="0"/>
        <v>6259.89</v>
      </c>
      <c r="J19" s="18">
        <v>0.6061573885069016</v>
      </c>
      <c r="K19" s="19">
        <f t="shared" si="1"/>
        <v>0.4226966051280846</v>
      </c>
      <c r="L19" s="11">
        <f>IRR(I5:I19)</f>
        <v>-4.8489933753841585E-2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50">
        <f t="shared" si="5"/>
        <v>-63018.928201899056</v>
      </c>
      <c r="F20" s="50">
        <f t="shared" si="3"/>
        <v>2434.0112720905813</v>
      </c>
      <c r="G20" s="50">
        <f t="shared" si="4"/>
        <v>53951.682126752574</v>
      </c>
      <c r="H20" s="16"/>
      <c r="I20" s="6">
        <f t="shared" si="0"/>
        <v>6259.89</v>
      </c>
      <c r="J20" s="18">
        <v>0.60646003676091353</v>
      </c>
      <c r="K20" s="19">
        <f t="shared" si="1"/>
        <v>0.4426673896082039</v>
      </c>
      <c r="L20" s="11">
        <f>IRR(I5:I20)</f>
        <v>-3.7988113396316248E-2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50">
        <f t="shared" si="5"/>
        <v>-60733.471608386775</v>
      </c>
      <c r="F21" s="50">
        <f t="shared" si="3"/>
        <v>2285.4565935122832</v>
      </c>
      <c r="G21" s="50">
        <f t="shared" si="4"/>
        <v>56237.138720264855</v>
      </c>
      <c r="H21" s="16"/>
      <c r="I21" s="6">
        <f t="shared" si="0"/>
        <v>6259.89</v>
      </c>
      <c r="J21" s="18">
        <v>0.6066476983468222</v>
      </c>
      <c r="K21" s="19">
        <f t="shared" si="1"/>
        <v>0.4614192999181751</v>
      </c>
      <c r="L21" s="11">
        <f>IRR(I5:I21)</f>
        <v>-2.8991402427735125E-2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50">
        <f t="shared" si="5"/>
        <v>-58587.502975980875</v>
      </c>
      <c r="F22" s="50">
        <f t="shared" si="3"/>
        <v>2145.9686324058998</v>
      </c>
      <c r="G22" s="50">
        <f t="shared" si="4"/>
        <v>58383.107352670755</v>
      </c>
      <c r="H22" s="16"/>
      <c r="I22" s="6">
        <f t="shared" si="0"/>
        <v>6259.89</v>
      </c>
      <c r="J22" s="18">
        <v>0.606764197650006</v>
      </c>
      <c r="K22" s="19">
        <f t="shared" si="1"/>
        <v>0.47902672743927482</v>
      </c>
      <c r="L22" s="11">
        <f>IRR(I5:I22)</f>
        <v>-2.1227676712466281E-2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9">
        <f>F23+E22</f>
        <v>-56572.508954942474</v>
      </c>
      <c r="F23" s="49">
        <f t="shared" si="3"/>
        <v>2014.9940210384036</v>
      </c>
      <c r="G23" s="49">
        <f t="shared" si="4"/>
        <v>60398.101373709156</v>
      </c>
      <c r="H23" s="27"/>
      <c r="I23" s="24">
        <f t="shared" si="0"/>
        <v>6259.89</v>
      </c>
      <c r="J23" s="25">
        <v>0.60683657755004239</v>
      </c>
      <c r="K23" s="26">
        <f t="shared" si="1"/>
        <v>0.49555952323373464</v>
      </c>
      <c r="L23" s="11">
        <f>IRR(I5:I23)</f>
        <v>-1.4483852875597947E-2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50">
        <f>F24+E23</f>
        <v>-54680.495789648201</v>
      </c>
      <c r="F24" s="50">
        <f t="shared" si="3"/>
        <v>1892.013165294276</v>
      </c>
      <c r="G24" s="50">
        <f>G23+F24</f>
        <v>62290.114539003429</v>
      </c>
      <c r="H24" s="16"/>
      <c r="I24" s="6">
        <f t="shared" si="0"/>
        <v>6259.89</v>
      </c>
      <c r="J24" s="18">
        <v>0.60683657755004239</v>
      </c>
      <c r="K24" s="19">
        <f t="shared" si="1"/>
        <v>0.51108327515341523</v>
      </c>
      <c r="L24" s="11">
        <f>IRR(I5:I23)</f>
        <v>-1.4483852875597947E-2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50">
        <f>F25+E24</f>
        <v>-52903.957606273296</v>
      </c>
      <c r="F25" s="50">
        <f t="shared" si="3"/>
        <v>1776.5381833749072</v>
      </c>
      <c r="G25" s="50">
        <f>G24+F25</f>
        <v>64066.652722378334</v>
      </c>
      <c r="H25" s="16"/>
      <c r="I25" s="6">
        <f t="shared" si="0"/>
        <v>6259.89</v>
      </c>
      <c r="J25" s="18">
        <v>0.60690954975388844</v>
      </c>
      <c r="K25" s="19">
        <f t="shared" si="1"/>
        <v>0.52565956803574432</v>
      </c>
      <c r="L25" s="11">
        <f>IRR(I5:I25)</f>
        <v>-3.4142469613241966E-3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50">
        <f>F26+E25</f>
        <v>-51235.846635968221</v>
      </c>
      <c r="F26" s="50">
        <f t="shared" ref="F26:F27" si="7">$C$5*D26</f>
        <v>1668.1109703050772</v>
      </c>
      <c r="G26" s="50">
        <f>G25+F26</f>
        <v>65734.763692683409</v>
      </c>
      <c r="H26" s="16"/>
      <c r="I26" s="6">
        <f t="shared" si="0"/>
        <v>6259.89</v>
      </c>
      <c r="J26" s="18">
        <v>0.60690954975388844</v>
      </c>
      <c r="K26" s="19">
        <f t="shared" ref="K26:K27" si="8">G26/$E$5</f>
        <v>0.539346228019152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50">
        <f>F27+E26</f>
        <v>-49669.545255400073</v>
      </c>
      <c r="F27" s="50">
        <f t="shared" si="7"/>
        <v>1566.3013805681478</v>
      </c>
      <c r="G27" s="50">
        <f>G26+F27</f>
        <v>67301.065073251564</v>
      </c>
      <c r="H27" s="16"/>
      <c r="I27" s="6">
        <f t="shared" si="0"/>
        <v>6259.89</v>
      </c>
      <c r="J27" s="18">
        <v>0.60690954975388844</v>
      </c>
      <c r="K27" s="19">
        <f t="shared" si="8"/>
        <v>0.55219755194723441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51"/>
      <c r="F28" s="51"/>
      <c r="G28" s="51"/>
      <c r="H28" s="16"/>
      <c r="I28" s="40"/>
      <c r="J28" s="16"/>
      <c r="K28" s="16"/>
    </row>
    <row r="29" spans="1:12" x14ac:dyDescent="0.25">
      <c r="A29" s="34">
        <v>23</v>
      </c>
      <c r="B29" s="34"/>
      <c r="C29" s="34"/>
      <c r="D29" s="35">
        <f t="shared" ref="D29:D31" si="9">(1/((1+0.065)^A29))</f>
        <v>0.23494111264898151</v>
      </c>
      <c r="E29" s="52">
        <f>F29+E28</f>
        <v>1470.705521660233</v>
      </c>
      <c r="F29" s="52">
        <f t="shared" ref="F29:F31" si="10">$C$5*D29</f>
        <v>1470.705521660233</v>
      </c>
      <c r="G29" s="52">
        <f>G28+F29</f>
        <v>1470.705521660233</v>
      </c>
      <c r="H29" s="39">
        <f t="shared" ref="H29" si="11">1-(E29/F29)+2</f>
        <v>2</v>
      </c>
      <c r="I29" s="36">
        <f t="shared" si="0"/>
        <v>6259.89</v>
      </c>
      <c r="J29" s="37">
        <v>0.60690954975388844</v>
      </c>
      <c r="K29" s="38">
        <f t="shared" ref="K29:K31" si="12">G29/$E$5</f>
        <v>1.2066970824490467E-2</v>
      </c>
    </row>
    <row r="30" spans="1:12" x14ac:dyDescent="0.25">
      <c r="A30" s="16">
        <v>24</v>
      </c>
      <c r="B30" s="16"/>
      <c r="C30" s="16"/>
      <c r="D30" s="17">
        <f t="shared" si="9"/>
        <v>0.22060198370796386</v>
      </c>
      <c r="E30" s="50">
        <f>F30+E29</f>
        <v>2851.6496734538787</v>
      </c>
      <c r="F30" s="50">
        <f t="shared" si="10"/>
        <v>1380.9441517936459</v>
      </c>
      <c r="G30" s="50">
        <f>G29+F30</f>
        <v>2851.6496734538787</v>
      </c>
      <c r="H30" s="16"/>
      <c r="I30" s="6">
        <f t="shared" si="0"/>
        <v>6259.89</v>
      </c>
      <c r="J30" s="18">
        <v>0.60690954975388844</v>
      </c>
      <c r="K30" s="19">
        <f t="shared" si="12"/>
        <v>2.3397459861570716E-2</v>
      </c>
    </row>
    <row r="31" spans="1:12" x14ac:dyDescent="0.25">
      <c r="A31" s="16">
        <v>25</v>
      </c>
      <c r="B31" s="16"/>
      <c r="C31" s="16"/>
      <c r="D31" s="17">
        <f t="shared" si="9"/>
        <v>0.20713801287132758</v>
      </c>
      <c r="E31" s="50">
        <f>F31+E30</f>
        <v>4148.3108488469734</v>
      </c>
      <c r="F31" s="50">
        <f t="shared" si="10"/>
        <v>1296.6611753930949</v>
      </c>
      <c r="G31" s="50">
        <f>G30+F31</f>
        <v>4148.3108488469734</v>
      </c>
      <c r="H31" s="16"/>
      <c r="I31" s="6">
        <f t="shared" si="0"/>
        <v>6259.89</v>
      </c>
      <c r="J31" s="18">
        <v>0.60690954975388844</v>
      </c>
      <c r="K31" s="19">
        <f t="shared" si="12"/>
        <v>3.4036416703899591E-2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2023-06-26T08:13:06Z</dcterms:modified>
</cp:coreProperties>
</file>