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 (2023-2024)\"/>
    </mc:Choice>
  </mc:AlternateContent>
  <bookViews>
    <workbookView xWindow="-120" yWindow="-120" windowWidth="29040" windowHeight="15840"/>
  </bookViews>
  <sheets>
    <sheet name="4" sheetId="8" r:id="rId1"/>
    <sheet name="5" sheetId="6" r:id="rId2"/>
    <sheet name="6" sheetId="9" r:id="rId3"/>
  </sheets>
  <definedNames>
    <definedName name="_xlnm.Print_Area" localSheetId="1">'5'!$A$1:$X$144</definedName>
    <definedName name="_xlnm.Print_Area" localSheetId="2">'6'!$A$1:$G$56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6" l="1"/>
  <c r="R49" i="6" l="1"/>
  <c r="R50" i="6"/>
  <c r="R52" i="6"/>
  <c r="Q46" i="6"/>
  <c r="Q47" i="6"/>
  <c r="Q45" i="6"/>
  <c r="P42" i="6"/>
  <c r="P43" i="6"/>
  <c r="R40" i="6"/>
  <c r="P37" i="6"/>
  <c r="Q35" i="6"/>
  <c r="R28" i="6"/>
  <c r="R29" i="6"/>
  <c r="R30" i="6"/>
  <c r="R31" i="6"/>
  <c r="R34" i="6"/>
  <c r="P93" i="6"/>
  <c r="Q93" i="6"/>
  <c r="R93" i="6"/>
  <c r="S92" i="6"/>
  <c r="N92" i="6"/>
  <c r="O92" i="6"/>
  <c r="O91" i="6"/>
  <c r="O93" i="6" s="1"/>
  <c r="N91" i="6"/>
  <c r="N80" i="6"/>
  <c r="A92" i="6"/>
  <c r="B92" i="6"/>
  <c r="C92" i="6"/>
  <c r="D92" i="6"/>
  <c r="B91" i="6"/>
  <c r="C91" i="6"/>
  <c r="D91" i="6"/>
  <c r="D93" i="6" s="1"/>
  <c r="A91" i="6"/>
  <c r="D27" i="9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27" i="6"/>
  <c r="A34" i="6"/>
  <c r="B34" i="6"/>
  <c r="C34" i="6"/>
  <c r="D34" i="6"/>
  <c r="A35" i="6"/>
  <c r="B35" i="6"/>
  <c r="C35" i="6"/>
  <c r="D35" i="6"/>
  <c r="A36" i="6"/>
  <c r="B36" i="6"/>
  <c r="C36" i="6"/>
  <c r="D36" i="6"/>
  <c r="Q36" i="6" s="1"/>
  <c r="A37" i="6"/>
  <c r="B37" i="6"/>
  <c r="C37" i="6"/>
  <c r="D37" i="6"/>
  <c r="A38" i="6"/>
  <c r="B38" i="6"/>
  <c r="C38" i="6"/>
  <c r="D38" i="6"/>
  <c r="P38" i="6" s="1"/>
  <c r="A39" i="6"/>
  <c r="B39" i="6"/>
  <c r="C39" i="6"/>
  <c r="D39" i="6"/>
  <c r="R39" i="6" s="1"/>
  <c r="A40" i="6"/>
  <c r="B40" i="6"/>
  <c r="C40" i="6"/>
  <c r="D40" i="6"/>
  <c r="A41" i="6"/>
  <c r="B41" i="6"/>
  <c r="C41" i="6"/>
  <c r="D41" i="6"/>
  <c r="P41" i="6" s="1"/>
  <c r="A42" i="6"/>
  <c r="B42" i="6"/>
  <c r="C42" i="6"/>
  <c r="D42" i="6"/>
  <c r="A43" i="6"/>
  <c r="B43" i="6"/>
  <c r="C43" i="6"/>
  <c r="D43" i="6"/>
  <c r="A44" i="6"/>
  <c r="B44" i="6"/>
  <c r="C44" i="6"/>
  <c r="D44" i="6"/>
  <c r="P44" i="6" s="1"/>
  <c r="A45" i="6"/>
  <c r="B45" i="6"/>
  <c r="C45" i="6"/>
  <c r="D45" i="6"/>
  <c r="A46" i="6"/>
  <c r="B46" i="6"/>
  <c r="C46" i="6"/>
  <c r="D46" i="6"/>
  <c r="A47" i="6"/>
  <c r="B47" i="6"/>
  <c r="C47" i="6"/>
  <c r="D47" i="6"/>
  <c r="A48" i="6"/>
  <c r="B48" i="6"/>
  <c r="C48" i="6"/>
  <c r="D48" i="6"/>
  <c r="R48" i="6" s="1"/>
  <c r="A49" i="6"/>
  <c r="B49" i="6"/>
  <c r="C49" i="6"/>
  <c r="D49" i="6"/>
  <c r="A50" i="6"/>
  <c r="B50" i="6"/>
  <c r="C50" i="6"/>
  <c r="D50" i="6"/>
  <c r="A51" i="6"/>
  <c r="B51" i="6"/>
  <c r="C51" i="6"/>
  <c r="D51" i="6"/>
  <c r="R51" i="6" s="1"/>
  <c r="A52" i="6"/>
  <c r="B52" i="6"/>
  <c r="C52" i="6"/>
  <c r="D52" i="6"/>
  <c r="A53" i="6"/>
  <c r="B53" i="6"/>
  <c r="C53" i="6"/>
  <c r="D53" i="6"/>
  <c r="Q53" i="6" s="1"/>
  <c r="A54" i="6"/>
  <c r="B54" i="6"/>
  <c r="C54" i="6"/>
  <c r="D54" i="6"/>
  <c r="R54" i="6" s="1"/>
  <c r="A28" i="6"/>
  <c r="B28" i="6"/>
  <c r="C28" i="6"/>
  <c r="D28" i="6"/>
  <c r="A29" i="6"/>
  <c r="C29" i="6"/>
  <c r="D29" i="6"/>
  <c r="A30" i="6"/>
  <c r="B30" i="6"/>
  <c r="C30" i="6"/>
  <c r="D30" i="6"/>
  <c r="A31" i="6"/>
  <c r="B31" i="6"/>
  <c r="C31" i="6"/>
  <c r="D31" i="6"/>
  <c r="A32" i="6"/>
  <c r="B32" i="6"/>
  <c r="C32" i="6"/>
  <c r="D32" i="6"/>
  <c r="R32" i="6" s="1"/>
  <c r="A33" i="6"/>
  <c r="B33" i="6"/>
  <c r="C33" i="6"/>
  <c r="D33" i="6"/>
  <c r="R33" i="6" s="1"/>
  <c r="B27" i="6"/>
  <c r="C27" i="6"/>
  <c r="D27" i="6"/>
  <c r="R27" i="6" s="1"/>
  <c r="A27" i="6"/>
  <c r="L39" i="8"/>
  <c r="M39" i="8"/>
  <c r="K61" i="8"/>
  <c r="K55" i="8"/>
  <c r="D55" i="8"/>
  <c r="D56" i="8" s="1"/>
  <c r="M73" i="8"/>
  <c r="M72" i="8"/>
  <c r="L40" i="8"/>
  <c r="M40" i="8"/>
  <c r="L37" i="8"/>
  <c r="L38" i="8"/>
  <c r="L54" i="8"/>
  <c r="M54" i="8"/>
  <c r="L50" i="8"/>
  <c r="M50" i="8"/>
  <c r="L49" i="8"/>
  <c r="M49" i="8"/>
  <c r="L48" i="8"/>
  <c r="M48" i="8"/>
  <c r="L47" i="8"/>
  <c r="M47" i="8"/>
  <c r="L46" i="8"/>
  <c r="M46" i="8"/>
  <c r="L41" i="8"/>
  <c r="L43" i="8"/>
  <c r="L44" i="8"/>
  <c r="L45" i="8"/>
  <c r="L52" i="8"/>
  <c r="L53" i="8"/>
  <c r="M53" i="8"/>
  <c r="M43" i="8"/>
  <c r="M41" i="8"/>
  <c r="M44" i="8"/>
  <c r="M45" i="8"/>
  <c r="M52" i="8"/>
  <c r="L42" i="8"/>
  <c r="M42" i="8"/>
  <c r="L51" i="8"/>
  <c r="M51" i="8"/>
  <c r="M38" i="8"/>
  <c r="L74" i="8"/>
  <c r="S91" i="6" l="1"/>
  <c r="S93" i="6" s="1"/>
  <c r="N93" i="6"/>
  <c r="M74" i="8"/>
  <c r="D74" i="8"/>
  <c r="M28" i="8"/>
  <c r="M29" i="8"/>
  <c r="M30" i="8"/>
  <c r="M31" i="8"/>
  <c r="M32" i="8"/>
  <c r="M33" i="8"/>
  <c r="M34" i="8"/>
  <c r="M125" i="6" l="1"/>
  <c r="C80" i="6"/>
  <c r="Q55" i="6"/>
  <c r="S55" i="6" l="1"/>
  <c r="R55" i="6"/>
  <c r="D55" i="6"/>
  <c r="P55" i="6"/>
  <c r="N55" i="6"/>
  <c r="L35" i="8" l="1"/>
  <c r="L55" i="8" s="1"/>
  <c r="M35" i="8"/>
  <c r="M27" i="8"/>
  <c r="M55" i="8" s="1"/>
  <c r="M37" i="8"/>
  <c r="O55" i="6" l="1"/>
  <c r="D20" i="9" l="1"/>
  <c r="I140" i="6" l="1"/>
  <c r="K140" i="6"/>
  <c r="L140" i="6"/>
  <c r="E87" i="6"/>
  <c r="M87" i="6" s="1"/>
  <c r="F87" i="6"/>
  <c r="E101" i="8"/>
  <c r="G101" i="8"/>
  <c r="H101" i="8"/>
  <c r="J101" i="8"/>
  <c r="M56" i="8" l="1"/>
  <c r="M57" i="8" s="1"/>
  <c r="G44" i="9"/>
  <c r="G45" i="9" s="1"/>
  <c r="F44" i="9"/>
  <c r="F45" i="9" s="1"/>
  <c r="E44" i="9"/>
  <c r="E45" i="9" s="1"/>
  <c r="C43" i="9"/>
  <c r="D42" i="9"/>
  <c r="D44" i="9" s="1"/>
  <c r="R128" i="6"/>
  <c r="R129" i="6" s="1"/>
  <c r="Q128" i="6"/>
  <c r="Q129" i="6" s="1"/>
  <c r="L89" i="8"/>
  <c r="L90" i="8" s="1"/>
  <c r="D89" i="8"/>
  <c r="D90" i="8" s="1"/>
  <c r="M89" i="8" l="1"/>
  <c r="M90" i="8" s="1"/>
  <c r="K89" i="8"/>
  <c r="K90" i="8" s="1"/>
  <c r="M128" i="6"/>
  <c r="M129" i="6" s="1"/>
  <c r="F90" i="8"/>
  <c r="O127" i="6"/>
  <c r="O128" i="6" s="1"/>
  <c r="O129" i="6" s="1"/>
  <c r="C42" i="9"/>
  <c r="D45" i="9"/>
  <c r="C45" i="9" s="1"/>
  <c r="C44" i="9"/>
  <c r="O80" i="6"/>
  <c r="P128" i="6" l="1"/>
  <c r="P129" i="6" s="1"/>
  <c r="D128" i="6"/>
  <c r="D129" i="6" s="1"/>
  <c r="E35" i="9"/>
  <c r="F129" i="6"/>
  <c r="F101" i="8"/>
  <c r="N128" i="6"/>
  <c r="N129" i="6" s="1"/>
  <c r="S128" i="6"/>
  <c r="S129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98" i="6"/>
  <c r="Q117" i="6" s="1"/>
  <c r="N98" i="6"/>
  <c r="N117" i="6" s="1"/>
  <c r="D28" i="9" l="1"/>
  <c r="C28" i="9" s="1"/>
  <c r="C27" i="9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98" i="6"/>
  <c r="S117" i="6" s="1"/>
  <c r="P98" i="6"/>
  <c r="P117" i="6" s="1"/>
  <c r="B80" i="6"/>
  <c r="D80" i="6"/>
  <c r="R80" i="6" s="1"/>
  <c r="A80" i="6"/>
  <c r="D62" i="8"/>
  <c r="L79" i="8"/>
  <c r="E16" i="9"/>
  <c r="E17" i="9" s="1"/>
  <c r="F16" i="9"/>
  <c r="F17" i="9" s="1"/>
  <c r="F46" i="9" s="1"/>
  <c r="G16" i="9"/>
  <c r="G17" i="9" s="1"/>
  <c r="E117" i="6"/>
  <c r="X98" i="6"/>
  <c r="W98" i="6"/>
  <c r="V98" i="6"/>
  <c r="T98" i="6"/>
  <c r="M98" i="6"/>
  <c r="J98" i="6"/>
  <c r="P81" i="6"/>
  <c r="G46" i="9" l="1"/>
  <c r="M117" i="6"/>
  <c r="M79" i="8"/>
  <c r="P86" i="6"/>
  <c r="P87" i="6" s="1"/>
  <c r="D67" i="8"/>
  <c r="O98" i="6"/>
  <c r="O117" i="6" s="1"/>
  <c r="R98" i="6"/>
  <c r="R117" i="6" s="1"/>
  <c r="D98" i="6"/>
  <c r="Q81" i="6"/>
  <c r="R81" i="6"/>
  <c r="S81" i="6"/>
  <c r="D81" i="6"/>
  <c r="G76" i="6"/>
  <c r="G140" i="6" s="1"/>
  <c r="H76" i="6"/>
  <c r="H140" i="6" s="1"/>
  <c r="F76" i="6"/>
  <c r="F140" i="6" s="1"/>
  <c r="F25" i="6"/>
  <c r="G25" i="6"/>
  <c r="H25" i="6"/>
  <c r="I25" i="6"/>
  <c r="J25" i="6"/>
  <c r="E25" i="6"/>
  <c r="R86" i="6" l="1"/>
  <c r="R87" i="6" s="1"/>
  <c r="Q86" i="6"/>
  <c r="Q87" i="6" s="1"/>
  <c r="D30" i="9"/>
  <c r="C30" i="9" s="1"/>
  <c r="S86" i="6"/>
  <c r="S87" i="6" s="1"/>
  <c r="D86" i="6"/>
  <c r="P56" i="6"/>
  <c r="P76" i="6" s="1"/>
  <c r="P140" i="6" s="1"/>
  <c r="R56" i="6"/>
  <c r="R76" i="6" s="1"/>
  <c r="R140" i="6" s="1"/>
  <c r="D31" i="9" l="1"/>
  <c r="C31" i="9" s="1"/>
  <c r="C20" i="9"/>
  <c r="D23" i="9"/>
  <c r="D24" i="9" l="1"/>
  <c r="C23" i="9"/>
  <c r="M61" i="8"/>
  <c r="L62" i="8"/>
  <c r="I62" i="8"/>
  <c r="I67" i="8" s="1"/>
  <c r="P62" i="8"/>
  <c r="P67" i="8" s="1"/>
  <c r="P68" i="8" s="1"/>
  <c r="R62" i="8"/>
  <c r="R67" i="8" s="1"/>
  <c r="R68" i="8" s="1"/>
  <c r="S62" i="8"/>
  <c r="S67" i="8" s="1"/>
  <c r="S68" i="8" s="1"/>
  <c r="T62" i="8"/>
  <c r="T67" i="8" s="1"/>
  <c r="T68" i="8" s="1"/>
  <c r="E67" i="8"/>
  <c r="F67" i="8"/>
  <c r="K62" i="8" l="1"/>
  <c r="K67" i="8" s="1"/>
  <c r="N81" i="6"/>
  <c r="N86" i="6" s="1"/>
  <c r="N87" i="6" s="1"/>
  <c r="L67" i="8"/>
  <c r="M62" i="8"/>
  <c r="M67" i="8" s="1"/>
  <c r="O81" i="6"/>
  <c r="O86" i="6" s="1"/>
  <c r="O87" i="6" s="1"/>
  <c r="K74" i="8"/>
  <c r="F79" i="8"/>
  <c r="E79" i="8"/>
  <c r="I79" i="8"/>
  <c r="K79" i="8" l="1"/>
  <c r="K80" i="8" s="1"/>
  <c r="D79" i="8"/>
  <c r="D80" i="8" s="1"/>
  <c r="L80" i="8"/>
  <c r="M80" i="8"/>
  <c r="D117" i="6" l="1"/>
  <c r="I80" i="8"/>
  <c r="J117" i="6" l="1"/>
  <c r="D14" i="9"/>
  <c r="Q56" i="6"/>
  <c r="Q76" i="6" s="1"/>
  <c r="Q140" i="6" s="1"/>
  <c r="O56" i="6"/>
  <c r="O76" i="6" s="1"/>
  <c r="O140" i="6" s="1"/>
  <c r="C14" i="9" l="1"/>
  <c r="D56" i="6"/>
  <c r="D76" i="6" s="1"/>
  <c r="D118" i="6"/>
  <c r="S56" i="6" l="1"/>
  <c r="S76" i="6" s="1"/>
  <c r="S140" i="6" s="1"/>
  <c r="N56" i="6"/>
  <c r="N76" i="6" s="1"/>
  <c r="N140" i="6" s="1"/>
  <c r="J56" i="6" l="1"/>
  <c r="I23" i="8"/>
  <c r="I56" i="8" s="1"/>
  <c r="S23" i="8"/>
  <c r="S57" i="8" s="1"/>
  <c r="W56" i="6"/>
  <c r="W76" i="6" s="1"/>
  <c r="W86" i="6"/>
  <c r="W118" i="6" s="1"/>
  <c r="P23" i="8"/>
  <c r="P57" i="8" s="1"/>
  <c r="R23" i="8"/>
  <c r="T23" i="8"/>
  <c r="T57" i="8" s="1"/>
  <c r="E56" i="8"/>
  <c r="F56" i="8"/>
  <c r="R57" i="8"/>
  <c r="V56" i="6"/>
  <c r="V76" i="6" s="1"/>
  <c r="V86" i="6"/>
  <c r="V118" i="6" s="1"/>
  <c r="X56" i="6"/>
  <c r="X76" i="6" s="1"/>
  <c r="X86" i="6"/>
  <c r="X118" i="6" s="1"/>
  <c r="T56" i="6"/>
  <c r="T76" i="6" s="1"/>
  <c r="F118" i="6"/>
  <c r="J86" i="6"/>
  <c r="J118" i="6" s="1"/>
  <c r="T86" i="6"/>
  <c r="T118" i="6" s="1"/>
  <c r="E118" i="6"/>
  <c r="E24" i="9"/>
  <c r="E46" i="9" s="1"/>
  <c r="M86" i="6"/>
  <c r="M118" i="6" s="1"/>
  <c r="D15" i="9" l="1"/>
  <c r="D13" i="9"/>
  <c r="C13" i="9" s="1"/>
  <c r="D57" i="8"/>
  <c r="C24" i="9"/>
  <c r="P118" i="6"/>
  <c r="O118" i="6"/>
  <c r="L56" i="8"/>
  <c r="L57" i="8" s="1"/>
  <c r="K56" i="8"/>
  <c r="K57" i="8" s="1"/>
  <c r="E76" i="6" l="1"/>
  <c r="E140" i="6" s="1"/>
  <c r="N118" i="6"/>
  <c r="S118" i="6"/>
  <c r="Q118" i="6"/>
  <c r="I57" i="8"/>
  <c r="M76" i="6" l="1"/>
  <c r="M140" i="6" s="1"/>
  <c r="J76" i="6"/>
  <c r="R118" i="6"/>
  <c r="D68" i="8"/>
  <c r="D87" i="6" l="1"/>
  <c r="D101" i="8"/>
  <c r="C15" i="9"/>
  <c r="D16" i="9"/>
  <c r="I68" i="8"/>
  <c r="I101" i="8" s="1"/>
  <c r="J87" i="6" l="1"/>
  <c r="J140" i="6" s="1"/>
  <c r="D140" i="6"/>
  <c r="C16" i="9"/>
  <c r="D17" i="9"/>
  <c r="D46" i="9" s="1"/>
  <c r="K68" i="8"/>
  <c r="K101" i="8" s="1"/>
  <c r="M68" i="8"/>
  <c r="M101" i="8" s="1"/>
  <c r="L68" i="8"/>
  <c r="L101" i="8" s="1"/>
  <c r="C17" i="9" l="1"/>
  <c r="C46" i="9" s="1"/>
</calcChain>
</file>

<file path=xl/sharedStrings.xml><?xml version="1.0" encoding="utf-8"?>
<sst xmlns="http://schemas.openxmlformats.org/spreadsheetml/2006/main" count="2046" uniqueCount="271">
  <si>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</si>
  <si>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</si>
  <si>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</si>
  <si>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</si>
  <si>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</si>
  <si>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</si>
  <si>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</si>
  <si>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</si>
  <si>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</si>
  <si>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</si>
  <si>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</si>
  <si>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</si>
  <si>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</si>
  <si>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</si>
  <si>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</si>
  <si>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</si>
  <si>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</si>
  <si>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</si>
  <si>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</si>
  <si>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</si>
  <si>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</si>
  <si>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</si>
  <si>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</si>
  <si>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</si>
  <si>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</si>
  <si>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</si>
  <si>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</si>
  <si>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</si>
  <si>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</si>
  <si>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</si>
  <si>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</si>
  <si>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</si>
  <si>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</si>
  <si>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</si>
  <si>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</si>
  <si>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</si>
  <si>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</si>
  <si>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</si>
  <si>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</si>
  <si>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</si>
  <si>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</si>
  <si>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</si>
  <si>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</si>
  <si>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</si>
  <si>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</si>
  <si>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</si>
  <si>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</si>
  <si>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</si>
  <si>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</si>
  <si>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</si>
  <si>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</si>
  <si>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</si>
  <si>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</si>
  <si>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</si>
  <si>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</si>
  <si>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</si>
  <si>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</si>
  <si>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</si>
  <si>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</si>
  <si>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</si>
  <si>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</si>
  <si>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</si>
  <si>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</si>
  <si>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</si>
  <si>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</si>
  <si>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</si>
  <si>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</si>
  <si>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</si>
  <si>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</si>
  <si>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</si>
  <si>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</si>
  <si>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</si>
  <si>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</si>
  <si>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</si>
  <si>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</si>
  <si>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</si>
  <si>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</si>
  <si>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</si>
  <si>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</si>
  <si>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</si>
  <si>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</si>
  <si>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</si>
  <si>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</si>
  <si>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</si>
  <si>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</si>
  <si>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</si>
  <si>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</si>
  <si>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</si>
  <si>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</si>
  <si>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</si>
  <si>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</si>
  <si>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</si>
  <si>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</si>
  <si>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</si>
  <si>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</si>
  <si>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</si>
  <si>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</si>
  <si>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</si>
  <si>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</si>
  <si>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</si>
  <si>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</si>
  <si>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</si>
  <si>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</si>
  <si>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</si>
  <si>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</si>
  <si>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</si>
  <si>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</si>
  <si>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</si>
  <si>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</si>
  <si>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</si>
  <si>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</si>
  <si>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</si>
  <si>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</si>
  <si>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</si>
  <si>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</si>
  <si>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</si>
  <si>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</si>
  <si>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</si>
  <si>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</si>
  <si>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</si>
  <si>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</si>
  <si>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</si>
  <si>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</si>
  <si>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</si>
  <si>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</si>
  <si>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</si>
  <si>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</si>
  <si>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</si>
  <si>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</si>
  <si>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</si>
  <si>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</si>
  <si>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</si>
  <si>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</si>
  <si>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</si>
  <si>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</si>
  <si>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</si>
  <si>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</si>
  <si>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</si>
  <si>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</si>
  <si>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</si>
  <si>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</si>
  <si>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</si>
  <si>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</si>
  <si>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</si>
  <si>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</si>
  <si>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</si>
  <si>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</si>
  <si>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</si>
  <si>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</si>
  <si>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</si>
  <si>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</si>
  <si>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</si>
  <si>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</si>
  <si>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</si>
  <si>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</si>
  <si>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</si>
  <si>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</si>
  <si>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</si>
  <si>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</si>
  <si>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</si>
  <si>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</si>
  <si>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</si>
  <si>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</si>
  <si>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</si>
  <si>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</si>
  <si>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</si>
  <si>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</si>
  <si>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</si>
  <si>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</si>
  <si>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</si>
  <si>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t xml:space="preserve">Постачання гарячої води </t>
  </si>
  <si>
    <t xml:space="preserve">Виробництво теплової енергії </t>
  </si>
  <si>
    <t>Заступник міського голови, керуючий справами виконавчого комітету</t>
  </si>
  <si>
    <t>1.1.3.3</t>
  </si>
  <si>
    <t>1.1.3.4</t>
  </si>
  <si>
    <t>1.1.3.5</t>
  </si>
  <si>
    <t>1.1.3.6</t>
  </si>
  <si>
    <t>1.1.3.7</t>
  </si>
  <si>
    <t>1.1.3.8</t>
  </si>
  <si>
    <t>1.1.3.9</t>
  </si>
  <si>
    <t>1.1.3.13</t>
  </si>
  <si>
    <t>1.1.3.14</t>
  </si>
  <si>
    <t>1.1.3.15</t>
  </si>
  <si>
    <t>_______________________Юрій ВЕРБИЧ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</si>
  <si>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</si>
  <si>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>Наталія КОЗАК</t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</si>
  <si>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</si>
  <si>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</si>
  <si>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</si>
  <si>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</si>
  <si>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</si>
  <si>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виконавчого комітету</t>
  </si>
  <si>
    <t xml:space="preserve"> використання коштів для  виконання  інвестиційної програми на плановий період з 01.10.2023 по 30.09.2024</t>
  </si>
  <si>
    <t>1 шт.</t>
  </si>
  <si>
    <t xml:space="preserve">Капітальний ремонт котельні з заміною обладнання ГРУ на вул. Декабристів, 29 в м.Луцьку </t>
  </si>
  <si>
    <t>Капітальний ремонт котельні з заміною обладнання ГРУ на вул.8-го Березня,3 в м.Луцьку</t>
  </si>
  <si>
    <t>Капітальний ремонт котельні з заміною обладнання ГРУ на вул.Магістральній, 56 в м.Луцьку</t>
  </si>
  <si>
    <t>2 шт.</t>
  </si>
  <si>
    <t>1.1.3.11</t>
  </si>
  <si>
    <t>1.1.3.12</t>
  </si>
  <si>
    <t>1.1.3.16</t>
  </si>
  <si>
    <t>1.1.3.18</t>
  </si>
  <si>
    <t>1.1.3.19</t>
  </si>
  <si>
    <t>Капітальний ремонт теплових мереж від ВТ-31 на просп. Відродження,11 до ВТ-29 на просп. Відродження, 9 в м.Луцьку</t>
  </si>
  <si>
    <t>2.1.1.2</t>
  </si>
  <si>
    <t>Реконструкція теплової мережі від ВТ-4 до ВТ-5 на вул.Задворецькій в м.Луцьку</t>
  </si>
  <si>
    <t>Виготовлення проєктно-кошторисної документації на "Капітальний ремонт котельні в частині встановлення центрального теплового пункту за адресою: м.Луцьк, вул.Гулака-Артемовського, 20"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</si>
  <si>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№12 критичної інфраструктури на вул. Гулака-Артемовського, 20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</si>
  <si>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№6 критичної інфраструктури на вул. Вавилова, 6 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</si>
  <si>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№5 критичної інфраструктури на вул. Задворецька, 13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</si>
  <si>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№2 критичної інфраструктури на вул. Магістральна, 56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</si>
  <si>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№8 критичної інфраструктури на вул. Декабристів, 29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</si>
  <si>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№9 критичної інфраструктури на вул. 8 Березня, 3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</si>
  <si>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№10 критичної інфраструктури на пр-ті Відродження, 15-б в м. Луцьку"</t>
  </si>
  <si>
    <t>3 шт.</t>
  </si>
  <si>
    <t>1.1.3.17</t>
  </si>
  <si>
    <t>1.1.3.20</t>
  </si>
  <si>
    <t>1.1.3.21</t>
  </si>
  <si>
    <t>1.1.3.22</t>
  </si>
  <si>
    <t>1.1.3.23</t>
  </si>
  <si>
    <t>1.1.3.24</t>
  </si>
  <si>
    <t>1.1.3.25</t>
  </si>
  <si>
    <t>1.1.3.26</t>
  </si>
  <si>
    <t>1.1.3.27</t>
  </si>
  <si>
    <t>1.1.3.28</t>
  </si>
  <si>
    <t>Влаштування диспетчерезації на джерелах генерації теплової енергії ДКП "Луцьктепло"</t>
  </si>
  <si>
    <t>872 м.п.</t>
  </si>
  <si>
    <t>296 м.п.</t>
  </si>
  <si>
    <t>1.1.3.10</t>
  </si>
  <si>
    <t>Заміна підігрівачів в ЦТП на бульв. Дружби народів, 8-А та бульв. Дружби Народів, 15-Б.</t>
  </si>
  <si>
    <t>Аналітик ВТР та ІД</t>
  </si>
  <si>
    <t xml:space="preserve">      Олена БРУНОВСЬКА</t>
  </si>
  <si>
    <t xml:space="preserve">Капітальний ремонт котельні з заміною обладнання ГРУ на вул. Ковельській, 68-Б в м.Луцьку </t>
  </si>
  <si>
    <t>Капітальний ремонт котельні з заміною обладнання ГРУ на вул. Вороніхіна, 15-Б в м.Луцьку</t>
  </si>
  <si>
    <t xml:space="preserve">Капітальний ремонт котельні з заміною обладнання ГРУ на вул. Чернишевського, 114-К в м.Луцьку </t>
  </si>
  <si>
    <t>Капітальний ремонт котельні з заміною обладнання ГРУ на вул. Чернишевського,29-В в м.Луцьку</t>
  </si>
  <si>
    <t>Виготовлення проєктно-кошторисної документації на "Капітальний ремонт котельні в частині заміни технологічного обладнання за адресою: м.Луцьк,  вул. Чернишевського, 114-К"</t>
  </si>
  <si>
    <t>Капітальний ремонт покрівлі за адресою: вул. Загородня, 3-А в м. Луцьку</t>
  </si>
  <si>
    <t>Капітальний ремонт покрівлі за адресою: вул. Банкова, 10-Г в м. Луцьку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</si>
  <si>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№3 критичної інфраструктури на вул. Арцеулова, 3-А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</si>
  <si>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№4 критичної інфраструктури на вул. Загородня, 3-А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</si>
  <si>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№7 критичної інфраструктури на вул. Банкова, 10-Г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</si>
  <si>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№11 критичної інфраструктури на вул. Даньшина, 10-Б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</si>
  <si>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№13 критичної інфраструктури на вул. Володимирська, 100-Б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</si>
  <si>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№14 критичної інфраструктури на вул. Конякіна, 24-К в м. Луцьку"</t>
  </si>
  <si>
    <t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№15 критичної інфраструктури на вул. Вороніхіна, 15-Б в м. Луцьку"</t>
  </si>
  <si>
    <t>Начальник ВЕПП та ЗП</t>
  </si>
  <si>
    <t xml:space="preserve">Аналітик  ВТР та ІД </t>
  </si>
  <si>
    <t>Олена БРУНОВСЬКА</t>
  </si>
  <si>
    <t xml:space="preserve">       Аналітик ВТР та ІД</t>
  </si>
  <si>
    <t xml:space="preserve">                 Олена БРУНОВСЬКА        </t>
  </si>
  <si>
    <t>Кошти, що враховуються у структурі тарифів гр.5+гр.6. + гр.11+гр.12, тис. грн (без ПДВ)</t>
  </si>
  <si>
    <t>Графік здійснення заходів та використання коштів на планований період, тис. грн (без ПДВ)</t>
  </si>
  <si>
    <t>Кошти, що враховуються у структурі тарифів за джерелами фінансування, 
тис. грн (без ПДВ)</t>
  </si>
  <si>
    <t>"____"_______________  2023 року</t>
  </si>
  <si>
    <t>Капітальний ремонт котельні з заміною обладнання ГРУ на вул. Вавилова, 6 в м.Луцьку</t>
  </si>
  <si>
    <t xml:space="preserve">Встановлення єдиного вузла обліку газу для багатоквартирних житлових будинків на вул. Кравчука, 11-Б; Кравчука, 11-В; Героїв-добровольців, 4В; Героїв-добровольців, 4Д в м. Луцьк </t>
  </si>
  <si>
    <r>
      <t xml:space="preserve">  (прізвище, ім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я, по батькові)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</si>
  <si>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</si>
  <si>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12"/>
        <rFont val="Times New Roman"/>
        <family val="1"/>
        <charset val="204"/>
      </rPr>
      <t>***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</si>
  <si>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</si>
  <si>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 з урахуванням :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</si>
  <si>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</t>
    </r>
  </si>
  <si>
    <r>
      <t xml:space="preserve">Економічний ефект (тис. грн) </t>
    </r>
    <r>
      <rPr>
        <b/>
        <sz val="12"/>
        <rFont val="Times New Roman"/>
        <family val="1"/>
        <charset val="204"/>
      </rPr>
      <t xml:space="preserve">** 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</si>
  <si>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</si>
  <si>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</si>
  <si>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теплопостачання, з урахуванням:</t>
    </r>
  </si>
  <si>
    <r>
      <t>Сума позичкових коштів та відсотків за їх  використання, що підлягає поверненню 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планованому періоді, тис. грн (без ПДВ)</t>
    </r>
  </si>
  <si>
    <t>Сума інших залучених коштів, що підлягає поверненню у планованому періоді, тис. грн (без ПДВ)</t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</si>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</sst>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Arial Cyr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10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top"/>
    </xf>
    <xf numFmtId="0" fontId="7" fillId="0" borderId="0" xfId="0" applyFont="1" applyFill="1"/>
    <xf numFmtId="0" fontId="28" fillId="0" borderId="0" xfId="0" applyFont="1" applyFill="1" applyAlignment="1"/>
    <xf numFmtId="0" fontId="28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/>
    <xf numFmtId="0" fontId="16" fillId="0" borderId="0" xfId="0" applyFont="1" applyFill="1" applyAlignment="1">
      <alignment vertical="top" wrapText="1"/>
    </xf>
    <xf numFmtId="0" fontId="20" fillId="0" borderId="0" xfId="0" applyFont="1" applyFill="1" applyAlignment="1"/>
    <xf numFmtId="0" fontId="16" fillId="0" borderId="0" xfId="0" applyFont="1" applyFill="1" applyAlignment="1"/>
    <xf numFmtId="2" fontId="6" fillId="0" borderId="0" xfId="0" applyNumberFormat="1" applyFont="1" applyFill="1" applyBorder="1" applyAlignment="1"/>
    <xf numFmtId="2" fontId="4" fillId="0" borderId="0" xfId="0" applyNumberFormat="1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2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center" vertical="top"/>
    </xf>
    <xf numFmtId="0" fontId="9" fillId="0" borderId="0" xfId="0" applyFont="1" applyFill="1" applyAlignment="1"/>
    <xf numFmtId="0" fontId="28" fillId="0" borderId="0" xfId="0" applyFont="1" applyFill="1" applyAlignment="1">
      <alignment vertical="top"/>
    </xf>
    <xf numFmtId="2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6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4" applyFont="1" applyFill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1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11" fillId="4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0" fontId="11" fillId="0" borderId="8" xfId="1" applyNumberFormat="1" applyFont="1" applyFill="1" applyBorder="1" applyAlignment="1" applyProtection="1">
      <alignment horizontal="center" vertical="center" wrapText="1"/>
    </xf>
    <xf numFmtId="0" fontId="11" fillId="0" borderId="5" xfId="1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30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2" xfId="1" applyFont="1" applyFill="1" applyBorder="1" applyAlignment="1" applyProtection="1">
      <alignment horizontal="center" vertical="center" textRotation="90" wrapText="1"/>
      <protection locked="0"/>
    </xf>
    <xf numFmtId="0" fontId="8" fillId="0" borderId="1" xfId="0" applyFont="1" applyFill="1" applyBorder="1" applyAlignment="1">
      <alignment horizontal="center" wrapText="1"/>
    </xf>
    <xf numFmtId="0" fontId="8" fillId="0" borderId="1" xfId="1" applyFont="1" applyFill="1" applyBorder="1" applyAlignment="1" applyProtection="1">
      <alignment horizontal="center" wrapText="1"/>
      <protection locked="0"/>
    </xf>
    <xf numFmtId="0" fontId="8" fillId="0" borderId="5" xfId="0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" fontId="11" fillId="0" borderId="7" xfId="0" applyNumberFormat="1" applyFont="1" applyFill="1" applyBorder="1" applyAlignment="1">
      <alignment horizontal="center" vertical="center"/>
    </xf>
    <xf numFmtId="16" fontId="11" fillId="0" borderId="7" xfId="0" applyNumberFormat="1" applyFont="1" applyFill="1" applyBorder="1" applyAlignment="1">
      <alignment horizontal="left" vertical="center" wrapText="1"/>
    </xf>
    <xf numFmtId="2" fontId="11" fillId="0" borderId="7" xfId="0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left" vertical="center" wrapText="1"/>
    </xf>
    <xf numFmtId="3" fontId="11" fillId="0" borderId="1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0" fontId="11" fillId="0" borderId="1" xfId="0" applyFont="1" applyFill="1" applyBorder="1" applyAlignment="1"/>
    <xf numFmtId="0" fontId="22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/>
    </xf>
    <xf numFmtId="0" fontId="11" fillId="2" borderId="1" xfId="1" applyFont="1" applyFill="1" applyBorder="1" applyAlignment="1" applyProtection="1">
      <alignment horizontal="center" vertical="center" textRotation="90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/>
    </xf>
    <xf numFmtId="16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165" fontId="9" fillId="0" borderId="0" xfId="4" applyFont="1" applyFill="1" applyAlignment="1"/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6"/>
  <sheetViews>
    <sheetView tabSelected="1" topLeftCell="A10" zoomScaleNormal="100" zoomScaleSheetLayoutView="100" workbookViewId="0">
      <selection activeCell="B21" sqref="B21:T21"/>
    </sheetView>
  </sheetViews>
  <sheetFormatPr defaultColWidth="5.28515625" defaultRowHeight="69.75" customHeight="1" x14ac:dyDescent="0.2"/>
  <cols>
    <col min="1" max="1" width="8.42578125" style="25" bestFit="1" customWidth="1"/>
    <col min="2" max="2" width="32.5703125" style="26" bestFit="1" customWidth="1"/>
    <col min="3" max="3" width="7.140625" style="26" customWidth="1"/>
    <col min="4" max="4" width="9.42578125" style="26" customWidth="1"/>
    <col min="5" max="5" width="9.28515625" style="26" customWidth="1"/>
    <col min="6" max="6" width="8.5703125" style="26" customWidth="1"/>
    <col min="7" max="7" width="7" style="26" customWidth="1"/>
    <col min="8" max="8" width="6.5703125" style="26" customWidth="1"/>
    <col min="9" max="9" width="8.140625" style="26" customWidth="1"/>
    <col min="10" max="10" width="7.140625" style="26" customWidth="1"/>
    <col min="11" max="11" width="8.7109375" style="26" customWidth="1"/>
    <col min="12" max="12" width="9.42578125" style="26" customWidth="1"/>
    <col min="13" max="13" width="9.5703125" style="26" customWidth="1"/>
    <col min="14" max="14" width="5.42578125" style="26" customWidth="1"/>
    <col min="15" max="15" width="5.5703125" style="26" customWidth="1"/>
    <col min="16" max="16" width="4" style="26" customWidth="1"/>
    <col min="17" max="17" width="7" style="26" customWidth="1"/>
    <col min="18" max="18" width="5.5703125" style="26" customWidth="1"/>
    <col min="19" max="19" width="5" style="28" customWidth="1"/>
    <col min="20" max="20" width="4.85546875" style="28" customWidth="1"/>
    <col min="21" max="22" width="5.28515625" style="28" customWidth="1"/>
    <col min="23" max="23" width="6.5703125" style="26" bestFit="1" customWidth="1"/>
    <col min="24" max="16384" width="5.28515625" style="26"/>
  </cols>
  <sheetData>
    <row r="1" spans="1:22" ht="12" customHeight="1" x14ac:dyDescent="0.25">
      <c r="A1" s="238"/>
      <c r="B1" s="51"/>
      <c r="C1" s="51"/>
      <c r="D1" s="51"/>
      <c r="E1" s="51"/>
      <c r="F1" s="51"/>
      <c r="G1" s="51"/>
      <c r="H1" s="51"/>
      <c r="I1" s="51"/>
      <c r="J1" s="51"/>
      <c r="K1" s="51"/>
      <c r="L1" s="239"/>
      <c r="M1" s="239"/>
      <c r="N1" s="240"/>
      <c r="O1" s="240"/>
      <c r="P1" s="240"/>
      <c r="Q1" s="240"/>
      <c r="R1" s="240"/>
      <c r="S1" s="240"/>
      <c r="T1" s="240"/>
    </row>
    <row r="2" spans="1:22" ht="13.5" customHeight="1" x14ac:dyDescent="0.25">
      <c r="A2" s="238"/>
      <c r="B2" s="241" t="s">
        <v>57</v>
      </c>
      <c r="C2" s="241"/>
      <c r="D2" s="242"/>
      <c r="E2" s="242"/>
      <c r="F2" s="51"/>
      <c r="G2" s="51"/>
      <c r="H2" s="51"/>
      <c r="I2" s="51"/>
      <c r="J2" s="51"/>
      <c r="K2" s="51"/>
      <c r="L2" s="239"/>
      <c r="M2" s="243" t="s">
        <v>60</v>
      </c>
      <c r="N2" s="243"/>
      <c r="O2" s="243"/>
      <c r="P2" s="240"/>
      <c r="Q2" s="240"/>
      <c r="R2" s="240"/>
      <c r="S2" s="240"/>
      <c r="T2" s="240"/>
    </row>
    <row r="3" spans="1:22" ht="15" x14ac:dyDescent="0.25">
      <c r="A3" s="238"/>
      <c r="B3" s="244" t="s">
        <v>114</v>
      </c>
      <c r="C3" s="244"/>
      <c r="D3" s="244"/>
      <c r="E3" s="245"/>
      <c r="F3" s="51"/>
      <c r="G3" s="51"/>
      <c r="H3" s="51"/>
      <c r="I3" s="51"/>
      <c r="J3" s="51"/>
      <c r="K3" s="51"/>
      <c r="L3" s="239"/>
      <c r="M3" s="133" t="s">
        <v>115</v>
      </c>
      <c r="N3" s="133"/>
      <c r="O3" s="133"/>
      <c r="P3" s="133"/>
      <c r="Q3" s="133"/>
      <c r="R3" s="240"/>
      <c r="S3" s="240"/>
      <c r="T3" s="240"/>
    </row>
    <row r="4" spans="1:22" ht="15" x14ac:dyDescent="0.25">
      <c r="A4" s="238"/>
      <c r="B4" s="92" t="s">
        <v>100</v>
      </c>
      <c r="C4" s="246"/>
      <c r="D4" s="246"/>
      <c r="E4" s="246"/>
      <c r="F4" s="51"/>
      <c r="G4" s="51"/>
      <c r="H4" s="51"/>
      <c r="I4" s="51"/>
      <c r="J4" s="51"/>
      <c r="K4" s="51"/>
      <c r="L4" s="239"/>
      <c r="M4" s="247" t="s">
        <v>61</v>
      </c>
      <c r="N4" s="247"/>
      <c r="O4" s="247"/>
      <c r="P4" s="247"/>
      <c r="Q4" s="247"/>
      <c r="R4" s="240"/>
      <c r="S4" s="240"/>
      <c r="T4" s="240"/>
    </row>
    <row r="5" spans="1:22" ht="9" customHeight="1" x14ac:dyDescent="0.25">
      <c r="A5" s="238"/>
      <c r="B5" s="248"/>
      <c r="C5" s="248"/>
      <c r="D5" s="247"/>
      <c r="E5" s="247"/>
      <c r="F5" s="51"/>
      <c r="G5" s="51"/>
      <c r="H5" s="51"/>
      <c r="I5" s="51"/>
      <c r="J5" s="51"/>
      <c r="K5" s="51"/>
      <c r="L5" s="239"/>
      <c r="M5" s="51"/>
      <c r="N5" s="51"/>
      <c r="O5" s="51"/>
      <c r="P5" s="240"/>
      <c r="Q5" s="240"/>
      <c r="R5" s="240"/>
      <c r="S5" s="240"/>
      <c r="T5" s="240"/>
    </row>
    <row r="6" spans="1:22" ht="14.25" customHeight="1" x14ac:dyDescent="0.25">
      <c r="A6" s="238"/>
      <c r="B6" s="249" t="s">
        <v>58</v>
      </c>
      <c r="C6" s="249"/>
      <c r="D6" s="249"/>
      <c r="E6" s="249"/>
      <c r="F6" s="51"/>
      <c r="G6" s="51"/>
      <c r="H6" s="51"/>
      <c r="I6" s="51"/>
      <c r="J6" s="51"/>
      <c r="K6" s="51"/>
      <c r="L6" s="239"/>
      <c r="M6" s="133" t="s">
        <v>184</v>
      </c>
      <c r="N6" s="133"/>
      <c r="O6" s="133"/>
      <c r="P6" s="133"/>
      <c r="Q6" s="133"/>
      <c r="R6" s="133"/>
      <c r="S6" s="133"/>
      <c r="T6" s="240"/>
    </row>
    <row r="7" spans="1:22" ht="16.5" customHeight="1" x14ac:dyDescent="0.25">
      <c r="A7" s="238"/>
      <c r="B7" s="250" t="s">
        <v>172</v>
      </c>
      <c r="C7" s="250"/>
      <c r="D7" s="250"/>
      <c r="E7" s="239"/>
      <c r="F7" s="51"/>
      <c r="G7" s="51"/>
      <c r="H7" s="51"/>
      <c r="I7" s="51"/>
      <c r="J7" s="51"/>
      <c r="K7" s="51"/>
      <c r="L7" s="239"/>
      <c r="M7" s="237" t="s">
        <v>2</v>
      </c>
      <c r="N7" s="237"/>
      <c r="O7" s="51"/>
      <c r="P7" s="237" t="s">
        <v>62</v>
      </c>
      <c r="Q7" s="237"/>
      <c r="R7" s="240"/>
      <c r="S7" s="240"/>
      <c r="T7" s="240"/>
    </row>
    <row r="8" spans="1:22" ht="15.75" customHeight="1" x14ac:dyDescent="0.25">
      <c r="A8" s="238"/>
      <c r="B8" s="250"/>
      <c r="C8" s="250"/>
      <c r="D8" s="250"/>
      <c r="E8" s="239"/>
      <c r="F8" s="51"/>
      <c r="G8" s="51"/>
      <c r="H8" s="51"/>
      <c r="I8" s="51"/>
      <c r="J8" s="51"/>
      <c r="K8" s="51"/>
      <c r="L8" s="239"/>
      <c r="M8" s="249" t="s">
        <v>116</v>
      </c>
      <c r="N8" s="249"/>
      <c r="O8" s="249"/>
      <c r="P8" s="249"/>
      <c r="Q8" s="249"/>
      <c r="R8" s="249"/>
      <c r="S8" s="249"/>
      <c r="T8" s="240"/>
    </row>
    <row r="9" spans="1:22" ht="18" customHeight="1" x14ac:dyDescent="0.25">
      <c r="A9" s="238"/>
      <c r="B9" s="51" t="s">
        <v>183</v>
      </c>
      <c r="C9" s="51"/>
      <c r="D9" s="51"/>
      <c r="E9" s="51"/>
      <c r="F9" s="51"/>
      <c r="G9" s="51"/>
      <c r="H9" s="51"/>
      <c r="I9" s="51"/>
      <c r="J9" s="51"/>
      <c r="K9" s="51"/>
      <c r="L9" s="239"/>
      <c r="M9" s="99" t="s">
        <v>59</v>
      </c>
      <c r="N9" s="252"/>
      <c r="O9" s="252"/>
      <c r="P9" s="240"/>
      <c r="Q9" s="240"/>
      <c r="R9" s="240"/>
      <c r="S9" s="240"/>
      <c r="T9" s="240"/>
    </row>
    <row r="10" spans="1:22" s="34" customFormat="1" ht="15" x14ac:dyDescent="0.25">
      <c r="A10" s="238"/>
      <c r="B10" s="99" t="s">
        <v>59</v>
      </c>
      <c r="C10" s="251"/>
      <c r="D10" s="51"/>
      <c r="E10" s="51"/>
      <c r="F10" s="51"/>
      <c r="G10" s="51"/>
      <c r="H10" s="51"/>
      <c r="I10" s="51"/>
      <c r="J10" s="51"/>
      <c r="K10" s="51"/>
      <c r="L10" s="239"/>
      <c r="M10" s="51"/>
      <c r="N10" s="51"/>
      <c r="O10" s="51"/>
      <c r="P10" s="51"/>
      <c r="Q10" s="51"/>
      <c r="R10" s="253"/>
      <c r="S10" s="254"/>
      <c r="T10" s="254"/>
      <c r="U10" s="33"/>
      <c r="V10" s="33"/>
    </row>
    <row r="11" spans="1:22" s="34" customFormat="1" ht="17.25" customHeight="1" x14ac:dyDescent="0.3">
      <c r="A11" s="107" t="s">
        <v>144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33"/>
      <c r="V11" s="33"/>
    </row>
    <row r="12" spans="1:22" s="155" customFormat="1" ht="18.75" x14ac:dyDescent="0.3">
      <c r="A12" s="107" t="s">
        <v>192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54"/>
      <c r="V12" s="154"/>
    </row>
    <row r="13" spans="1:22" s="155" customFormat="1" ht="18.75" x14ac:dyDescent="0.3">
      <c r="A13" s="137" t="s">
        <v>145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54"/>
      <c r="V13" s="154"/>
    </row>
    <row r="14" spans="1:22" s="155" customFormat="1" ht="15.75" x14ac:dyDescent="0.25">
      <c r="A14" s="156" t="s">
        <v>137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4"/>
      <c r="V14" s="154"/>
    </row>
    <row r="15" spans="1:22" s="155" customFormat="1" ht="59.25" customHeight="1" x14ac:dyDescent="0.25">
      <c r="A15" s="157" t="s">
        <v>0</v>
      </c>
      <c r="B15" s="157" t="s">
        <v>1</v>
      </c>
      <c r="C15" s="158" t="s">
        <v>41</v>
      </c>
      <c r="D15" s="159" t="s">
        <v>34</v>
      </c>
      <c r="E15" s="160"/>
      <c r="F15" s="160"/>
      <c r="G15" s="160"/>
      <c r="H15" s="160"/>
      <c r="I15" s="160"/>
      <c r="J15" s="161"/>
      <c r="K15" s="159" t="s">
        <v>35</v>
      </c>
      <c r="L15" s="161"/>
      <c r="M15" s="159" t="s">
        <v>49</v>
      </c>
      <c r="N15" s="160"/>
      <c r="O15" s="161"/>
      <c r="P15" s="158" t="s">
        <v>258</v>
      </c>
      <c r="Q15" s="158" t="s">
        <v>36</v>
      </c>
      <c r="R15" s="158" t="s">
        <v>105</v>
      </c>
      <c r="S15" s="158" t="s">
        <v>40</v>
      </c>
      <c r="T15" s="158" t="s">
        <v>259</v>
      </c>
      <c r="U15" s="154"/>
      <c r="V15" s="154"/>
    </row>
    <row r="16" spans="1:22" s="155" customFormat="1" ht="14.25" customHeight="1" x14ac:dyDescent="0.25">
      <c r="A16" s="162"/>
      <c r="B16" s="162"/>
      <c r="C16" s="163"/>
      <c r="D16" s="158" t="s">
        <v>30</v>
      </c>
      <c r="E16" s="164" t="s">
        <v>99</v>
      </c>
      <c r="F16" s="165"/>
      <c r="G16" s="165"/>
      <c r="H16" s="165"/>
      <c r="I16" s="165"/>
      <c r="J16" s="166"/>
      <c r="K16" s="158" t="s">
        <v>139</v>
      </c>
      <c r="L16" s="158" t="s">
        <v>131</v>
      </c>
      <c r="M16" s="158" t="s">
        <v>140</v>
      </c>
      <c r="N16" s="167" t="s">
        <v>33</v>
      </c>
      <c r="O16" s="168"/>
      <c r="P16" s="163"/>
      <c r="Q16" s="163"/>
      <c r="R16" s="163"/>
      <c r="S16" s="163"/>
      <c r="T16" s="163"/>
      <c r="U16" s="154"/>
      <c r="V16" s="154"/>
    </row>
    <row r="17" spans="1:22" s="155" customFormat="1" ht="26.25" customHeight="1" x14ac:dyDescent="0.25">
      <c r="A17" s="162"/>
      <c r="B17" s="162"/>
      <c r="C17" s="163"/>
      <c r="D17" s="163"/>
      <c r="E17" s="158" t="s">
        <v>28</v>
      </c>
      <c r="F17" s="158" t="s">
        <v>25</v>
      </c>
      <c r="G17" s="158" t="s">
        <v>134</v>
      </c>
      <c r="H17" s="169" t="s">
        <v>138</v>
      </c>
      <c r="I17" s="170"/>
      <c r="J17" s="158" t="s">
        <v>55</v>
      </c>
      <c r="K17" s="163"/>
      <c r="L17" s="163"/>
      <c r="M17" s="163"/>
      <c r="N17" s="171"/>
      <c r="O17" s="172"/>
      <c r="P17" s="163"/>
      <c r="Q17" s="163"/>
      <c r="R17" s="163"/>
      <c r="S17" s="163"/>
      <c r="T17" s="163"/>
      <c r="U17" s="154"/>
      <c r="V17" s="154"/>
    </row>
    <row r="18" spans="1:22" s="155" customFormat="1" ht="75" customHeight="1" x14ac:dyDescent="0.25">
      <c r="A18" s="173"/>
      <c r="B18" s="173"/>
      <c r="C18" s="174"/>
      <c r="D18" s="163"/>
      <c r="E18" s="163"/>
      <c r="F18" s="163"/>
      <c r="G18" s="163"/>
      <c r="H18" s="175" t="s">
        <v>135</v>
      </c>
      <c r="I18" s="175" t="s">
        <v>136</v>
      </c>
      <c r="J18" s="163"/>
      <c r="K18" s="174"/>
      <c r="L18" s="174"/>
      <c r="M18" s="174"/>
      <c r="N18" s="175" t="s">
        <v>141</v>
      </c>
      <c r="O18" s="175" t="s">
        <v>142</v>
      </c>
      <c r="P18" s="174"/>
      <c r="Q18" s="174"/>
      <c r="R18" s="174"/>
      <c r="S18" s="174"/>
      <c r="T18" s="174"/>
      <c r="U18" s="154"/>
      <c r="V18" s="154"/>
    </row>
    <row r="19" spans="1:22" s="178" customFormat="1" ht="12.75" customHeight="1" x14ac:dyDescent="0.25">
      <c r="A19" s="176">
        <v>1</v>
      </c>
      <c r="B19" s="176">
        <v>2</v>
      </c>
      <c r="C19" s="176">
        <v>3</v>
      </c>
      <c r="D19" s="176">
        <v>4</v>
      </c>
      <c r="E19" s="176">
        <v>5</v>
      </c>
      <c r="F19" s="176">
        <v>6</v>
      </c>
      <c r="G19" s="176">
        <v>7</v>
      </c>
      <c r="H19" s="176">
        <v>8</v>
      </c>
      <c r="I19" s="176">
        <v>9</v>
      </c>
      <c r="J19" s="176">
        <v>10</v>
      </c>
      <c r="K19" s="176">
        <v>11</v>
      </c>
      <c r="L19" s="176">
        <v>12</v>
      </c>
      <c r="M19" s="176">
        <v>13</v>
      </c>
      <c r="N19" s="176">
        <v>14</v>
      </c>
      <c r="O19" s="176">
        <v>15</v>
      </c>
      <c r="P19" s="176">
        <v>16</v>
      </c>
      <c r="Q19" s="176">
        <v>17</v>
      </c>
      <c r="R19" s="176">
        <v>18</v>
      </c>
      <c r="S19" s="176">
        <v>19</v>
      </c>
      <c r="T19" s="176">
        <v>20</v>
      </c>
      <c r="U19" s="177"/>
      <c r="V19" s="177"/>
    </row>
    <row r="20" spans="1:22" s="155" customFormat="1" ht="15" customHeight="1" x14ac:dyDescent="0.25">
      <c r="A20" s="176" t="s">
        <v>126</v>
      </c>
      <c r="B20" s="179" t="s">
        <v>171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1"/>
      <c r="U20" s="154"/>
      <c r="V20" s="154"/>
    </row>
    <row r="21" spans="1:22" s="155" customFormat="1" ht="15" customHeight="1" x14ac:dyDescent="0.25">
      <c r="A21" s="182" t="s">
        <v>7</v>
      </c>
      <c r="B21" s="222" t="s">
        <v>260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64"/>
      <c r="U21" s="154"/>
      <c r="V21" s="154"/>
    </row>
    <row r="22" spans="1:22" s="155" customFormat="1" ht="12.75" customHeight="1" x14ac:dyDescent="0.25">
      <c r="A22" s="183" t="s">
        <v>8</v>
      </c>
      <c r="B22" s="184" t="s">
        <v>64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6"/>
      <c r="U22" s="154"/>
      <c r="V22" s="154"/>
    </row>
    <row r="23" spans="1:22" s="155" customFormat="1" ht="14.25" customHeight="1" x14ac:dyDescent="0.25">
      <c r="A23" s="187" t="s">
        <v>63</v>
      </c>
      <c r="B23" s="187"/>
      <c r="C23" s="188"/>
      <c r="D23" s="189">
        <v>0</v>
      </c>
      <c r="E23" s="190" t="s">
        <v>22</v>
      </c>
      <c r="F23" s="191" t="s">
        <v>22</v>
      </c>
      <c r="G23" s="192" t="s">
        <v>117</v>
      </c>
      <c r="H23" s="192" t="s">
        <v>117</v>
      </c>
      <c r="I23" s="193" t="str">
        <f>'5'!J23</f>
        <v>-</v>
      </c>
      <c r="J23" s="192" t="s">
        <v>117</v>
      </c>
      <c r="K23" s="190">
        <v>0</v>
      </c>
      <c r="L23" s="190">
        <v>0</v>
      </c>
      <c r="M23" s="194">
        <v>0</v>
      </c>
      <c r="N23" s="192" t="s">
        <v>117</v>
      </c>
      <c r="O23" s="192" t="s">
        <v>117</v>
      </c>
      <c r="P23" s="188" t="str">
        <f>'5'!T23</f>
        <v>-</v>
      </c>
      <c r="Q23" s="188" t="s">
        <v>117</v>
      </c>
      <c r="R23" s="194" t="str">
        <f>'5'!V23</f>
        <v>-</v>
      </c>
      <c r="S23" s="194" t="str">
        <f>'5'!W23</f>
        <v>-</v>
      </c>
      <c r="T23" s="194" t="str">
        <f>'5'!X23</f>
        <v>-</v>
      </c>
      <c r="U23" s="154"/>
      <c r="V23" s="154"/>
    </row>
    <row r="24" spans="1:22" s="155" customFormat="1" ht="14.25" customHeight="1" x14ac:dyDescent="0.25">
      <c r="A24" s="188" t="s">
        <v>9</v>
      </c>
      <c r="B24" s="195" t="s">
        <v>152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54"/>
      <c r="V24" s="154"/>
    </row>
    <row r="25" spans="1:22" s="155" customFormat="1" ht="15" customHeight="1" x14ac:dyDescent="0.25">
      <c r="A25" s="196" t="s">
        <v>67</v>
      </c>
      <c r="B25" s="196"/>
      <c r="C25" s="192"/>
      <c r="D25" s="194">
        <v>0</v>
      </c>
      <c r="E25" s="192" t="s">
        <v>22</v>
      </c>
      <c r="F25" s="192" t="s">
        <v>22</v>
      </c>
      <c r="G25" s="192" t="s">
        <v>117</v>
      </c>
      <c r="H25" s="192" t="s">
        <v>117</v>
      </c>
      <c r="I25" s="192" t="s">
        <v>117</v>
      </c>
      <c r="J25" s="192" t="s">
        <v>117</v>
      </c>
      <c r="K25" s="194">
        <v>0</v>
      </c>
      <c r="L25" s="194">
        <v>0</v>
      </c>
      <c r="M25" s="194">
        <v>0</v>
      </c>
      <c r="N25" s="192" t="s">
        <v>117</v>
      </c>
      <c r="O25" s="192" t="s">
        <v>117</v>
      </c>
      <c r="P25" s="192" t="s">
        <v>117</v>
      </c>
      <c r="Q25" s="192" t="s">
        <v>117</v>
      </c>
      <c r="R25" s="192" t="s">
        <v>117</v>
      </c>
      <c r="S25" s="192" t="s">
        <v>117</v>
      </c>
      <c r="T25" s="192" t="s">
        <v>117</v>
      </c>
      <c r="U25" s="154"/>
      <c r="V25" s="154"/>
    </row>
    <row r="26" spans="1:22" s="155" customFormat="1" ht="15.75" customHeight="1" x14ac:dyDescent="0.25">
      <c r="A26" s="182" t="s">
        <v>42</v>
      </c>
      <c r="B26" s="196" t="s">
        <v>66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54"/>
      <c r="V26" s="154"/>
    </row>
    <row r="27" spans="1:22" s="155" customFormat="1" ht="63" x14ac:dyDescent="0.25">
      <c r="A27" s="197" t="s">
        <v>118</v>
      </c>
      <c r="B27" s="198" t="s">
        <v>232</v>
      </c>
      <c r="C27" s="199" t="s">
        <v>193</v>
      </c>
      <c r="D27" s="200">
        <v>29.3</v>
      </c>
      <c r="E27" s="191" t="s">
        <v>22</v>
      </c>
      <c r="F27" s="191" t="s">
        <v>22</v>
      </c>
      <c r="G27" s="191" t="s">
        <v>22</v>
      </c>
      <c r="H27" s="191" t="s">
        <v>22</v>
      </c>
      <c r="I27" s="191" t="s">
        <v>22</v>
      </c>
      <c r="J27" s="191" t="s">
        <v>22</v>
      </c>
      <c r="K27" s="194">
        <v>29.3</v>
      </c>
      <c r="L27" s="194">
        <v>0</v>
      </c>
      <c r="M27" s="201">
        <f t="shared" ref="M27:M50" si="0">D27</f>
        <v>29.3</v>
      </c>
      <c r="N27" s="192" t="s">
        <v>117</v>
      </c>
      <c r="O27" s="192" t="s">
        <v>117</v>
      </c>
      <c r="P27" s="192" t="s">
        <v>117</v>
      </c>
      <c r="Q27" s="192" t="s">
        <v>117</v>
      </c>
      <c r="R27" s="192" t="s">
        <v>117</v>
      </c>
      <c r="S27" s="192" t="s">
        <v>117</v>
      </c>
      <c r="T27" s="192" t="s">
        <v>117</v>
      </c>
      <c r="U27" s="154"/>
      <c r="V27" s="154"/>
    </row>
    <row r="28" spans="1:22" s="155" customFormat="1" ht="47.25" x14ac:dyDescent="0.25">
      <c r="A28" s="197" t="s">
        <v>119</v>
      </c>
      <c r="B28" s="198" t="s">
        <v>194</v>
      </c>
      <c r="C28" s="199" t="s">
        <v>193</v>
      </c>
      <c r="D28" s="200">
        <v>187.32</v>
      </c>
      <c r="E28" s="191" t="s">
        <v>48</v>
      </c>
      <c r="F28" s="191" t="s">
        <v>48</v>
      </c>
      <c r="G28" s="191" t="s">
        <v>22</v>
      </c>
      <c r="H28" s="191" t="s">
        <v>22</v>
      </c>
      <c r="I28" s="191" t="s">
        <v>22</v>
      </c>
      <c r="J28" s="191" t="s">
        <v>22</v>
      </c>
      <c r="K28" s="194">
        <v>187.32</v>
      </c>
      <c r="L28" s="194">
        <v>0</v>
      </c>
      <c r="M28" s="201">
        <f t="shared" ref="M28:M34" si="1">D28</f>
        <v>187.32</v>
      </c>
      <c r="N28" s="192" t="s">
        <v>117</v>
      </c>
      <c r="O28" s="192" t="s">
        <v>117</v>
      </c>
      <c r="P28" s="192" t="s">
        <v>117</v>
      </c>
      <c r="Q28" s="192" t="s">
        <v>117</v>
      </c>
      <c r="R28" s="192" t="s">
        <v>117</v>
      </c>
      <c r="S28" s="192" t="s">
        <v>117</v>
      </c>
      <c r="T28" s="192" t="s">
        <v>117</v>
      </c>
      <c r="U28" s="154"/>
      <c r="V28" s="154"/>
    </row>
    <row r="29" spans="1:22" s="155" customFormat="1" ht="47.25" x14ac:dyDescent="0.25">
      <c r="A29" s="197" t="s">
        <v>173</v>
      </c>
      <c r="B29" s="198" t="s">
        <v>255</v>
      </c>
      <c r="C29" s="199" t="s">
        <v>193</v>
      </c>
      <c r="D29" s="200">
        <v>186.95</v>
      </c>
      <c r="E29" s="191" t="s">
        <v>48</v>
      </c>
      <c r="F29" s="191" t="s">
        <v>48</v>
      </c>
      <c r="G29" s="191" t="s">
        <v>22</v>
      </c>
      <c r="H29" s="191" t="s">
        <v>22</v>
      </c>
      <c r="I29" s="191" t="s">
        <v>22</v>
      </c>
      <c r="J29" s="191" t="s">
        <v>22</v>
      </c>
      <c r="K29" s="194">
        <v>186.95</v>
      </c>
      <c r="L29" s="194">
        <v>0</v>
      </c>
      <c r="M29" s="201">
        <f t="shared" si="1"/>
        <v>186.95</v>
      </c>
      <c r="N29" s="192" t="s">
        <v>117</v>
      </c>
      <c r="O29" s="192" t="s">
        <v>117</v>
      </c>
      <c r="P29" s="192" t="s">
        <v>117</v>
      </c>
      <c r="Q29" s="192" t="s">
        <v>117</v>
      </c>
      <c r="R29" s="192" t="s">
        <v>117</v>
      </c>
      <c r="S29" s="192" t="s">
        <v>117</v>
      </c>
      <c r="T29" s="192" t="s">
        <v>117</v>
      </c>
      <c r="U29" s="154"/>
      <c r="V29" s="154"/>
    </row>
    <row r="30" spans="1:22" s="155" customFormat="1" ht="63" x14ac:dyDescent="0.25">
      <c r="A30" s="197" t="s">
        <v>174</v>
      </c>
      <c r="B30" s="198" t="s">
        <v>233</v>
      </c>
      <c r="C30" s="199" t="s">
        <v>193</v>
      </c>
      <c r="D30" s="200">
        <v>186.89</v>
      </c>
      <c r="E30" s="191" t="s">
        <v>48</v>
      </c>
      <c r="F30" s="191" t="s">
        <v>48</v>
      </c>
      <c r="G30" s="191" t="s">
        <v>22</v>
      </c>
      <c r="H30" s="191" t="s">
        <v>22</v>
      </c>
      <c r="I30" s="191" t="s">
        <v>22</v>
      </c>
      <c r="J30" s="191" t="s">
        <v>22</v>
      </c>
      <c r="K30" s="194">
        <v>186.89</v>
      </c>
      <c r="L30" s="194">
        <v>0</v>
      </c>
      <c r="M30" s="201">
        <f t="shared" si="1"/>
        <v>186.89</v>
      </c>
      <c r="N30" s="192" t="s">
        <v>117</v>
      </c>
      <c r="O30" s="192" t="s">
        <v>117</v>
      </c>
      <c r="P30" s="192" t="s">
        <v>117</v>
      </c>
      <c r="Q30" s="192" t="s">
        <v>117</v>
      </c>
      <c r="R30" s="192" t="s">
        <v>117</v>
      </c>
      <c r="S30" s="192" t="s">
        <v>117</v>
      </c>
      <c r="T30" s="192" t="s">
        <v>117</v>
      </c>
      <c r="U30" s="154"/>
      <c r="V30" s="154"/>
    </row>
    <row r="31" spans="1:22" s="155" customFormat="1" ht="63" x14ac:dyDescent="0.25">
      <c r="A31" s="197" t="s">
        <v>175</v>
      </c>
      <c r="B31" s="198" t="s">
        <v>234</v>
      </c>
      <c r="C31" s="199" t="s">
        <v>193</v>
      </c>
      <c r="D31" s="200">
        <v>29.33</v>
      </c>
      <c r="E31" s="191" t="s">
        <v>48</v>
      </c>
      <c r="F31" s="191" t="s">
        <v>48</v>
      </c>
      <c r="G31" s="191" t="s">
        <v>22</v>
      </c>
      <c r="H31" s="191" t="s">
        <v>22</v>
      </c>
      <c r="I31" s="191" t="s">
        <v>22</v>
      </c>
      <c r="J31" s="191" t="s">
        <v>22</v>
      </c>
      <c r="K31" s="194">
        <v>29.33</v>
      </c>
      <c r="L31" s="194">
        <v>0</v>
      </c>
      <c r="M31" s="201">
        <f t="shared" si="1"/>
        <v>29.33</v>
      </c>
      <c r="N31" s="192" t="s">
        <v>117</v>
      </c>
      <c r="O31" s="192" t="s">
        <v>117</v>
      </c>
      <c r="P31" s="192" t="s">
        <v>117</v>
      </c>
      <c r="Q31" s="192" t="s">
        <v>117</v>
      </c>
      <c r="R31" s="192" t="s">
        <v>117</v>
      </c>
      <c r="S31" s="192" t="s">
        <v>117</v>
      </c>
      <c r="T31" s="192" t="s">
        <v>117</v>
      </c>
      <c r="U31" s="154"/>
      <c r="V31" s="154"/>
    </row>
    <row r="32" spans="1:22" s="155" customFormat="1" ht="63" x14ac:dyDescent="0.25">
      <c r="A32" s="197" t="s">
        <v>176</v>
      </c>
      <c r="B32" s="198" t="s">
        <v>235</v>
      </c>
      <c r="C32" s="199" t="s">
        <v>193</v>
      </c>
      <c r="D32" s="200">
        <v>29.66</v>
      </c>
      <c r="E32" s="191" t="s">
        <v>48</v>
      </c>
      <c r="F32" s="191" t="s">
        <v>48</v>
      </c>
      <c r="G32" s="191" t="s">
        <v>22</v>
      </c>
      <c r="H32" s="191" t="s">
        <v>22</v>
      </c>
      <c r="I32" s="191" t="s">
        <v>22</v>
      </c>
      <c r="J32" s="191" t="s">
        <v>22</v>
      </c>
      <c r="K32" s="194">
        <v>29.66</v>
      </c>
      <c r="L32" s="194">
        <v>0</v>
      </c>
      <c r="M32" s="201">
        <f t="shared" si="1"/>
        <v>29.66</v>
      </c>
      <c r="N32" s="192" t="s">
        <v>117</v>
      </c>
      <c r="O32" s="192" t="s">
        <v>117</v>
      </c>
      <c r="P32" s="192" t="s">
        <v>117</v>
      </c>
      <c r="Q32" s="192" t="s">
        <v>117</v>
      </c>
      <c r="R32" s="192" t="s">
        <v>117</v>
      </c>
      <c r="S32" s="192" t="s">
        <v>117</v>
      </c>
      <c r="T32" s="192" t="s">
        <v>117</v>
      </c>
      <c r="U32" s="154"/>
      <c r="V32" s="154"/>
    </row>
    <row r="33" spans="1:22" s="155" customFormat="1" ht="47.25" x14ac:dyDescent="0.25">
      <c r="A33" s="197" t="s">
        <v>177</v>
      </c>
      <c r="B33" s="198" t="s">
        <v>195</v>
      </c>
      <c r="C33" s="199" t="s">
        <v>193</v>
      </c>
      <c r="D33" s="200">
        <v>187.19</v>
      </c>
      <c r="E33" s="191" t="s">
        <v>48</v>
      </c>
      <c r="F33" s="191" t="s">
        <v>48</v>
      </c>
      <c r="G33" s="191" t="s">
        <v>22</v>
      </c>
      <c r="H33" s="191" t="s">
        <v>22</v>
      </c>
      <c r="I33" s="191" t="s">
        <v>22</v>
      </c>
      <c r="J33" s="191" t="s">
        <v>22</v>
      </c>
      <c r="K33" s="194">
        <v>187.19</v>
      </c>
      <c r="L33" s="194">
        <v>0</v>
      </c>
      <c r="M33" s="201">
        <f t="shared" si="1"/>
        <v>187.19</v>
      </c>
      <c r="N33" s="192" t="s">
        <v>117</v>
      </c>
      <c r="O33" s="192" t="s">
        <v>117</v>
      </c>
      <c r="P33" s="192" t="s">
        <v>117</v>
      </c>
      <c r="Q33" s="192" t="s">
        <v>117</v>
      </c>
      <c r="R33" s="192" t="s">
        <v>117</v>
      </c>
      <c r="S33" s="192" t="s">
        <v>117</v>
      </c>
      <c r="T33" s="192" t="s">
        <v>117</v>
      </c>
      <c r="U33" s="154"/>
      <c r="V33" s="154"/>
    </row>
    <row r="34" spans="1:22" s="155" customFormat="1" ht="63" x14ac:dyDescent="0.25">
      <c r="A34" s="197" t="s">
        <v>178</v>
      </c>
      <c r="B34" s="198" t="s">
        <v>196</v>
      </c>
      <c r="C34" s="199" t="s">
        <v>197</v>
      </c>
      <c r="D34" s="200">
        <v>398.9</v>
      </c>
      <c r="E34" s="191" t="s">
        <v>48</v>
      </c>
      <c r="F34" s="191" t="s">
        <v>48</v>
      </c>
      <c r="G34" s="191" t="s">
        <v>22</v>
      </c>
      <c r="H34" s="191" t="s">
        <v>22</v>
      </c>
      <c r="I34" s="191" t="s">
        <v>22</v>
      </c>
      <c r="J34" s="191" t="s">
        <v>22</v>
      </c>
      <c r="K34" s="194">
        <v>398.9</v>
      </c>
      <c r="L34" s="194">
        <v>0</v>
      </c>
      <c r="M34" s="201">
        <f t="shared" si="1"/>
        <v>398.9</v>
      </c>
      <c r="N34" s="192" t="s">
        <v>117</v>
      </c>
      <c r="O34" s="192" t="s">
        <v>117</v>
      </c>
      <c r="P34" s="192" t="s">
        <v>117</v>
      </c>
      <c r="Q34" s="192" t="s">
        <v>117</v>
      </c>
      <c r="R34" s="192" t="s">
        <v>117</v>
      </c>
      <c r="S34" s="192" t="s">
        <v>117</v>
      </c>
      <c r="T34" s="192" t="s">
        <v>117</v>
      </c>
      <c r="U34" s="154"/>
      <c r="V34" s="154"/>
    </row>
    <row r="35" spans="1:22" s="155" customFormat="1" ht="110.25" x14ac:dyDescent="0.25">
      <c r="A35" s="197" t="s">
        <v>179</v>
      </c>
      <c r="B35" s="198" t="s">
        <v>236</v>
      </c>
      <c r="C35" s="199" t="s">
        <v>193</v>
      </c>
      <c r="D35" s="194">
        <v>363.96</v>
      </c>
      <c r="E35" s="191" t="s">
        <v>22</v>
      </c>
      <c r="F35" s="191" t="s">
        <v>22</v>
      </c>
      <c r="G35" s="191" t="s">
        <v>22</v>
      </c>
      <c r="H35" s="191" t="s">
        <v>22</v>
      </c>
      <c r="I35" s="191" t="s">
        <v>22</v>
      </c>
      <c r="J35" s="191" t="s">
        <v>22</v>
      </c>
      <c r="K35" s="194">
        <v>0</v>
      </c>
      <c r="L35" s="194">
        <f t="shared" ref="L35" si="2">D35</f>
        <v>363.96</v>
      </c>
      <c r="M35" s="201">
        <f t="shared" si="0"/>
        <v>363.96</v>
      </c>
      <c r="N35" s="192" t="s">
        <v>117</v>
      </c>
      <c r="O35" s="192" t="s">
        <v>117</v>
      </c>
      <c r="P35" s="192" t="s">
        <v>117</v>
      </c>
      <c r="Q35" s="192" t="s">
        <v>117</v>
      </c>
      <c r="R35" s="192" t="s">
        <v>117</v>
      </c>
      <c r="S35" s="192" t="s">
        <v>117</v>
      </c>
      <c r="T35" s="192" t="s">
        <v>117</v>
      </c>
      <c r="U35" s="154"/>
      <c r="V35" s="154"/>
    </row>
    <row r="36" spans="1:22" s="155" customFormat="1" ht="110.25" x14ac:dyDescent="0.25">
      <c r="A36" s="197" t="s">
        <v>228</v>
      </c>
      <c r="B36" s="198" t="s">
        <v>206</v>
      </c>
      <c r="C36" s="199" t="s">
        <v>193</v>
      </c>
      <c r="D36" s="194">
        <v>678.66</v>
      </c>
      <c r="E36" s="191" t="s">
        <v>22</v>
      </c>
      <c r="F36" s="191" t="s">
        <v>22</v>
      </c>
      <c r="G36" s="191" t="s">
        <v>22</v>
      </c>
      <c r="H36" s="191" t="s">
        <v>22</v>
      </c>
      <c r="I36" s="191" t="s">
        <v>22</v>
      </c>
      <c r="J36" s="191" t="s">
        <v>22</v>
      </c>
      <c r="K36" s="194">
        <v>0</v>
      </c>
      <c r="L36" s="194">
        <v>678.66</v>
      </c>
      <c r="M36" s="201">
        <v>678.66</v>
      </c>
      <c r="N36" s="192" t="s">
        <v>117</v>
      </c>
      <c r="O36" s="192" t="s">
        <v>117</v>
      </c>
      <c r="P36" s="192" t="s">
        <v>117</v>
      </c>
      <c r="Q36" s="192" t="s">
        <v>117</v>
      </c>
      <c r="R36" s="192" t="s">
        <v>117</v>
      </c>
      <c r="S36" s="192" t="s">
        <v>117</v>
      </c>
      <c r="T36" s="192" t="s">
        <v>117</v>
      </c>
      <c r="U36" s="154"/>
      <c r="V36" s="154"/>
    </row>
    <row r="37" spans="1:22" s="155" customFormat="1" ht="47.25" x14ac:dyDescent="0.25">
      <c r="A37" s="197" t="s">
        <v>198</v>
      </c>
      <c r="B37" s="198" t="s">
        <v>237</v>
      </c>
      <c r="C37" s="199" t="s">
        <v>193</v>
      </c>
      <c r="D37" s="194">
        <v>2634.5</v>
      </c>
      <c r="E37" s="191" t="s">
        <v>22</v>
      </c>
      <c r="F37" s="191" t="s">
        <v>22</v>
      </c>
      <c r="G37" s="191" t="s">
        <v>22</v>
      </c>
      <c r="H37" s="191" t="s">
        <v>22</v>
      </c>
      <c r="I37" s="191" t="s">
        <v>22</v>
      </c>
      <c r="J37" s="191" t="s">
        <v>22</v>
      </c>
      <c r="K37" s="194">
        <v>0</v>
      </c>
      <c r="L37" s="194">
        <f t="shared" ref="L37:L40" si="3">D37</f>
        <v>2634.5</v>
      </c>
      <c r="M37" s="201">
        <f t="shared" si="0"/>
        <v>2634.5</v>
      </c>
      <c r="N37" s="192" t="s">
        <v>117</v>
      </c>
      <c r="O37" s="192" t="s">
        <v>117</v>
      </c>
      <c r="P37" s="192" t="s">
        <v>117</v>
      </c>
      <c r="Q37" s="192" t="s">
        <v>117</v>
      </c>
      <c r="R37" s="192" t="s">
        <v>117</v>
      </c>
      <c r="S37" s="192" t="s">
        <v>117</v>
      </c>
      <c r="T37" s="192" t="s">
        <v>117</v>
      </c>
      <c r="U37" s="154"/>
      <c r="V37" s="154"/>
    </row>
    <row r="38" spans="1:22" s="155" customFormat="1" ht="47.25" x14ac:dyDescent="0.25">
      <c r="A38" s="197" t="s">
        <v>199</v>
      </c>
      <c r="B38" s="198" t="s">
        <v>238</v>
      </c>
      <c r="C38" s="199" t="s">
        <v>193</v>
      </c>
      <c r="D38" s="194">
        <v>1535.57</v>
      </c>
      <c r="E38" s="191" t="s">
        <v>22</v>
      </c>
      <c r="F38" s="191" t="s">
        <v>22</v>
      </c>
      <c r="G38" s="191" t="s">
        <v>22</v>
      </c>
      <c r="H38" s="191" t="s">
        <v>22</v>
      </c>
      <c r="I38" s="191" t="s">
        <v>22</v>
      </c>
      <c r="J38" s="191" t="s">
        <v>22</v>
      </c>
      <c r="K38" s="194">
        <v>0</v>
      </c>
      <c r="L38" s="194">
        <f t="shared" si="3"/>
        <v>1535.57</v>
      </c>
      <c r="M38" s="201">
        <f t="shared" si="0"/>
        <v>1535.57</v>
      </c>
      <c r="N38" s="192" t="s">
        <v>117</v>
      </c>
      <c r="O38" s="192" t="s">
        <v>117</v>
      </c>
      <c r="P38" s="192" t="s">
        <v>117</v>
      </c>
      <c r="Q38" s="192" t="s">
        <v>117</v>
      </c>
      <c r="R38" s="192" t="s">
        <v>117</v>
      </c>
      <c r="S38" s="192" t="s">
        <v>117</v>
      </c>
      <c r="T38" s="192" t="s">
        <v>117</v>
      </c>
      <c r="U38" s="154"/>
      <c r="V38" s="154"/>
    </row>
    <row r="39" spans="1:22" s="155" customFormat="1" ht="110.25" x14ac:dyDescent="0.25">
      <c r="A39" s="197" t="s">
        <v>180</v>
      </c>
      <c r="B39" s="198" t="s">
        <v>256</v>
      </c>
      <c r="C39" s="199" t="s">
        <v>193</v>
      </c>
      <c r="D39" s="194">
        <v>443.45</v>
      </c>
      <c r="E39" s="191" t="s">
        <v>22</v>
      </c>
      <c r="F39" s="191" t="s">
        <v>22</v>
      </c>
      <c r="G39" s="191" t="s">
        <v>22</v>
      </c>
      <c r="H39" s="191" t="s">
        <v>22</v>
      </c>
      <c r="I39" s="191" t="s">
        <v>22</v>
      </c>
      <c r="J39" s="191" t="s">
        <v>22</v>
      </c>
      <c r="K39" s="194">
        <v>0</v>
      </c>
      <c r="L39" s="194">
        <f t="shared" si="3"/>
        <v>443.45</v>
      </c>
      <c r="M39" s="201">
        <f t="shared" si="0"/>
        <v>443.45</v>
      </c>
      <c r="N39" s="192" t="s">
        <v>117</v>
      </c>
      <c r="O39" s="192" t="s">
        <v>117</v>
      </c>
      <c r="P39" s="192" t="s">
        <v>117</v>
      </c>
      <c r="Q39" s="192" t="s">
        <v>117</v>
      </c>
      <c r="R39" s="192" t="s">
        <v>117</v>
      </c>
      <c r="S39" s="192" t="s">
        <v>117</v>
      </c>
      <c r="T39" s="192" t="s">
        <v>117</v>
      </c>
      <c r="U39" s="154"/>
      <c r="V39" s="154"/>
    </row>
    <row r="40" spans="1:22" s="155" customFormat="1" ht="47.25" x14ac:dyDescent="0.25">
      <c r="A40" s="197" t="s">
        <v>181</v>
      </c>
      <c r="B40" s="198" t="s">
        <v>225</v>
      </c>
      <c r="C40" s="199" t="s">
        <v>214</v>
      </c>
      <c r="D40" s="194">
        <v>1250.75</v>
      </c>
      <c r="E40" s="191" t="s">
        <v>22</v>
      </c>
      <c r="F40" s="191" t="s">
        <v>22</v>
      </c>
      <c r="G40" s="191" t="s">
        <v>22</v>
      </c>
      <c r="H40" s="191" t="s">
        <v>22</v>
      </c>
      <c r="I40" s="191" t="s">
        <v>22</v>
      </c>
      <c r="J40" s="191" t="s">
        <v>22</v>
      </c>
      <c r="K40" s="194">
        <v>0</v>
      </c>
      <c r="L40" s="194">
        <f t="shared" si="3"/>
        <v>1250.75</v>
      </c>
      <c r="M40" s="201">
        <f t="shared" si="0"/>
        <v>1250.75</v>
      </c>
      <c r="N40" s="192" t="s">
        <v>117</v>
      </c>
      <c r="O40" s="192" t="s">
        <v>117</v>
      </c>
      <c r="P40" s="192" t="s">
        <v>117</v>
      </c>
      <c r="Q40" s="192" t="s">
        <v>117</v>
      </c>
      <c r="R40" s="192" t="s">
        <v>117</v>
      </c>
      <c r="S40" s="192" t="s">
        <v>117</v>
      </c>
      <c r="T40" s="192" t="s">
        <v>117</v>
      </c>
      <c r="U40" s="154"/>
      <c r="V40" s="154"/>
    </row>
    <row r="41" spans="1:22" s="155" customFormat="1" ht="173.25" x14ac:dyDescent="0.25">
      <c r="A41" s="197" t="s">
        <v>182</v>
      </c>
      <c r="B41" s="198" t="s">
        <v>210</v>
      </c>
      <c r="C41" s="199" t="s">
        <v>193</v>
      </c>
      <c r="D41" s="194">
        <v>220.85</v>
      </c>
      <c r="E41" s="191" t="s">
        <v>22</v>
      </c>
      <c r="F41" s="191" t="s">
        <v>22</v>
      </c>
      <c r="G41" s="191" t="s">
        <v>22</v>
      </c>
      <c r="H41" s="191" t="s">
        <v>22</v>
      </c>
      <c r="I41" s="191" t="s">
        <v>22</v>
      </c>
      <c r="J41" s="191" t="s">
        <v>22</v>
      </c>
      <c r="K41" s="194">
        <v>0</v>
      </c>
      <c r="L41" s="194">
        <f>D41</f>
        <v>220.85</v>
      </c>
      <c r="M41" s="201">
        <f t="shared" si="0"/>
        <v>220.85</v>
      </c>
      <c r="N41" s="192" t="s">
        <v>117</v>
      </c>
      <c r="O41" s="192" t="s">
        <v>117</v>
      </c>
      <c r="P41" s="192" t="s">
        <v>117</v>
      </c>
      <c r="Q41" s="192" t="s">
        <v>117</v>
      </c>
      <c r="R41" s="192" t="s">
        <v>117</v>
      </c>
      <c r="S41" s="192" t="s">
        <v>117</v>
      </c>
      <c r="T41" s="192" t="s">
        <v>117</v>
      </c>
      <c r="U41" s="154"/>
      <c r="V41" s="154"/>
    </row>
    <row r="42" spans="1:22" s="155" customFormat="1" ht="173.25" x14ac:dyDescent="0.25">
      <c r="A42" s="197" t="s">
        <v>200</v>
      </c>
      <c r="B42" s="198" t="s">
        <v>239</v>
      </c>
      <c r="C42" s="199" t="s">
        <v>193</v>
      </c>
      <c r="D42" s="194">
        <v>369.59</v>
      </c>
      <c r="E42" s="191" t="s">
        <v>22</v>
      </c>
      <c r="F42" s="191" t="s">
        <v>22</v>
      </c>
      <c r="G42" s="191" t="s">
        <v>22</v>
      </c>
      <c r="H42" s="191" t="s">
        <v>22</v>
      </c>
      <c r="I42" s="191" t="s">
        <v>22</v>
      </c>
      <c r="J42" s="191" t="s">
        <v>22</v>
      </c>
      <c r="K42" s="194">
        <v>0</v>
      </c>
      <c r="L42" s="194">
        <f>D42</f>
        <v>369.59</v>
      </c>
      <c r="M42" s="201">
        <f t="shared" si="0"/>
        <v>369.59</v>
      </c>
      <c r="N42" s="192" t="s">
        <v>117</v>
      </c>
      <c r="O42" s="192" t="s">
        <v>117</v>
      </c>
      <c r="P42" s="192" t="s">
        <v>117</v>
      </c>
      <c r="Q42" s="192" t="s">
        <v>117</v>
      </c>
      <c r="R42" s="192" t="s">
        <v>117</v>
      </c>
      <c r="S42" s="192" t="s">
        <v>117</v>
      </c>
      <c r="T42" s="192" t="s">
        <v>117</v>
      </c>
      <c r="U42" s="154"/>
      <c r="V42" s="154"/>
    </row>
    <row r="43" spans="1:22" s="155" customFormat="1" ht="173.25" x14ac:dyDescent="0.25">
      <c r="A43" s="197" t="s">
        <v>215</v>
      </c>
      <c r="B43" s="198" t="s">
        <v>240</v>
      </c>
      <c r="C43" s="199" t="s">
        <v>193</v>
      </c>
      <c r="D43" s="194">
        <v>340.69</v>
      </c>
      <c r="E43" s="191" t="s">
        <v>22</v>
      </c>
      <c r="F43" s="191" t="s">
        <v>22</v>
      </c>
      <c r="G43" s="191" t="s">
        <v>22</v>
      </c>
      <c r="H43" s="191" t="s">
        <v>22</v>
      </c>
      <c r="I43" s="191" t="s">
        <v>22</v>
      </c>
      <c r="J43" s="191" t="s">
        <v>22</v>
      </c>
      <c r="K43" s="194">
        <v>0</v>
      </c>
      <c r="L43" s="194">
        <f t="shared" ref="L43:L50" si="4">D43</f>
        <v>340.69</v>
      </c>
      <c r="M43" s="201">
        <f t="shared" si="0"/>
        <v>340.69</v>
      </c>
      <c r="N43" s="192" t="s">
        <v>117</v>
      </c>
      <c r="O43" s="192" t="s">
        <v>117</v>
      </c>
      <c r="P43" s="192" t="s">
        <v>117</v>
      </c>
      <c r="Q43" s="192" t="s">
        <v>117</v>
      </c>
      <c r="R43" s="192" t="s">
        <v>117</v>
      </c>
      <c r="S43" s="192" t="s">
        <v>117</v>
      </c>
      <c r="T43" s="192" t="s">
        <v>117</v>
      </c>
      <c r="U43" s="154"/>
      <c r="V43" s="154"/>
    </row>
    <row r="44" spans="1:22" s="155" customFormat="1" ht="173.25" x14ac:dyDescent="0.25">
      <c r="A44" s="197" t="s">
        <v>201</v>
      </c>
      <c r="B44" s="198" t="s">
        <v>209</v>
      </c>
      <c r="C44" s="199" t="s">
        <v>193</v>
      </c>
      <c r="D44" s="194">
        <v>211.71</v>
      </c>
      <c r="E44" s="191" t="s">
        <v>22</v>
      </c>
      <c r="F44" s="191" t="s">
        <v>22</v>
      </c>
      <c r="G44" s="191" t="s">
        <v>22</v>
      </c>
      <c r="H44" s="191" t="s">
        <v>22</v>
      </c>
      <c r="I44" s="191" t="s">
        <v>22</v>
      </c>
      <c r="J44" s="191" t="s">
        <v>22</v>
      </c>
      <c r="K44" s="194">
        <v>0</v>
      </c>
      <c r="L44" s="194">
        <f t="shared" si="4"/>
        <v>211.71</v>
      </c>
      <c r="M44" s="201">
        <f t="shared" si="0"/>
        <v>211.71</v>
      </c>
      <c r="N44" s="192" t="s">
        <v>117</v>
      </c>
      <c r="O44" s="192" t="s">
        <v>117</v>
      </c>
      <c r="P44" s="192" t="s">
        <v>117</v>
      </c>
      <c r="Q44" s="192" t="s">
        <v>117</v>
      </c>
      <c r="R44" s="192" t="s">
        <v>117</v>
      </c>
      <c r="S44" s="192" t="s">
        <v>117</v>
      </c>
      <c r="T44" s="192" t="s">
        <v>117</v>
      </c>
      <c r="U44" s="154"/>
      <c r="V44" s="154"/>
    </row>
    <row r="45" spans="1:22" s="155" customFormat="1" ht="157.5" x14ac:dyDescent="0.25">
      <c r="A45" s="197" t="s">
        <v>202</v>
      </c>
      <c r="B45" s="198" t="s">
        <v>208</v>
      </c>
      <c r="C45" s="199" t="s">
        <v>193</v>
      </c>
      <c r="D45" s="194">
        <v>331.74</v>
      </c>
      <c r="E45" s="191" t="s">
        <v>22</v>
      </c>
      <c r="F45" s="191" t="s">
        <v>22</v>
      </c>
      <c r="G45" s="191" t="s">
        <v>22</v>
      </c>
      <c r="H45" s="191" t="s">
        <v>22</v>
      </c>
      <c r="I45" s="191" t="s">
        <v>22</v>
      </c>
      <c r="J45" s="191" t="s">
        <v>22</v>
      </c>
      <c r="K45" s="194">
        <v>0</v>
      </c>
      <c r="L45" s="194">
        <f t="shared" si="4"/>
        <v>331.74</v>
      </c>
      <c r="M45" s="201">
        <f t="shared" si="0"/>
        <v>331.74</v>
      </c>
      <c r="N45" s="192" t="s">
        <v>117</v>
      </c>
      <c r="O45" s="192" t="s">
        <v>117</v>
      </c>
      <c r="P45" s="192" t="s">
        <v>117</v>
      </c>
      <c r="Q45" s="192" t="s">
        <v>117</v>
      </c>
      <c r="R45" s="192" t="s">
        <v>117</v>
      </c>
      <c r="S45" s="192" t="s">
        <v>117</v>
      </c>
      <c r="T45" s="192" t="s">
        <v>117</v>
      </c>
      <c r="U45" s="154"/>
      <c r="V45" s="154"/>
    </row>
    <row r="46" spans="1:22" s="155" customFormat="1" ht="157.5" x14ac:dyDescent="0.25">
      <c r="A46" s="197" t="s">
        <v>216</v>
      </c>
      <c r="B46" s="198" t="s">
        <v>241</v>
      </c>
      <c r="C46" s="199" t="s">
        <v>193</v>
      </c>
      <c r="D46" s="194">
        <v>333</v>
      </c>
      <c r="E46" s="191" t="s">
        <v>22</v>
      </c>
      <c r="F46" s="191" t="s">
        <v>22</v>
      </c>
      <c r="G46" s="191" t="s">
        <v>22</v>
      </c>
      <c r="H46" s="191" t="s">
        <v>22</v>
      </c>
      <c r="I46" s="191" t="s">
        <v>22</v>
      </c>
      <c r="J46" s="191" t="s">
        <v>22</v>
      </c>
      <c r="K46" s="194">
        <v>0</v>
      </c>
      <c r="L46" s="194">
        <f t="shared" si="4"/>
        <v>333</v>
      </c>
      <c r="M46" s="201">
        <f t="shared" si="0"/>
        <v>333</v>
      </c>
      <c r="N46" s="192" t="s">
        <v>117</v>
      </c>
      <c r="O46" s="192" t="s">
        <v>117</v>
      </c>
      <c r="P46" s="192" t="s">
        <v>117</v>
      </c>
      <c r="Q46" s="192" t="s">
        <v>117</v>
      </c>
      <c r="R46" s="192" t="s">
        <v>117</v>
      </c>
      <c r="S46" s="192" t="s">
        <v>117</v>
      </c>
      <c r="T46" s="192" t="s">
        <v>117</v>
      </c>
      <c r="U46" s="154"/>
      <c r="V46" s="154"/>
    </row>
    <row r="47" spans="1:22" s="155" customFormat="1" ht="173.25" x14ac:dyDescent="0.25">
      <c r="A47" s="197" t="s">
        <v>217</v>
      </c>
      <c r="B47" s="198" t="s">
        <v>211</v>
      </c>
      <c r="C47" s="199" t="s">
        <v>193</v>
      </c>
      <c r="D47" s="194">
        <v>358.05</v>
      </c>
      <c r="E47" s="191" t="s">
        <v>22</v>
      </c>
      <c r="F47" s="191" t="s">
        <v>22</v>
      </c>
      <c r="G47" s="191" t="s">
        <v>22</v>
      </c>
      <c r="H47" s="191" t="s">
        <v>22</v>
      </c>
      <c r="I47" s="191" t="s">
        <v>22</v>
      </c>
      <c r="J47" s="191" t="s">
        <v>22</v>
      </c>
      <c r="K47" s="194">
        <v>0</v>
      </c>
      <c r="L47" s="194">
        <f t="shared" si="4"/>
        <v>358.05</v>
      </c>
      <c r="M47" s="201">
        <f t="shared" si="0"/>
        <v>358.05</v>
      </c>
      <c r="N47" s="192" t="s">
        <v>117</v>
      </c>
      <c r="O47" s="192" t="s">
        <v>117</v>
      </c>
      <c r="P47" s="192" t="s">
        <v>117</v>
      </c>
      <c r="Q47" s="192" t="s">
        <v>117</v>
      </c>
      <c r="R47" s="192" t="s">
        <v>117</v>
      </c>
      <c r="S47" s="192" t="s">
        <v>117</v>
      </c>
      <c r="T47" s="192" t="s">
        <v>117</v>
      </c>
      <c r="U47" s="154"/>
      <c r="V47" s="154"/>
    </row>
    <row r="48" spans="1:22" s="155" customFormat="1" ht="157.5" x14ac:dyDescent="0.25">
      <c r="A48" s="197" t="s">
        <v>218</v>
      </c>
      <c r="B48" s="198" t="s">
        <v>212</v>
      </c>
      <c r="C48" s="199" t="s">
        <v>193</v>
      </c>
      <c r="D48" s="194">
        <v>358.05</v>
      </c>
      <c r="E48" s="191" t="s">
        <v>22</v>
      </c>
      <c r="F48" s="191" t="s">
        <v>22</v>
      </c>
      <c r="G48" s="191" t="s">
        <v>22</v>
      </c>
      <c r="H48" s="191" t="s">
        <v>22</v>
      </c>
      <c r="I48" s="191" t="s">
        <v>22</v>
      </c>
      <c r="J48" s="191" t="s">
        <v>22</v>
      </c>
      <c r="K48" s="194">
        <v>0</v>
      </c>
      <c r="L48" s="194">
        <f t="shared" si="4"/>
        <v>358.05</v>
      </c>
      <c r="M48" s="201">
        <f t="shared" si="0"/>
        <v>358.05</v>
      </c>
      <c r="N48" s="192" t="s">
        <v>117</v>
      </c>
      <c r="O48" s="192" t="s">
        <v>117</v>
      </c>
      <c r="P48" s="192" t="s">
        <v>117</v>
      </c>
      <c r="Q48" s="192" t="s">
        <v>117</v>
      </c>
      <c r="R48" s="192" t="s">
        <v>117</v>
      </c>
      <c r="S48" s="192" t="s">
        <v>117</v>
      </c>
      <c r="T48" s="192" t="s">
        <v>117</v>
      </c>
      <c r="U48" s="154"/>
      <c r="V48" s="154"/>
    </row>
    <row r="49" spans="1:22" s="155" customFormat="1" ht="173.25" x14ac:dyDescent="0.25">
      <c r="A49" s="197" t="s">
        <v>219</v>
      </c>
      <c r="B49" s="198" t="s">
        <v>213</v>
      </c>
      <c r="C49" s="199" t="s">
        <v>193</v>
      </c>
      <c r="D49" s="194">
        <v>333.3</v>
      </c>
      <c r="E49" s="191" t="s">
        <v>22</v>
      </c>
      <c r="F49" s="191" t="s">
        <v>22</v>
      </c>
      <c r="G49" s="191" t="s">
        <v>22</v>
      </c>
      <c r="H49" s="191" t="s">
        <v>22</v>
      </c>
      <c r="I49" s="191" t="s">
        <v>22</v>
      </c>
      <c r="J49" s="191" t="s">
        <v>22</v>
      </c>
      <c r="K49" s="194">
        <v>0</v>
      </c>
      <c r="L49" s="194">
        <f t="shared" si="4"/>
        <v>333.3</v>
      </c>
      <c r="M49" s="201">
        <f t="shared" si="0"/>
        <v>333.3</v>
      </c>
      <c r="N49" s="192" t="s">
        <v>117</v>
      </c>
      <c r="O49" s="192" t="s">
        <v>117</v>
      </c>
      <c r="P49" s="192" t="s">
        <v>117</v>
      </c>
      <c r="Q49" s="192" t="s">
        <v>117</v>
      </c>
      <c r="R49" s="192" t="s">
        <v>117</v>
      </c>
      <c r="S49" s="192" t="s">
        <v>117</v>
      </c>
      <c r="T49" s="192" t="s">
        <v>117</v>
      </c>
      <c r="U49" s="154"/>
      <c r="V49" s="154"/>
    </row>
    <row r="50" spans="1:22" s="155" customFormat="1" ht="173.25" x14ac:dyDescent="0.25">
      <c r="A50" s="197" t="s">
        <v>220</v>
      </c>
      <c r="B50" s="198" t="s">
        <v>242</v>
      </c>
      <c r="C50" s="199" t="s">
        <v>193</v>
      </c>
      <c r="D50" s="194">
        <v>311.38</v>
      </c>
      <c r="E50" s="191" t="s">
        <v>22</v>
      </c>
      <c r="F50" s="191" t="s">
        <v>22</v>
      </c>
      <c r="G50" s="191" t="s">
        <v>22</v>
      </c>
      <c r="H50" s="191" t="s">
        <v>22</v>
      </c>
      <c r="I50" s="191" t="s">
        <v>22</v>
      </c>
      <c r="J50" s="191" t="s">
        <v>22</v>
      </c>
      <c r="K50" s="194">
        <v>0</v>
      </c>
      <c r="L50" s="194">
        <f t="shared" si="4"/>
        <v>311.38</v>
      </c>
      <c r="M50" s="201">
        <f t="shared" si="0"/>
        <v>311.38</v>
      </c>
      <c r="N50" s="192" t="s">
        <v>117</v>
      </c>
      <c r="O50" s="192" t="s">
        <v>117</v>
      </c>
      <c r="P50" s="192" t="s">
        <v>117</v>
      </c>
      <c r="Q50" s="192" t="s">
        <v>117</v>
      </c>
      <c r="R50" s="192" t="s">
        <v>117</v>
      </c>
      <c r="S50" s="192" t="s">
        <v>117</v>
      </c>
      <c r="T50" s="192" t="s">
        <v>117</v>
      </c>
      <c r="U50" s="154"/>
      <c r="V50" s="154"/>
    </row>
    <row r="51" spans="1:22" s="155" customFormat="1" ht="173.25" x14ac:dyDescent="0.25">
      <c r="A51" s="197" t="s">
        <v>221</v>
      </c>
      <c r="B51" s="198" t="s">
        <v>207</v>
      </c>
      <c r="C51" s="199" t="s">
        <v>193</v>
      </c>
      <c r="D51" s="194">
        <v>333.3</v>
      </c>
      <c r="E51" s="191" t="s">
        <v>22</v>
      </c>
      <c r="F51" s="191" t="s">
        <v>22</v>
      </c>
      <c r="G51" s="191" t="s">
        <v>22</v>
      </c>
      <c r="H51" s="191" t="s">
        <v>22</v>
      </c>
      <c r="I51" s="191" t="s">
        <v>22</v>
      </c>
      <c r="J51" s="191" t="s">
        <v>22</v>
      </c>
      <c r="K51" s="194">
        <v>0</v>
      </c>
      <c r="L51" s="194">
        <f>D51</f>
        <v>333.3</v>
      </c>
      <c r="M51" s="201">
        <f>D51</f>
        <v>333.3</v>
      </c>
      <c r="N51" s="192" t="s">
        <v>117</v>
      </c>
      <c r="O51" s="192" t="s">
        <v>117</v>
      </c>
      <c r="P51" s="192" t="s">
        <v>117</v>
      </c>
      <c r="Q51" s="192" t="s">
        <v>117</v>
      </c>
      <c r="R51" s="192" t="s">
        <v>117</v>
      </c>
      <c r="S51" s="192" t="s">
        <v>117</v>
      </c>
      <c r="T51" s="192" t="s">
        <v>117</v>
      </c>
      <c r="U51" s="154"/>
      <c r="V51" s="154"/>
    </row>
    <row r="52" spans="1:22" s="155" customFormat="1" ht="173.25" x14ac:dyDescent="0.25">
      <c r="A52" s="197" t="s">
        <v>222</v>
      </c>
      <c r="B52" s="198" t="s">
        <v>243</v>
      </c>
      <c r="C52" s="199" t="s">
        <v>193</v>
      </c>
      <c r="D52" s="194">
        <v>331.75</v>
      </c>
      <c r="E52" s="191" t="s">
        <v>22</v>
      </c>
      <c r="F52" s="191" t="s">
        <v>22</v>
      </c>
      <c r="G52" s="191" t="s">
        <v>22</v>
      </c>
      <c r="H52" s="191" t="s">
        <v>22</v>
      </c>
      <c r="I52" s="191" t="s">
        <v>22</v>
      </c>
      <c r="J52" s="191" t="s">
        <v>22</v>
      </c>
      <c r="K52" s="194">
        <v>0</v>
      </c>
      <c r="L52" s="194">
        <f t="shared" ref="L52:L54" si="5">D52</f>
        <v>331.75</v>
      </c>
      <c r="M52" s="201">
        <f>D52</f>
        <v>331.75</v>
      </c>
      <c r="N52" s="192" t="s">
        <v>117</v>
      </c>
      <c r="O52" s="192" t="s">
        <v>117</v>
      </c>
      <c r="P52" s="192" t="s">
        <v>117</v>
      </c>
      <c r="Q52" s="192" t="s">
        <v>117</v>
      </c>
      <c r="R52" s="192" t="s">
        <v>117</v>
      </c>
      <c r="S52" s="192" t="s">
        <v>117</v>
      </c>
      <c r="T52" s="192" t="s">
        <v>117</v>
      </c>
      <c r="U52" s="154"/>
      <c r="V52" s="154"/>
    </row>
    <row r="53" spans="1:22" s="155" customFormat="1" ht="173.25" x14ac:dyDescent="0.25">
      <c r="A53" s="197" t="s">
        <v>223</v>
      </c>
      <c r="B53" s="198" t="s">
        <v>244</v>
      </c>
      <c r="C53" s="199" t="s">
        <v>193</v>
      </c>
      <c r="D53" s="194">
        <v>331.74</v>
      </c>
      <c r="E53" s="191" t="s">
        <v>22</v>
      </c>
      <c r="F53" s="191" t="s">
        <v>22</v>
      </c>
      <c r="G53" s="191" t="s">
        <v>22</v>
      </c>
      <c r="H53" s="191" t="s">
        <v>22</v>
      </c>
      <c r="I53" s="191" t="s">
        <v>22</v>
      </c>
      <c r="J53" s="191" t="s">
        <v>22</v>
      </c>
      <c r="K53" s="194">
        <v>0</v>
      </c>
      <c r="L53" s="194">
        <f t="shared" si="5"/>
        <v>331.74</v>
      </c>
      <c r="M53" s="201">
        <f>D53</f>
        <v>331.74</v>
      </c>
      <c r="N53" s="192" t="s">
        <v>117</v>
      </c>
      <c r="O53" s="192" t="s">
        <v>117</v>
      </c>
      <c r="P53" s="192" t="s">
        <v>117</v>
      </c>
      <c r="Q53" s="192" t="s">
        <v>117</v>
      </c>
      <c r="R53" s="192" t="s">
        <v>117</v>
      </c>
      <c r="S53" s="192" t="s">
        <v>117</v>
      </c>
      <c r="T53" s="192" t="s">
        <v>117</v>
      </c>
      <c r="U53" s="154"/>
      <c r="V53" s="154"/>
    </row>
    <row r="54" spans="1:22" s="155" customFormat="1" ht="173.25" x14ac:dyDescent="0.25">
      <c r="A54" s="197" t="s">
        <v>224</v>
      </c>
      <c r="B54" s="198" t="s">
        <v>245</v>
      </c>
      <c r="C54" s="199" t="s">
        <v>193</v>
      </c>
      <c r="D54" s="194">
        <v>326.27</v>
      </c>
      <c r="E54" s="191" t="s">
        <v>22</v>
      </c>
      <c r="F54" s="191" t="s">
        <v>22</v>
      </c>
      <c r="G54" s="191" t="s">
        <v>22</v>
      </c>
      <c r="H54" s="191" t="s">
        <v>22</v>
      </c>
      <c r="I54" s="191" t="s">
        <v>22</v>
      </c>
      <c r="J54" s="191" t="s">
        <v>22</v>
      </c>
      <c r="K54" s="194">
        <v>0</v>
      </c>
      <c r="L54" s="194">
        <f t="shared" si="5"/>
        <v>326.27</v>
      </c>
      <c r="M54" s="201">
        <f>D54</f>
        <v>326.27</v>
      </c>
      <c r="N54" s="192" t="s">
        <v>117</v>
      </c>
      <c r="O54" s="192" t="s">
        <v>117</v>
      </c>
      <c r="P54" s="192" t="s">
        <v>117</v>
      </c>
      <c r="Q54" s="192" t="s">
        <v>117</v>
      </c>
      <c r="R54" s="192" t="s">
        <v>117</v>
      </c>
      <c r="S54" s="192" t="s">
        <v>117</v>
      </c>
      <c r="T54" s="192" t="s">
        <v>117</v>
      </c>
      <c r="U54" s="154"/>
      <c r="V54" s="154"/>
    </row>
    <row r="55" spans="1:22" s="155" customFormat="1" ht="15.75" x14ac:dyDescent="0.25">
      <c r="A55" s="164" t="s">
        <v>68</v>
      </c>
      <c r="B55" s="165"/>
      <c r="C55" s="188"/>
      <c r="D55" s="190">
        <f>SUM(D27:D54)</f>
        <v>12633.849999999995</v>
      </c>
      <c r="E55" s="188" t="s">
        <v>22</v>
      </c>
      <c r="F55" s="188" t="s">
        <v>22</v>
      </c>
      <c r="G55" s="188" t="s">
        <v>117</v>
      </c>
      <c r="H55" s="188" t="s">
        <v>117</v>
      </c>
      <c r="I55" s="188" t="s">
        <v>117</v>
      </c>
      <c r="J55" s="188" t="s">
        <v>117</v>
      </c>
      <c r="K55" s="190">
        <f>SUM(K27:K54)</f>
        <v>1235.54</v>
      </c>
      <c r="L55" s="190">
        <f>SUM(L27:L54)</f>
        <v>11398.309999999996</v>
      </c>
      <c r="M55" s="190">
        <f>SUM(M27:M54)</f>
        <v>12633.849999999995</v>
      </c>
      <c r="N55" s="192" t="s">
        <v>117</v>
      </c>
      <c r="O55" s="192" t="s">
        <v>117</v>
      </c>
      <c r="P55" s="192" t="s">
        <v>117</v>
      </c>
      <c r="Q55" s="192" t="s">
        <v>117</v>
      </c>
      <c r="R55" s="192" t="s">
        <v>117</v>
      </c>
      <c r="S55" s="192" t="s">
        <v>117</v>
      </c>
      <c r="T55" s="192" t="s">
        <v>117</v>
      </c>
      <c r="U55" s="154"/>
      <c r="V55" s="154"/>
    </row>
    <row r="56" spans="1:22" s="155" customFormat="1" ht="15.75" x14ac:dyDescent="0.25">
      <c r="A56" s="187" t="s">
        <v>69</v>
      </c>
      <c r="B56" s="187"/>
      <c r="C56" s="188"/>
      <c r="D56" s="190">
        <f>D23+D25+D55</f>
        <v>12633.849999999995</v>
      </c>
      <c r="E56" s="190" t="str">
        <f>E23</f>
        <v>х </v>
      </c>
      <c r="F56" s="202" t="str">
        <f>F23</f>
        <v>х </v>
      </c>
      <c r="G56" s="192" t="s">
        <v>117</v>
      </c>
      <c r="H56" s="192" t="s">
        <v>117</v>
      </c>
      <c r="I56" s="193" t="str">
        <f>I23</f>
        <v>-</v>
      </c>
      <c r="J56" s="192" t="s">
        <v>117</v>
      </c>
      <c r="K56" s="190">
        <f>K23+K25+K55</f>
        <v>1235.54</v>
      </c>
      <c r="L56" s="190">
        <f>L23+L25+L55</f>
        <v>11398.309999999996</v>
      </c>
      <c r="M56" s="190">
        <f>M23+M25+M55</f>
        <v>12633.849999999995</v>
      </c>
      <c r="N56" s="192" t="s">
        <v>117</v>
      </c>
      <c r="O56" s="192" t="s">
        <v>117</v>
      </c>
      <c r="P56" s="192" t="s">
        <v>117</v>
      </c>
      <c r="Q56" s="192" t="s">
        <v>117</v>
      </c>
      <c r="R56" s="192" t="s">
        <v>117</v>
      </c>
      <c r="S56" s="192" t="s">
        <v>117</v>
      </c>
      <c r="T56" s="192" t="s">
        <v>117</v>
      </c>
      <c r="U56" s="154"/>
      <c r="V56" s="154"/>
    </row>
    <row r="57" spans="1:22" s="155" customFormat="1" ht="13.5" customHeight="1" x14ac:dyDescent="0.25">
      <c r="A57" s="203" t="s">
        <v>127</v>
      </c>
      <c r="B57" s="203"/>
      <c r="C57" s="176"/>
      <c r="D57" s="204">
        <f>D56</f>
        <v>12633.849999999995</v>
      </c>
      <c r="E57" s="204">
        <v>12551.88</v>
      </c>
      <c r="F57" s="205">
        <v>0</v>
      </c>
      <c r="G57" s="205">
        <v>0</v>
      </c>
      <c r="H57" s="205">
        <v>0</v>
      </c>
      <c r="I57" s="204">
        <f>D57-E57</f>
        <v>81.969999999995707</v>
      </c>
      <c r="J57" s="205">
        <v>0</v>
      </c>
      <c r="K57" s="204">
        <f>K56</f>
        <v>1235.54</v>
      </c>
      <c r="L57" s="204">
        <f>L56</f>
        <v>11398.309999999996</v>
      </c>
      <c r="M57" s="204">
        <f>M56</f>
        <v>12633.849999999995</v>
      </c>
      <c r="N57" s="192" t="s">
        <v>117</v>
      </c>
      <c r="O57" s="192" t="s">
        <v>117</v>
      </c>
      <c r="P57" s="206" t="str">
        <f>P56</f>
        <v>-</v>
      </c>
      <c r="Q57" s="176" t="s">
        <v>117</v>
      </c>
      <c r="R57" s="204" t="str">
        <f>R56</f>
        <v>-</v>
      </c>
      <c r="S57" s="204" t="str">
        <f>S56</f>
        <v>-</v>
      </c>
      <c r="T57" s="204" t="str">
        <f>T56</f>
        <v>-</v>
      </c>
      <c r="U57" s="154"/>
      <c r="V57" s="154"/>
    </row>
    <row r="58" spans="1:22" s="155" customFormat="1" ht="12.75" customHeight="1" x14ac:dyDescent="0.25">
      <c r="A58" s="176" t="s">
        <v>122</v>
      </c>
      <c r="B58" s="207" t="s">
        <v>121</v>
      </c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9"/>
      <c r="U58" s="154"/>
      <c r="V58" s="154"/>
    </row>
    <row r="59" spans="1:22" s="155" customFormat="1" ht="12.75" customHeight="1" x14ac:dyDescent="0.25">
      <c r="A59" s="182" t="s">
        <v>13</v>
      </c>
      <c r="B59" s="210" t="s">
        <v>260</v>
      </c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2"/>
      <c r="U59" s="154"/>
      <c r="V59" s="154"/>
    </row>
    <row r="60" spans="1:22" s="155" customFormat="1" ht="12.75" customHeight="1" x14ac:dyDescent="0.25">
      <c r="A60" s="183" t="s">
        <v>14</v>
      </c>
      <c r="B60" s="213" t="s">
        <v>64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154"/>
      <c r="V60" s="154"/>
    </row>
    <row r="61" spans="1:22" s="155" customFormat="1" ht="47.25" x14ac:dyDescent="0.25">
      <c r="A61" s="216" t="s">
        <v>111</v>
      </c>
      <c r="B61" s="217" t="s">
        <v>229</v>
      </c>
      <c r="C61" s="199" t="s">
        <v>197</v>
      </c>
      <c r="D61" s="218">
        <v>240.82</v>
      </c>
      <c r="E61" s="219" t="s">
        <v>22</v>
      </c>
      <c r="F61" s="219" t="s">
        <v>22</v>
      </c>
      <c r="G61" s="219" t="s">
        <v>22</v>
      </c>
      <c r="H61" s="219" t="s">
        <v>22</v>
      </c>
      <c r="I61" s="219" t="s">
        <v>22</v>
      </c>
      <c r="J61" s="219" t="s">
        <v>22</v>
      </c>
      <c r="K61" s="194">
        <f>D61</f>
        <v>240.82</v>
      </c>
      <c r="L61" s="194">
        <v>0</v>
      </c>
      <c r="M61" s="194">
        <f>D61</f>
        <v>240.82</v>
      </c>
      <c r="N61" s="192" t="s">
        <v>117</v>
      </c>
      <c r="O61" s="192" t="s">
        <v>117</v>
      </c>
      <c r="P61" s="192" t="s">
        <v>117</v>
      </c>
      <c r="Q61" s="192" t="s">
        <v>117</v>
      </c>
      <c r="R61" s="192" t="s">
        <v>117</v>
      </c>
      <c r="S61" s="192" t="s">
        <v>117</v>
      </c>
      <c r="T61" s="192" t="s">
        <v>117</v>
      </c>
      <c r="U61" s="154"/>
      <c r="V61" s="154"/>
    </row>
    <row r="62" spans="1:22" s="155" customFormat="1" ht="12.75" customHeight="1" x14ac:dyDescent="0.25">
      <c r="A62" s="164" t="s">
        <v>78</v>
      </c>
      <c r="B62" s="165"/>
      <c r="C62" s="192"/>
      <c r="D62" s="194">
        <f>SUM(D61:D61)</f>
        <v>240.82</v>
      </c>
      <c r="E62" s="194" t="s">
        <v>22</v>
      </c>
      <c r="F62" s="194" t="s">
        <v>22</v>
      </c>
      <c r="G62" s="192" t="s">
        <v>117</v>
      </c>
      <c r="H62" s="192" t="s">
        <v>117</v>
      </c>
      <c r="I62" s="219" t="str">
        <f>'5'!J81</f>
        <v>-</v>
      </c>
      <c r="J62" s="192" t="s">
        <v>117</v>
      </c>
      <c r="K62" s="194">
        <f>SUM(K61:K61)</f>
        <v>240.82</v>
      </c>
      <c r="L62" s="194">
        <f>SUM(L61:L61)</f>
        <v>0</v>
      </c>
      <c r="M62" s="194">
        <f>SUM(M61:M61)</f>
        <v>240.82</v>
      </c>
      <c r="N62" s="192" t="s">
        <v>117</v>
      </c>
      <c r="O62" s="192" t="s">
        <v>117</v>
      </c>
      <c r="P62" s="220" t="str">
        <f>'5'!T81</f>
        <v>-</v>
      </c>
      <c r="Q62" s="192" t="s">
        <v>117</v>
      </c>
      <c r="R62" s="220" t="str">
        <f>'5'!V81</f>
        <v>-</v>
      </c>
      <c r="S62" s="220" t="str">
        <f>'5'!W81</f>
        <v>-</v>
      </c>
      <c r="T62" s="220" t="str">
        <f>'5'!X81</f>
        <v>-</v>
      </c>
      <c r="U62" s="154"/>
      <c r="V62" s="154"/>
    </row>
    <row r="63" spans="1:22" s="155" customFormat="1" ht="12.75" customHeight="1" x14ac:dyDescent="0.25">
      <c r="A63" s="192" t="s">
        <v>43</v>
      </c>
      <c r="B63" s="213" t="s">
        <v>152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5"/>
      <c r="U63" s="154"/>
      <c r="V63" s="154"/>
    </row>
    <row r="64" spans="1:22" s="155" customFormat="1" ht="12.75" customHeight="1" x14ac:dyDescent="0.25">
      <c r="A64" s="164" t="s">
        <v>79</v>
      </c>
      <c r="B64" s="165"/>
      <c r="C64" s="192"/>
      <c r="D64" s="194">
        <v>0</v>
      </c>
      <c r="E64" s="192" t="s">
        <v>22</v>
      </c>
      <c r="F64" s="192" t="s">
        <v>22</v>
      </c>
      <c r="G64" s="192" t="s">
        <v>117</v>
      </c>
      <c r="H64" s="192" t="s">
        <v>117</v>
      </c>
      <c r="I64" s="192" t="s">
        <v>117</v>
      </c>
      <c r="J64" s="192" t="s">
        <v>117</v>
      </c>
      <c r="K64" s="194">
        <v>0</v>
      </c>
      <c r="L64" s="194">
        <v>0</v>
      </c>
      <c r="M64" s="194">
        <v>0</v>
      </c>
      <c r="N64" s="192" t="s">
        <v>117</v>
      </c>
      <c r="O64" s="192" t="s">
        <v>117</v>
      </c>
      <c r="P64" s="192" t="s">
        <v>117</v>
      </c>
      <c r="Q64" s="192" t="s">
        <v>117</v>
      </c>
      <c r="R64" s="192" t="s">
        <v>117</v>
      </c>
      <c r="S64" s="192" t="s">
        <v>117</v>
      </c>
      <c r="T64" s="192" t="s">
        <v>117</v>
      </c>
      <c r="U64" s="154"/>
      <c r="V64" s="154"/>
    </row>
    <row r="65" spans="1:22" s="155" customFormat="1" ht="12.75" customHeight="1" x14ac:dyDescent="0.25">
      <c r="A65" s="197" t="s">
        <v>44</v>
      </c>
      <c r="B65" s="164" t="s">
        <v>66</v>
      </c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6"/>
      <c r="U65" s="154"/>
      <c r="V65" s="154"/>
    </row>
    <row r="66" spans="1:22" s="155" customFormat="1" ht="15.75" x14ac:dyDescent="0.25">
      <c r="A66" s="164" t="s">
        <v>80</v>
      </c>
      <c r="B66" s="165"/>
      <c r="C66" s="192"/>
      <c r="D66" s="194">
        <v>0</v>
      </c>
      <c r="E66" s="192" t="s">
        <v>22</v>
      </c>
      <c r="F66" s="192" t="s">
        <v>22</v>
      </c>
      <c r="G66" s="192" t="s">
        <v>117</v>
      </c>
      <c r="H66" s="192" t="s">
        <v>117</v>
      </c>
      <c r="I66" s="192" t="s">
        <v>117</v>
      </c>
      <c r="J66" s="192" t="s">
        <v>117</v>
      </c>
      <c r="K66" s="194">
        <v>0</v>
      </c>
      <c r="L66" s="194">
        <v>0</v>
      </c>
      <c r="M66" s="194">
        <v>0</v>
      </c>
      <c r="N66" s="192" t="s">
        <v>117</v>
      </c>
      <c r="O66" s="192" t="s">
        <v>117</v>
      </c>
      <c r="P66" s="192" t="s">
        <v>117</v>
      </c>
      <c r="Q66" s="192" t="s">
        <v>117</v>
      </c>
      <c r="R66" s="192" t="s">
        <v>117</v>
      </c>
      <c r="S66" s="192" t="s">
        <v>117</v>
      </c>
      <c r="T66" s="192" t="s">
        <v>117</v>
      </c>
      <c r="U66" s="154"/>
      <c r="V66" s="154"/>
    </row>
    <row r="67" spans="1:22" s="155" customFormat="1" ht="15.75" x14ac:dyDescent="0.25">
      <c r="A67" s="164" t="s">
        <v>81</v>
      </c>
      <c r="B67" s="165"/>
      <c r="C67" s="192"/>
      <c r="D67" s="194">
        <f>D62+D64+D66</f>
        <v>240.82</v>
      </c>
      <c r="E67" s="194" t="str">
        <f>E62</f>
        <v>х </v>
      </c>
      <c r="F67" s="194" t="str">
        <f>F62</f>
        <v>х </v>
      </c>
      <c r="G67" s="192" t="s">
        <v>117</v>
      </c>
      <c r="H67" s="192" t="s">
        <v>117</v>
      </c>
      <c r="I67" s="219" t="str">
        <f>I62</f>
        <v>-</v>
      </c>
      <c r="J67" s="192" t="s">
        <v>117</v>
      </c>
      <c r="K67" s="194">
        <f>K62+K64+K66</f>
        <v>240.82</v>
      </c>
      <c r="L67" s="194">
        <f>L62+L64+L66</f>
        <v>0</v>
      </c>
      <c r="M67" s="194">
        <f>M62+M64+M66</f>
        <v>240.82</v>
      </c>
      <c r="N67" s="192" t="s">
        <v>117</v>
      </c>
      <c r="O67" s="192" t="s">
        <v>117</v>
      </c>
      <c r="P67" s="221" t="str">
        <f>P62</f>
        <v>-</v>
      </c>
      <c r="Q67" s="192" t="s">
        <v>117</v>
      </c>
      <c r="R67" s="194" t="str">
        <f>R62</f>
        <v>-</v>
      </c>
      <c r="S67" s="194" t="str">
        <f>S62</f>
        <v>-</v>
      </c>
      <c r="T67" s="194" t="str">
        <f>T62</f>
        <v>-</v>
      </c>
      <c r="U67" s="154"/>
      <c r="V67" s="154"/>
    </row>
    <row r="68" spans="1:22" s="155" customFormat="1" ht="15" customHeight="1" x14ac:dyDescent="0.25">
      <c r="A68" s="222" t="s">
        <v>123</v>
      </c>
      <c r="B68" s="223"/>
      <c r="C68" s="224"/>
      <c r="D68" s="225">
        <f>D67</f>
        <v>240.82</v>
      </c>
      <c r="E68" s="225">
        <v>114.88</v>
      </c>
      <c r="F68" s="225">
        <v>0</v>
      </c>
      <c r="G68" s="225">
        <v>0</v>
      </c>
      <c r="H68" s="225">
        <v>0</v>
      </c>
      <c r="I68" s="226">
        <f>D68-E68</f>
        <v>125.94</v>
      </c>
      <c r="J68" s="225">
        <v>0</v>
      </c>
      <c r="K68" s="225">
        <f>K67</f>
        <v>240.82</v>
      </c>
      <c r="L68" s="225">
        <f>L67</f>
        <v>0</v>
      </c>
      <c r="M68" s="225">
        <f>M67</f>
        <v>240.82</v>
      </c>
      <c r="N68" s="192" t="s">
        <v>117</v>
      </c>
      <c r="O68" s="192" t="s">
        <v>117</v>
      </c>
      <c r="P68" s="227" t="str">
        <f>P67</f>
        <v>-</v>
      </c>
      <c r="Q68" s="224" t="s">
        <v>117</v>
      </c>
      <c r="R68" s="225" t="str">
        <f>R67</f>
        <v>-</v>
      </c>
      <c r="S68" s="225" t="str">
        <f>S67</f>
        <v>-</v>
      </c>
      <c r="T68" s="225" t="str">
        <f>T67</f>
        <v>-</v>
      </c>
      <c r="U68" s="154"/>
      <c r="V68" s="154"/>
    </row>
    <row r="69" spans="1:22" s="155" customFormat="1" ht="12" customHeight="1" x14ac:dyDescent="0.25">
      <c r="A69" s="176" t="s">
        <v>124</v>
      </c>
      <c r="B69" s="207" t="s">
        <v>120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9"/>
      <c r="U69" s="154"/>
      <c r="V69" s="154"/>
    </row>
    <row r="70" spans="1:22" s="155" customFormat="1" ht="12" customHeight="1" x14ac:dyDescent="0.25">
      <c r="A70" s="182" t="s">
        <v>13</v>
      </c>
      <c r="B70" s="210" t="s">
        <v>260</v>
      </c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2"/>
      <c r="U70" s="154"/>
      <c r="V70" s="154"/>
    </row>
    <row r="71" spans="1:22" s="155" customFormat="1" ht="13.15" customHeight="1" x14ac:dyDescent="0.25">
      <c r="A71" s="183" t="s">
        <v>14</v>
      </c>
      <c r="B71" s="213" t="s">
        <v>64</v>
      </c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5"/>
      <c r="U71" s="154"/>
      <c r="V71" s="154"/>
    </row>
    <row r="72" spans="1:22" s="155" customFormat="1" ht="78.75" x14ac:dyDescent="0.25">
      <c r="A72" s="228" t="s">
        <v>111</v>
      </c>
      <c r="B72" s="229" t="s">
        <v>203</v>
      </c>
      <c r="C72" s="230" t="s">
        <v>226</v>
      </c>
      <c r="D72" s="231">
        <v>5330</v>
      </c>
      <c r="E72" s="191" t="s">
        <v>22</v>
      </c>
      <c r="F72" s="191" t="s">
        <v>22</v>
      </c>
      <c r="G72" s="191" t="s">
        <v>22</v>
      </c>
      <c r="H72" s="191" t="s">
        <v>22</v>
      </c>
      <c r="I72" s="191" t="s">
        <v>22</v>
      </c>
      <c r="J72" s="191" t="s">
        <v>22</v>
      </c>
      <c r="K72" s="231">
        <v>0</v>
      </c>
      <c r="L72" s="231">
        <v>5330</v>
      </c>
      <c r="M72" s="231">
        <f>D72</f>
        <v>5330</v>
      </c>
      <c r="N72" s="192" t="s">
        <v>117</v>
      </c>
      <c r="O72" s="192" t="s">
        <v>117</v>
      </c>
      <c r="P72" s="192" t="s">
        <v>117</v>
      </c>
      <c r="Q72" s="192" t="s">
        <v>117</v>
      </c>
      <c r="R72" s="192" t="s">
        <v>117</v>
      </c>
      <c r="S72" s="192" t="s">
        <v>117</v>
      </c>
      <c r="T72" s="192" t="s">
        <v>117</v>
      </c>
      <c r="U72" s="154"/>
      <c r="V72" s="154"/>
    </row>
    <row r="73" spans="1:22" s="155" customFormat="1" ht="47.25" x14ac:dyDescent="0.25">
      <c r="A73" s="228" t="s">
        <v>204</v>
      </c>
      <c r="B73" s="229" t="s">
        <v>205</v>
      </c>
      <c r="C73" s="230" t="s">
        <v>227</v>
      </c>
      <c r="D73" s="231">
        <v>7762.6</v>
      </c>
      <c r="E73" s="191" t="s">
        <v>22</v>
      </c>
      <c r="F73" s="191" t="s">
        <v>22</v>
      </c>
      <c r="G73" s="191" t="s">
        <v>22</v>
      </c>
      <c r="H73" s="191" t="s">
        <v>22</v>
      </c>
      <c r="I73" s="191" t="s">
        <v>22</v>
      </c>
      <c r="J73" s="191" t="s">
        <v>22</v>
      </c>
      <c r="K73" s="231">
        <v>0</v>
      </c>
      <c r="L73" s="231">
        <v>7762.6</v>
      </c>
      <c r="M73" s="231">
        <f>D73</f>
        <v>7762.6</v>
      </c>
      <c r="N73" s="192" t="s">
        <v>117</v>
      </c>
      <c r="O73" s="192" t="s">
        <v>117</v>
      </c>
      <c r="P73" s="192" t="s">
        <v>117</v>
      </c>
      <c r="Q73" s="192" t="s">
        <v>117</v>
      </c>
      <c r="R73" s="192" t="s">
        <v>117</v>
      </c>
      <c r="S73" s="192" t="s">
        <v>117</v>
      </c>
      <c r="T73" s="192" t="s">
        <v>117</v>
      </c>
      <c r="U73" s="154"/>
      <c r="V73" s="154"/>
    </row>
    <row r="74" spans="1:22" s="155" customFormat="1" ht="15.75" x14ac:dyDescent="0.25">
      <c r="A74" s="164" t="s">
        <v>78</v>
      </c>
      <c r="B74" s="165"/>
      <c r="C74" s="192"/>
      <c r="D74" s="194">
        <f>SUM(D72:D73)</f>
        <v>13092.6</v>
      </c>
      <c r="E74" s="194" t="s">
        <v>22</v>
      </c>
      <c r="F74" s="194" t="s">
        <v>22</v>
      </c>
      <c r="G74" s="192" t="s">
        <v>117</v>
      </c>
      <c r="H74" s="192" t="s">
        <v>117</v>
      </c>
      <c r="I74" s="219" t="s">
        <v>117</v>
      </c>
      <c r="J74" s="192" t="s">
        <v>117</v>
      </c>
      <c r="K74" s="194">
        <f>SUM(K71:K71)</f>
        <v>0</v>
      </c>
      <c r="L74" s="194">
        <f>SUM(L72:L73)</f>
        <v>13092.6</v>
      </c>
      <c r="M74" s="194">
        <f>SUM(M72:M73)</f>
        <v>13092.6</v>
      </c>
      <c r="N74" s="192" t="s">
        <v>117</v>
      </c>
      <c r="O74" s="192" t="s">
        <v>117</v>
      </c>
      <c r="P74" s="192" t="s">
        <v>117</v>
      </c>
      <c r="Q74" s="192" t="s">
        <v>117</v>
      </c>
      <c r="R74" s="192" t="s">
        <v>117</v>
      </c>
      <c r="S74" s="192" t="s">
        <v>117</v>
      </c>
      <c r="T74" s="192" t="s">
        <v>117</v>
      </c>
      <c r="U74" s="154"/>
      <c r="V74" s="154"/>
    </row>
    <row r="75" spans="1:22" s="155" customFormat="1" ht="15.75" x14ac:dyDescent="0.25">
      <c r="A75" s="192" t="s">
        <v>43</v>
      </c>
      <c r="B75" s="213" t="s">
        <v>152</v>
      </c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5"/>
      <c r="U75" s="154"/>
      <c r="V75" s="154"/>
    </row>
    <row r="76" spans="1:22" s="155" customFormat="1" ht="15.75" x14ac:dyDescent="0.25">
      <c r="A76" s="164" t="s">
        <v>79</v>
      </c>
      <c r="B76" s="165"/>
      <c r="C76" s="192"/>
      <c r="D76" s="194">
        <v>0</v>
      </c>
      <c r="E76" s="192" t="s">
        <v>22</v>
      </c>
      <c r="F76" s="192" t="s">
        <v>22</v>
      </c>
      <c r="G76" s="192" t="s">
        <v>117</v>
      </c>
      <c r="H76" s="192" t="s">
        <v>117</v>
      </c>
      <c r="I76" s="192" t="s">
        <v>117</v>
      </c>
      <c r="J76" s="192" t="s">
        <v>117</v>
      </c>
      <c r="K76" s="194">
        <v>0</v>
      </c>
      <c r="L76" s="194">
        <v>0</v>
      </c>
      <c r="M76" s="194">
        <v>0</v>
      </c>
      <c r="N76" s="192" t="s">
        <v>117</v>
      </c>
      <c r="O76" s="192" t="s">
        <v>117</v>
      </c>
      <c r="P76" s="192" t="s">
        <v>117</v>
      </c>
      <c r="Q76" s="192" t="s">
        <v>117</v>
      </c>
      <c r="R76" s="192" t="s">
        <v>117</v>
      </c>
      <c r="S76" s="192" t="s">
        <v>117</v>
      </c>
      <c r="T76" s="192" t="s">
        <v>117</v>
      </c>
      <c r="U76" s="154"/>
      <c r="V76" s="154"/>
    </row>
    <row r="77" spans="1:22" s="155" customFormat="1" ht="13.5" customHeight="1" x14ac:dyDescent="0.25">
      <c r="A77" s="197" t="s">
        <v>44</v>
      </c>
      <c r="B77" s="164" t="s">
        <v>66</v>
      </c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6"/>
      <c r="U77" s="154"/>
      <c r="V77" s="154"/>
    </row>
    <row r="78" spans="1:22" s="155" customFormat="1" ht="13.5" customHeight="1" x14ac:dyDescent="0.25">
      <c r="A78" s="164" t="s">
        <v>80</v>
      </c>
      <c r="B78" s="165"/>
      <c r="C78" s="192"/>
      <c r="D78" s="194">
        <v>0</v>
      </c>
      <c r="E78" s="192" t="s">
        <v>22</v>
      </c>
      <c r="F78" s="192" t="s">
        <v>22</v>
      </c>
      <c r="G78" s="192" t="s">
        <v>117</v>
      </c>
      <c r="H78" s="192" t="s">
        <v>117</v>
      </c>
      <c r="I78" s="192" t="s">
        <v>117</v>
      </c>
      <c r="J78" s="192" t="s">
        <v>117</v>
      </c>
      <c r="K78" s="194">
        <v>0</v>
      </c>
      <c r="L78" s="194">
        <v>0</v>
      </c>
      <c r="M78" s="194">
        <v>0</v>
      </c>
      <c r="N78" s="224" t="s">
        <v>117</v>
      </c>
      <c r="O78" s="224" t="s">
        <v>117</v>
      </c>
      <c r="P78" s="224" t="s">
        <v>117</v>
      </c>
      <c r="Q78" s="224" t="s">
        <v>117</v>
      </c>
      <c r="R78" s="224" t="s">
        <v>117</v>
      </c>
      <c r="S78" s="224" t="s">
        <v>117</v>
      </c>
      <c r="T78" s="224" t="s">
        <v>117</v>
      </c>
      <c r="U78" s="154"/>
      <c r="V78" s="154"/>
    </row>
    <row r="79" spans="1:22" s="155" customFormat="1" ht="18" customHeight="1" x14ac:dyDescent="0.25">
      <c r="A79" s="164" t="s">
        <v>81</v>
      </c>
      <c r="B79" s="165"/>
      <c r="C79" s="192"/>
      <c r="D79" s="194">
        <f>D74+D76+D78</f>
        <v>13092.6</v>
      </c>
      <c r="E79" s="194" t="str">
        <f>E74</f>
        <v>х </v>
      </c>
      <c r="F79" s="194" t="str">
        <f>F74</f>
        <v>х </v>
      </c>
      <c r="G79" s="192" t="s">
        <v>117</v>
      </c>
      <c r="H79" s="192" t="s">
        <v>117</v>
      </c>
      <c r="I79" s="219" t="str">
        <f>I74</f>
        <v>-</v>
      </c>
      <c r="J79" s="192" t="s">
        <v>117</v>
      </c>
      <c r="K79" s="194">
        <f>K74+K76+K78</f>
        <v>0</v>
      </c>
      <c r="L79" s="194">
        <f>L74+L76+L78</f>
        <v>13092.6</v>
      </c>
      <c r="M79" s="194">
        <f>M74+M76+M78</f>
        <v>13092.6</v>
      </c>
      <c r="N79" s="192" t="s">
        <v>117</v>
      </c>
      <c r="O79" s="192" t="s">
        <v>117</v>
      </c>
      <c r="P79" s="192" t="s">
        <v>117</v>
      </c>
      <c r="Q79" s="192" t="s">
        <v>117</v>
      </c>
      <c r="R79" s="192" t="s">
        <v>117</v>
      </c>
      <c r="S79" s="192" t="s">
        <v>117</v>
      </c>
      <c r="T79" s="192" t="s">
        <v>117</v>
      </c>
      <c r="U79" s="154"/>
      <c r="V79" s="154"/>
    </row>
    <row r="80" spans="1:22" s="155" customFormat="1" ht="14.25" customHeight="1" x14ac:dyDescent="0.25">
      <c r="A80" s="222" t="s">
        <v>125</v>
      </c>
      <c r="B80" s="223"/>
      <c r="C80" s="224"/>
      <c r="D80" s="225">
        <f>D79</f>
        <v>13092.6</v>
      </c>
      <c r="E80" s="225">
        <v>11647.14</v>
      </c>
      <c r="F80" s="225">
        <v>0</v>
      </c>
      <c r="G80" s="225">
        <v>0</v>
      </c>
      <c r="H80" s="225">
        <v>0</v>
      </c>
      <c r="I80" s="232">
        <f>D80-E80</f>
        <v>1445.4600000000009</v>
      </c>
      <c r="J80" s="225">
        <v>0</v>
      </c>
      <c r="K80" s="225">
        <f>K79</f>
        <v>0</v>
      </c>
      <c r="L80" s="225">
        <f>L79</f>
        <v>13092.6</v>
      </c>
      <c r="M80" s="225">
        <f>M79</f>
        <v>13092.6</v>
      </c>
      <c r="N80" s="192" t="s">
        <v>117</v>
      </c>
      <c r="O80" s="192" t="s">
        <v>117</v>
      </c>
      <c r="P80" s="192" t="s">
        <v>117</v>
      </c>
      <c r="Q80" s="192" t="s">
        <v>117</v>
      </c>
      <c r="R80" s="192" t="s">
        <v>117</v>
      </c>
      <c r="S80" s="192" t="s">
        <v>117</v>
      </c>
      <c r="T80" s="192" t="s">
        <v>117</v>
      </c>
      <c r="U80" s="154"/>
      <c r="V80" s="154"/>
    </row>
    <row r="81" spans="1:22" s="155" customFormat="1" ht="14.25" customHeight="1" x14ac:dyDescent="0.25">
      <c r="A81" s="176" t="s">
        <v>92</v>
      </c>
      <c r="B81" s="207" t="s">
        <v>18</v>
      </c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9"/>
      <c r="U81" s="154"/>
      <c r="V81" s="154"/>
    </row>
    <row r="82" spans="1:22" s="155" customFormat="1" ht="14.25" customHeight="1" x14ac:dyDescent="0.25">
      <c r="A82" s="182" t="s">
        <v>19</v>
      </c>
      <c r="B82" s="210" t="s">
        <v>261</v>
      </c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2"/>
      <c r="U82" s="154"/>
      <c r="V82" s="154"/>
    </row>
    <row r="83" spans="1:22" s="155" customFormat="1" ht="14.25" customHeight="1" x14ac:dyDescent="0.25">
      <c r="A83" s="183" t="s">
        <v>20</v>
      </c>
      <c r="B83" s="213" t="s">
        <v>64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5"/>
      <c r="U83" s="154"/>
      <c r="V83" s="154"/>
    </row>
    <row r="84" spans="1:22" s="155" customFormat="1" ht="15.75" x14ac:dyDescent="0.25">
      <c r="A84" s="164" t="s">
        <v>88</v>
      </c>
      <c r="B84" s="165"/>
      <c r="C84" s="192"/>
      <c r="D84" s="194">
        <v>0</v>
      </c>
      <c r="E84" s="191" t="s">
        <v>22</v>
      </c>
      <c r="F84" s="191" t="s">
        <v>22</v>
      </c>
      <c r="G84" s="197" t="s">
        <v>117</v>
      </c>
      <c r="H84" s="197" t="s">
        <v>117</v>
      </c>
      <c r="I84" s="197" t="s">
        <v>117</v>
      </c>
      <c r="J84" s="197" t="s">
        <v>117</v>
      </c>
      <c r="K84" s="194">
        <v>0</v>
      </c>
      <c r="L84" s="194">
        <v>0</v>
      </c>
      <c r="M84" s="194">
        <v>0</v>
      </c>
      <c r="N84" s="197" t="s">
        <v>117</v>
      </c>
      <c r="O84" s="197" t="s">
        <v>117</v>
      </c>
      <c r="P84" s="197" t="s">
        <v>117</v>
      </c>
      <c r="Q84" s="197" t="s">
        <v>117</v>
      </c>
      <c r="R84" s="197" t="s">
        <v>117</v>
      </c>
      <c r="S84" s="197" t="s">
        <v>117</v>
      </c>
      <c r="T84" s="197" t="s">
        <v>117</v>
      </c>
      <c r="U84" s="154"/>
      <c r="V84" s="154"/>
    </row>
    <row r="85" spans="1:22" s="155" customFormat="1" ht="15.75" x14ac:dyDescent="0.25">
      <c r="A85" s="192" t="s">
        <v>45</v>
      </c>
      <c r="B85" s="195" t="s">
        <v>152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54"/>
      <c r="V85" s="154"/>
    </row>
    <row r="86" spans="1:22" s="155" customFormat="1" ht="15.75" x14ac:dyDescent="0.25">
      <c r="A86" s="164" t="s">
        <v>89</v>
      </c>
      <c r="B86" s="165"/>
      <c r="C86" s="192"/>
      <c r="D86" s="194">
        <v>0</v>
      </c>
      <c r="E86" s="192" t="s">
        <v>22</v>
      </c>
      <c r="F86" s="192" t="s">
        <v>22</v>
      </c>
      <c r="G86" s="197" t="s">
        <v>117</v>
      </c>
      <c r="H86" s="197" t="s">
        <v>117</v>
      </c>
      <c r="I86" s="197" t="s">
        <v>117</v>
      </c>
      <c r="J86" s="197" t="s">
        <v>117</v>
      </c>
      <c r="K86" s="194">
        <v>0</v>
      </c>
      <c r="L86" s="194">
        <v>0</v>
      </c>
      <c r="M86" s="194">
        <v>0</v>
      </c>
      <c r="N86" s="197" t="s">
        <v>117</v>
      </c>
      <c r="O86" s="197" t="s">
        <v>117</v>
      </c>
      <c r="P86" s="197" t="s">
        <v>117</v>
      </c>
      <c r="Q86" s="197" t="s">
        <v>117</v>
      </c>
      <c r="R86" s="197" t="s">
        <v>117</v>
      </c>
      <c r="S86" s="197" t="s">
        <v>117</v>
      </c>
      <c r="T86" s="197" t="s">
        <v>117</v>
      </c>
      <c r="U86" s="154"/>
      <c r="V86" s="154"/>
    </row>
    <row r="87" spans="1:22" s="155" customFormat="1" ht="15.75" x14ac:dyDescent="0.25">
      <c r="A87" s="197" t="s">
        <v>46</v>
      </c>
      <c r="B87" s="164" t="s">
        <v>66</v>
      </c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6"/>
      <c r="U87" s="154"/>
      <c r="V87" s="154"/>
    </row>
    <row r="88" spans="1:22" s="155" customFormat="1" ht="15.75" x14ac:dyDescent="0.25">
      <c r="A88" s="164" t="s">
        <v>90</v>
      </c>
      <c r="B88" s="165"/>
      <c r="C88" s="192"/>
      <c r="D88" s="194">
        <v>0</v>
      </c>
      <c r="E88" s="192" t="s">
        <v>48</v>
      </c>
      <c r="F88" s="192" t="s">
        <v>48</v>
      </c>
      <c r="G88" s="192" t="s">
        <v>117</v>
      </c>
      <c r="H88" s="192" t="s">
        <v>117</v>
      </c>
      <c r="I88" s="192" t="s">
        <v>117</v>
      </c>
      <c r="J88" s="192" t="s">
        <v>117</v>
      </c>
      <c r="K88" s="194">
        <v>0</v>
      </c>
      <c r="L88" s="194">
        <v>0</v>
      </c>
      <c r="M88" s="194">
        <v>0</v>
      </c>
      <c r="N88" s="192" t="s">
        <v>117</v>
      </c>
      <c r="O88" s="192" t="s">
        <v>117</v>
      </c>
      <c r="P88" s="192" t="s">
        <v>117</v>
      </c>
      <c r="Q88" s="192" t="s">
        <v>117</v>
      </c>
      <c r="R88" s="192" t="s">
        <v>117</v>
      </c>
      <c r="S88" s="192" t="s">
        <v>117</v>
      </c>
      <c r="T88" s="192" t="s">
        <v>117</v>
      </c>
      <c r="U88" s="154"/>
      <c r="V88" s="154"/>
    </row>
    <row r="89" spans="1:22" s="155" customFormat="1" ht="15.75" x14ac:dyDescent="0.25">
      <c r="A89" s="164" t="s">
        <v>91</v>
      </c>
      <c r="B89" s="165"/>
      <c r="C89" s="192"/>
      <c r="D89" s="194">
        <f>D88+D86+D84</f>
        <v>0</v>
      </c>
      <c r="E89" s="191" t="s">
        <v>22</v>
      </c>
      <c r="F89" s="191" t="s">
        <v>22</v>
      </c>
      <c r="G89" s="182" t="s">
        <v>117</v>
      </c>
      <c r="H89" s="182" t="s">
        <v>117</v>
      </c>
      <c r="I89" s="182" t="s">
        <v>117</v>
      </c>
      <c r="J89" s="182" t="s">
        <v>117</v>
      </c>
      <c r="K89" s="194">
        <f>K88+K86+K84</f>
        <v>0</v>
      </c>
      <c r="L89" s="194">
        <f>L88+L86+L84</f>
        <v>0</v>
      </c>
      <c r="M89" s="194">
        <f>M88+M86+M84</f>
        <v>0</v>
      </c>
      <c r="N89" s="192" t="s">
        <v>117</v>
      </c>
      <c r="O89" s="192" t="s">
        <v>117</v>
      </c>
      <c r="P89" s="192" t="s">
        <v>117</v>
      </c>
      <c r="Q89" s="192" t="s">
        <v>117</v>
      </c>
      <c r="R89" s="192" t="s">
        <v>117</v>
      </c>
      <c r="S89" s="192" t="s">
        <v>117</v>
      </c>
      <c r="T89" s="192" t="s">
        <v>117</v>
      </c>
      <c r="U89" s="154"/>
      <c r="V89" s="154"/>
    </row>
    <row r="90" spans="1:22" s="155" customFormat="1" ht="15.75" x14ac:dyDescent="0.25">
      <c r="A90" s="222" t="s">
        <v>104</v>
      </c>
      <c r="B90" s="223"/>
      <c r="C90" s="224"/>
      <c r="D90" s="225">
        <f>D89</f>
        <v>0</v>
      </c>
      <c r="E90" s="225">
        <v>0</v>
      </c>
      <c r="F90" s="225">
        <f>D90</f>
        <v>0</v>
      </c>
      <c r="G90" s="225">
        <v>0</v>
      </c>
      <c r="H90" s="225">
        <v>0</v>
      </c>
      <c r="I90" s="225">
        <v>0</v>
      </c>
      <c r="J90" s="225">
        <v>0</v>
      </c>
      <c r="K90" s="225">
        <f t="shared" ref="K90:M90" si="6">K89</f>
        <v>0</v>
      </c>
      <c r="L90" s="225">
        <f t="shared" si="6"/>
        <v>0</v>
      </c>
      <c r="M90" s="225">
        <f t="shared" si="6"/>
        <v>0</v>
      </c>
      <c r="N90" s="197" t="s">
        <v>117</v>
      </c>
      <c r="O90" s="192" t="s">
        <v>117</v>
      </c>
      <c r="P90" s="192" t="s">
        <v>117</v>
      </c>
      <c r="Q90" s="192" t="s">
        <v>117</v>
      </c>
      <c r="R90" s="192" t="s">
        <v>117</v>
      </c>
      <c r="S90" s="192" t="s">
        <v>117</v>
      </c>
      <c r="T90" s="192" t="s">
        <v>117</v>
      </c>
      <c r="U90" s="154"/>
      <c r="V90" s="154"/>
    </row>
    <row r="91" spans="1:22" s="155" customFormat="1" ht="15.75" x14ac:dyDescent="0.25">
      <c r="A91" s="176" t="s">
        <v>147</v>
      </c>
      <c r="B91" s="207" t="s">
        <v>146</v>
      </c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9"/>
      <c r="U91" s="154"/>
      <c r="V91" s="154"/>
    </row>
    <row r="92" spans="1:22" s="155" customFormat="1" ht="15.75" x14ac:dyDescent="0.25">
      <c r="A92" s="182" t="s">
        <v>151</v>
      </c>
      <c r="B92" s="210" t="s">
        <v>261</v>
      </c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2"/>
      <c r="U92" s="154"/>
      <c r="V92" s="154"/>
    </row>
    <row r="93" spans="1:22" s="155" customFormat="1" ht="15.75" x14ac:dyDescent="0.25">
      <c r="A93" s="183" t="s">
        <v>148</v>
      </c>
      <c r="B93" s="213" t="s">
        <v>64</v>
      </c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5"/>
      <c r="U93" s="154"/>
      <c r="V93" s="154"/>
    </row>
    <row r="94" spans="1:22" s="155" customFormat="1" ht="15.75" x14ac:dyDescent="0.25">
      <c r="A94" s="164" t="s">
        <v>153</v>
      </c>
      <c r="B94" s="165"/>
      <c r="C94" s="192"/>
      <c r="D94" s="194">
        <v>0</v>
      </c>
      <c r="E94" s="191" t="s">
        <v>22</v>
      </c>
      <c r="F94" s="191" t="s">
        <v>22</v>
      </c>
      <c r="G94" s="197" t="s">
        <v>117</v>
      </c>
      <c r="H94" s="197" t="s">
        <v>117</v>
      </c>
      <c r="I94" s="197" t="s">
        <v>117</v>
      </c>
      <c r="J94" s="197" t="s">
        <v>117</v>
      </c>
      <c r="K94" s="197" t="s">
        <v>117</v>
      </c>
      <c r="L94" s="197" t="s">
        <v>117</v>
      </c>
      <c r="M94" s="197" t="s">
        <v>117</v>
      </c>
      <c r="N94" s="197" t="s">
        <v>117</v>
      </c>
      <c r="O94" s="197" t="s">
        <v>117</v>
      </c>
      <c r="P94" s="197" t="s">
        <v>117</v>
      </c>
      <c r="Q94" s="197" t="s">
        <v>117</v>
      </c>
      <c r="R94" s="197" t="s">
        <v>117</v>
      </c>
      <c r="S94" s="197" t="s">
        <v>117</v>
      </c>
      <c r="T94" s="197" t="s">
        <v>117</v>
      </c>
      <c r="U94" s="154"/>
      <c r="V94" s="154"/>
    </row>
    <row r="95" spans="1:22" s="155" customFormat="1" ht="12.75" customHeight="1" x14ac:dyDescent="0.25">
      <c r="A95" s="192" t="s">
        <v>149</v>
      </c>
      <c r="B95" s="213" t="s">
        <v>152</v>
      </c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5"/>
      <c r="U95" s="154"/>
      <c r="V95" s="154"/>
    </row>
    <row r="96" spans="1:22" s="155" customFormat="1" ht="15" customHeight="1" x14ac:dyDescent="0.25">
      <c r="A96" s="164" t="s">
        <v>154</v>
      </c>
      <c r="B96" s="165"/>
      <c r="C96" s="192"/>
      <c r="D96" s="194">
        <v>0</v>
      </c>
      <c r="E96" s="192" t="s">
        <v>22</v>
      </c>
      <c r="F96" s="192" t="s">
        <v>22</v>
      </c>
      <c r="G96" s="197" t="s">
        <v>117</v>
      </c>
      <c r="H96" s="197" t="s">
        <v>117</v>
      </c>
      <c r="I96" s="197" t="s">
        <v>117</v>
      </c>
      <c r="J96" s="197" t="s">
        <v>117</v>
      </c>
      <c r="K96" s="197" t="s">
        <v>117</v>
      </c>
      <c r="L96" s="197" t="s">
        <v>117</v>
      </c>
      <c r="M96" s="197" t="s">
        <v>117</v>
      </c>
      <c r="N96" s="197" t="s">
        <v>117</v>
      </c>
      <c r="O96" s="197" t="s">
        <v>117</v>
      </c>
      <c r="P96" s="197" t="s">
        <v>117</v>
      </c>
      <c r="Q96" s="197" t="s">
        <v>117</v>
      </c>
      <c r="R96" s="197" t="s">
        <v>117</v>
      </c>
      <c r="S96" s="197" t="s">
        <v>117</v>
      </c>
      <c r="T96" s="197" t="s">
        <v>117</v>
      </c>
      <c r="U96" s="154"/>
      <c r="V96" s="154"/>
    </row>
    <row r="97" spans="1:22" s="155" customFormat="1" ht="12.75" customHeight="1" x14ac:dyDescent="0.25">
      <c r="A97" s="197" t="s">
        <v>150</v>
      </c>
      <c r="B97" s="164" t="s">
        <v>66</v>
      </c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6"/>
      <c r="U97" s="154"/>
      <c r="V97" s="154"/>
    </row>
    <row r="98" spans="1:22" s="155" customFormat="1" ht="13.5" customHeight="1" x14ac:dyDescent="0.25">
      <c r="A98" s="164" t="s">
        <v>155</v>
      </c>
      <c r="B98" s="165"/>
      <c r="C98" s="192"/>
      <c r="D98" s="194">
        <v>0</v>
      </c>
      <c r="E98" s="192" t="s">
        <v>48</v>
      </c>
      <c r="F98" s="192" t="s">
        <v>48</v>
      </c>
      <c r="G98" s="192" t="s">
        <v>117</v>
      </c>
      <c r="H98" s="192" t="s">
        <v>117</v>
      </c>
      <c r="I98" s="192" t="s">
        <v>117</v>
      </c>
      <c r="J98" s="192" t="s">
        <v>117</v>
      </c>
      <c r="K98" s="192" t="s">
        <v>117</v>
      </c>
      <c r="L98" s="192" t="s">
        <v>117</v>
      </c>
      <c r="M98" s="192" t="s">
        <v>117</v>
      </c>
      <c r="N98" s="192" t="s">
        <v>117</v>
      </c>
      <c r="O98" s="192" t="s">
        <v>117</v>
      </c>
      <c r="P98" s="192" t="s">
        <v>117</v>
      </c>
      <c r="Q98" s="192" t="s">
        <v>117</v>
      </c>
      <c r="R98" s="192" t="s">
        <v>117</v>
      </c>
      <c r="S98" s="192" t="s">
        <v>117</v>
      </c>
      <c r="T98" s="192" t="s">
        <v>117</v>
      </c>
      <c r="U98" s="154"/>
      <c r="V98" s="154"/>
    </row>
    <row r="99" spans="1:22" s="155" customFormat="1" ht="14.25" customHeight="1" x14ac:dyDescent="0.25">
      <c r="A99" s="164" t="s">
        <v>156</v>
      </c>
      <c r="B99" s="165"/>
      <c r="C99" s="192"/>
      <c r="D99" s="194">
        <v>0</v>
      </c>
      <c r="E99" s="191" t="s">
        <v>22</v>
      </c>
      <c r="F99" s="191" t="s">
        <v>22</v>
      </c>
      <c r="G99" s="182" t="s">
        <v>117</v>
      </c>
      <c r="H99" s="182" t="s">
        <v>117</v>
      </c>
      <c r="I99" s="182" t="s">
        <v>117</v>
      </c>
      <c r="J99" s="182" t="s">
        <v>117</v>
      </c>
      <c r="K99" s="182" t="s">
        <v>117</v>
      </c>
      <c r="L99" s="182" t="s">
        <v>117</v>
      </c>
      <c r="M99" s="182" t="s">
        <v>117</v>
      </c>
      <c r="N99" s="192" t="s">
        <v>117</v>
      </c>
      <c r="O99" s="192" t="s">
        <v>117</v>
      </c>
      <c r="P99" s="192" t="s">
        <v>117</v>
      </c>
      <c r="Q99" s="192" t="s">
        <v>117</v>
      </c>
      <c r="R99" s="192" t="s">
        <v>117</v>
      </c>
      <c r="S99" s="192" t="s">
        <v>117</v>
      </c>
      <c r="T99" s="192" t="s">
        <v>117</v>
      </c>
      <c r="U99" s="154"/>
      <c r="V99" s="154"/>
    </row>
    <row r="100" spans="1:22" s="155" customFormat="1" ht="12.75" customHeight="1" x14ac:dyDescent="0.25">
      <c r="A100" s="222" t="s">
        <v>157</v>
      </c>
      <c r="B100" s="223"/>
      <c r="C100" s="224"/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197" t="s">
        <v>117</v>
      </c>
      <c r="O100" s="192" t="s">
        <v>117</v>
      </c>
      <c r="P100" s="192" t="s">
        <v>117</v>
      </c>
      <c r="Q100" s="192" t="s">
        <v>117</v>
      </c>
      <c r="R100" s="192" t="s">
        <v>117</v>
      </c>
      <c r="S100" s="192" t="s">
        <v>117</v>
      </c>
      <c r="T100" s="192" t="s">
        <v>117</v>
      </c>
      <c r="U100" s="154"/>
      <c r="V100" s="154"/>
    </row>
    <row r="101" spans="1:22" s="155" customFormat="1" ht="14.25" customHeight="1" x14ac:dyDescent="0.25">
      <c r="A101" s="233" t="s">
        <v>32</v>
      </c>
      <c r="B101" s="234"/>
      <c r="C101" s="235"/>
      <c r="D101" s="226">
        <f t="shared" ref="D101:M101" si="7">D57+D68+D80+D90+D100</f>
        <v>25967.269999999997</v>
      </c>
      <c r="E101" s="226">
        <f t="shared" si="7"/>
        <v>24313.899999999998</v>
      </c>
      <c r="F101" s="226">
        <f t="shared" si="7"/>
        <v>0</v>
      </c>
      <c r="G101" s="226">
        <f t="shared" si="7"/>
        <v>0</v>
      </c>
      <c r="H101" s="226">
        <f t="shared" si="7"/>
        <v>0</v>
      </c>
      <c r="I101" s="226">
        <f t="shared" si="7"/>
        <v>1653.3699999999967</v>
      </c>
      <c r="J101" s="226">
        <f t="shared" si="7"/>
        <v>0</v>
      </c>
      <c r="K101" s="226">
        <f t="shared" si="7"/>
        <v>1476.36</v>
      </c>
      <c r="L101" s="226">
        <f t="shared" si="7"/>
        <v>24490.909999999996</v>
      </c>
      <c r="M101" s="226">
        <f t="shared" si="7"/>
        <v>25967.269999999997</v>
      </c>
      <c r="N101" s="236" t="s">
        <v>117</v>
      </c>
      <c r="O101" s="236" t="s">
        <v>117</v>
      </c>
      <c r="P101" s="236" t="s">
        <v>117</v>
      </c>
      <c r="Q101" s="236" t="s">
        <v>117</v>
      </c>
      <c r="R101" s="236" t="s">
        <v>117</v>
      </c>
      <c r="S101" s="236" t="s">
        <v>117</v>
      </c>
      <c r="T101" s="236" t="s">
        <v>117</v>
      </c>
      <c r="U101" s="154"/>
      <c r="V101" s="154"/>
    </row>
    <row r="102" spans="1:22" s="10" customFormat="1" ht="18" customHeight="1" x14ac:dyDescent="0.2">
      <c r="A102" s="147"/>
      <c r="B102" s="147"/>
      <c r="C102" s="147"/>
      <c r="D102" s="147"/>
      <c r="E102" s="147"/>
      <c r="F102" s="147"/>
      <c r="G102" s="147"/>
      <c r="H102" s="101"/>
      <c r="I102" s="101"/>
      <c r="J102" s="101"/>
      <c r="K102" s="101"/>
      <c r="L102" s="101"/>
      <c r="M102" s="19"/>
      <c r="N102" s="19"/>
      <c r="O102" s="101"/>
      <c r="P102" s="101"/>
      <c r="Q102" s="101"/>
      <c r="R102" s="101"/>
      <c r="S102" s="101"/>
      <c r="T102" s="101"/>
      <c r="U102" s="9"/>
      <c r="V102" s="9"/>
    </row>
    <row r="103" spans="1:22" s="10" customFormat="1" ht="14.25" customHeight="1" x14ac:dyDescent="0.2">
      <c r="A103" s="13"/>
      <c r="B103" s="148"/>
      <c r="C103" s="148"/>
      <c r="D103" s="13"/>
      <c r="E103" s="149"/>
      <c r="F103" s="13"/>
      <c r="G103" s="13"/>
      <c r="H103" s="101"/>
      <c r="I103" s="101"/>
      <c r="J103" s="101"/>
      <c r="K103" s="101"/>
      <c r="L103" s="101"/>
      <c r="M103" s="19"/>
      <c r="N103" s="19"/>
      <c r="O103" s="101"/>
      <c r="P103" s="101"/>
      <c r="Q103" s="101"/>
      <c r="R103" s="101"/>
      <c r="S103" s="150"/>
      <c r="T103" s="101"/>
      <c r="U103" s="9"/>
      <c r="V103" s="9"/>
    </row>
    <row r="104" spans="1:22" s="10" customFormat="1" ht="15.75" customHeight="1" x14ac:dyDescent="0.2">
      <c r="A104" s="13"/>
      <c r="B104" s="148"/>
      <c r="C104" s="148"/>
      <c r="D104" s="13"/>
      <c r="E104" s="13"/>
      <c r="F104" s="13"/>
      <c r="G104" s="13"/>
      <c r="H104" s="101"/>
      <c r="I104" s="101"/>
      <c r="J104" s="101"/>
      <c r="K104" s="101"/>
      <c r="L104" s="101"/>
      <c r="M104" s="19"/>
      <c r="N104" s="19"/>
      <c r="O104" s="101"/>
      <c r="P104" s="101"/>
      <c r="Q104" s="101"/>
      <c r="R104" s="101"/>
      <c r="S104" s="101"/>
      <c r="T104" s="101"/>
      <c r="U104" s="9"/>
      <c r="V104" s="9"/>
    </row>
    <row r="105" spans="1:22" s="10" customFormat="1" ht="17.25" customHeight="1" x14ac:dyDescent="0.2">
      <c r="A105" s="13"/>
      <c r="B105" s="148"/>
      <c r="C105" s="148"/>
      <c r="D105" s="13"/>
      <c r="E105" s="13"/>
      <c r="F105" s="13"/>
      <c r="G105" s="13"/>
      <c r="H105" s="101"/>
      <c r="I105" s="101"/>
      <c r="J105" s="101"/>
      <c r="K105" s="101"/>
      <c r="L105" s="101"/>
      <c r="M105" s="19"/>
      <c r="N105" s="19"/>
      <c r="O105" s="101"/>
      <c r="P105" s="101"/>
      <c r="Q105" s="101"/>
      <c r="R105" s="101"/>
      <c r="S105" s="101"/>
      <c r="T105" s="101"/>
      <c r="U105" s="9"/>
      <c r="V105" s="9"/>
    </row>
    <row r="106" spans="1:22" s="10" customFormat="1" ht="13.5" customHeight="1" x14ac:dyDescent="0.2">
      <c r="A106" s="104" t="s">
        <v>230</v>
      </c>
      <c r="B106" s="104"/>
      <c r="C106" s="100"/>
      <c r="D106" s="127" t="s">
        <v>112</v>
      </c>
      <c r="E106" s="127"/>
      <c r="F106" s="127"/>
      <c r="G106" s="104" t="s">
        <v>231</v>
      </c>
      <c r="H106" s="104"/>
      <c r="I106" s="104"/>
      <c r="J106" s="104"/>
      <c r="K106" s="104"/>
      <c r="L106" s="101"/>
      <c r="M106" s="101"/>
      <c r="N106" s="101"/>
      <c r="O106" s="101"/>
      <c r="P106" s="101"/>
      <c r="Q106" s="101"/>
      <c r="R106" s="101"/>
      <c r="S106" s="101"/>
      <c r="T106" s="101"/>
      <c r="U106" s="9"/>
      <c r="V106" s="9"/>
    </row>
    <row r="107" spans="1:22" s="10" customFormat="1" ht="15" customHeight="1" x14ac:dyDescent="0.2">
      <c r="A107" s="151" t="s">
        <v>93</v>
      </c>
      <c r="B107" s="151"/>
      <c r="C107" s="13"/>
      <c r="D107" s="152" t="s">
        <v>94</v>
      </c>
      <c r="E107" s="152"/>
      <c r="F107" s="152"/>
      <c r="G107" s="153" t="s">
        <v>257</v>
      </c>
      <c r="H107" s="153"/>
      <c r="I107" s="153"/>
      <c r="J107" s="153"/>
      <c r="K107" s="153"/>
      <c r="U107" s="9"/>
      <c r="V107" s="9"/>
    </row>
    <row r="108" spans="1:22" ht="18" customHeight="1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M108" s="69"/>
    </row>
    <row r="109" spans="1:22" ht="15" customHeight="1" x14ac:dyDescent="0.2">
      <c r="N109" s="70" t="s">
        <v>128</v>
      </c>
    </row>
    <row r="110" spans="1:22" ht="14.25" customHeight="1" x14ac:dyDescent="0.2"/>
    <row r="111" spans="1:22" ht="16.5" customHeight="1" x14ac:dyDescent="0.2"/>
    <row r="112" spans="1:22" ht="14.25" customHeight="1" x14ac:dyDescent="0.2"/>
    <row r="113" ht="15.75" customHeight="1" x14ac:dyDescent="0.2"/>
    <row r="114" ht="15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spans="21:22" ht="15.75" customHeight="1" x14ac:dyDescent="0.2"/>
    <row r="130" spans="21:22" ht="12.95" customHeight="1" x14ac:dyDescent="0.2"/>
    <row r="131" spans="21:22" ht="10.5" customHeight="1" x14ac:dyDescent="0.2"/>
    <row r="132" spans="21:22" ht="12.95" customHeight="1" x14ac:dyDescent="0.2"/>
    <row r="133" spans="21:22" ht="11.25" customHeight="1" x14ac:dyDescent="0.2"/>
    <row r="134" spans="21:22" ht="11.25" customHeight="1" x14ac:dyDescent="0.2"/>
    <row r="135" spans="21:22" ht="9.75" customHeight="1" x14ac:dyDescent="0.2">
      <c r="U135" s="26"/>
      <c r="V135" s="26"/>
    </row>
    <row r="136" spans="21:22" ht="23.25" customHeight="1" x14ac:dyDescent="0.2"/>
  </sheetData>
  <mergeCells count="95">
    <mergeCell ref="M4:Q4"/>
    <mergeCell ref="M6:S6"/>
    <mergeCell ref="M8:S8"/>
    <mergeCell ref="A80:B80"/>
    <mergeCell ref="A57:B57"/>
    <mergeCell ref="B60:T60"/>
    <mergeCell ref="A67:B67"/>
    <mergeCell ref="B63:T63"/>
    <mergeCell ref="B77:T77"/>
    <mergeCell ref="A78:B78"/>
    <mergeCell ref="A76:B76"/>
    <mergeCell ref="B75:T75"/>
    <mergeCell ref="A62:B62"/>
    <mergeCell ref="A64:B64"/>
    <mergeCell ref="A74:B74"/>
    <mergeCell ref="B70:T70"/>
    <mergeCell ref="B71:T71"/>
    <mergeCell ref="B65:T65"/>
    <mergeCell ref="A66:B66"/>
    <mergeCell ref="B3:D3"/>
    <mergeCell ref="B7:D8"/>
    <mergeCell ref="A79:B79"/>
    <mergeCell ref="B69:T69"/>
    <mergeCell ref="A68:B68"/>
    <mergeCell ref="B20:T20"/>
    <mergeCell ref="S15:S18"/>
    <mergeCell ref="A14:T14"/>
    <mergeCell ref="T15:T18"/>
    <mergeCell ref="H17:I17"/>
    <mergeCell ref="L16:L18"/>
    <mergeCell ref="G17:G18"/>
    <mergeCell ref="N16:O17"/>
    <mergeCell ref="P7:Q7"/>
    <mergeCell ref="A11:T11"/>
    <mergeCell ref="D5:E5"/>
    <mergeCell ref="B6:E6"/>
    <mergeCell ref="F17:F18"/>
    <mergeCell ref="P15:P18"/>
    <mergeCell ref="D16:D18"/>
    <mergeCell ref="Q15:Q18"/>
    <mergeCell ref="M7:N7"/>
    <mergeCell ref="C15:C18"/>
    <mergeCell ref="B21:T21"/>
    <mergeCell ref="B22:T22"/>
    <mergeCell ref="J17:J18"/>
    <mergeCell ref="E17:E18"/>
    <mergeCell ref="A25:B25"/>
    <mergeCell ref="B58:T58"/>
    <mergeCell ref="B59:T59"/>
    <mergeCell ref="B26:T26"/>
    <mergeCell ref="B24:T24"/>
    <mergeCell ref="A23:B23"/>
    <mergeCell ref="A55:B55"/>
    <mergeCell ref="A56:B56"/>
    <mergeCell ref="M2:O2"/>
    <mergeCell ref="E16:J16"/>
    <mergeCell ref="D15:J15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M3:Q3"/>
    <mergeCell ref="A98:B98"/>
    <mergeCell ref="A99:B99"/>
    <mergeCell ref="A100:B100"/>
    <mergeCell ref="A107:B107"/>
    <mergeCell ref="D107:F107"/>
    <mergeCell ref="A102:G102"/>
    <mergeCell ref="A101:B101"/>
    <mergeCell ref="G106:K106"/>
    <mergeCell ref="G107:K107"/>
    <mergeCell ref="A106:B106"/>
    <mergeCell ref="D106:F106"/>
    <mergeCell ref="B93:T93"/>
    <mergeCell ref="A94:B94"/>
    <mergeCell ref="B95:T95"/>
    <mergeCell ref="A96:B96"/>
    <mergeCell ref="B97:T97"/>
    <mergeCell ref="B91:T91"/>
    <mergeCell ref="B92:T92"/>
    <mergeCell ref="A86:B86"/>
    <mergeCell ref="B83:T83"/>
    <mergeCell ref="B81:T81"/>
    <mergeCell ref="A90:B90"/>
    <mergeCell ref="A84:B84"/>
    <mergeCell ref="B85:T85"/>
    <mergeCell ref="A88:B88"/>
    <mergeCell ref="A89:B89"/>
    <mergeCell ref="B82:T82"/>
    <mergeCell ref="B87:T87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0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2"/>
  <sheetViews>
    <sheetView topLeftCell="A35" zoomScaleNormal="100" zoomScaleSheetLayoutView="82" workbookViewId="0">
      <selection activeCell="I148" sqref="I148"/>
    </sheetView>
  </sheetViews>
  <sheetFormatPr defaultRowHeight="12.75" x14ac:dyDescent="0.2"/>
  <cols>
    <col min="1" max="1" width="9.42578125" style="14" customWidth="1"/>
    <col min="2" max="2" width="37.7109375" style="14" customWidth="1"/>
    <col min="3" max="3" width="7.85546875" style="10" customWidth="1"/>
    <col min="4" max="4" width="9.85546875" style="10" customWidth="1"/>
    <col min="5" max="5" width="9.42578125" style="10" customWidth="1"/>
    <col min="6" max="6" width="10.42578125" style="10" customWidth="1"/>
    <col min="7" max="7" width="11.42578125" style="10" customWidth="1"/>
    <col min="8" max="9" width="11.7109375" style="10" customWidth="1"/>
    <col min="10" max="10" width="11.5703125" style="10" customWidth="1"/>
    <col min="11" max="11" width="13.42578125" style="10" customWidth="1"/>
    <col min="12" max="12" width="11.42578125" style="10" customWidth="1"/>
    <col min="13" max="13" width="9.85546875" style="10" customWidth="1"/>
    <col min="14" max="14" width="9" style="10" customWidth="1"/>
    <col min="15" max="15" width="9.85546875" style="10" customWidth="1"/>
    <col min="16" max="16" width="8.140625" style="10" customWidth="1"/>
    <col min="17" max="17" width="9.140625" style="10" customWidth="1"/>
    <col min="18" max="18" width="8.85546875" style="10" customWidth="1"/>
    <col min="19" max="19" width="10.85546875" style="10" customWidth="1"/>
    <col min="20" max="20" width="5.85546875" style="10" customWidth="1"/>
    <col min="21" max="21" width="4.5703125" style="10" customWidth="1"/>
    <col min="22" max="22" width="9.85546875" style="10" customWidth="1"/>
    <col min="23" max="23" width="6.5703125" style="10" customWidth="1"/>
    <col min="24" max="24" width="9.85546875" style="10" customWidth="1"/>
    <col min="25" max="25" width="9.140625" style="9"/>
    <col min="26" max="26" width="10.140625" style="9" bestFit="1" customWidth="1"/>
    <col min="27" max="27" width="9.42578125" style="9" customWidth="1"/>
    <col min="28" max="29" width="9.140625" style="9"/>
    <col min="30" max="16384" width="9.140625" style="10"/>
  </cols>
  <sheetData>
    <row r="1" spans="1:24" ht="10.5" customHeight="1" x14ac:dyDescent="0.3">
      <c r="C1" s="23"/>
      <c r="D1" s="23"/>
      <c r="E1" s="35"/>
      <c r="F1" s="35"/>
      <c r="O1" s="27"/>
      <c r="P1" s="29"/>
      <c r="Q1" s="29"/>
      <c r="R1" s="29"/>
      <c r="S1" s="29"/>
      <c r="T1" s="29"/>
      <c r="U1" s="29"/>
      <c r="V1" s="29"/>
      <c r="W1" s="29"/>
      <c r="X1" s="29"/>
    </row>
    <row r="2" spans="1:24" ht="14.25" customHeight="1" x14ac:dyDescent="0.3">
      <c r="B2" s="136" t="s">
        <v>57</v>
      </c>
      <c r="C2" s="136"/>
      <c r="D2" s="60"/>
      <c r="E2" s="60"/>
      <c r="F2" s="35"/>
      <c r="N2" s="90"/>
      <c r="O2" s="58"/>
      <c r="P2" s="90"/>
      <c r="Q2" s="90"/>
      <c r="R2" s="87"/>
      <c r="S2" s="131" t="s">
        <v>60</v>
      </c>
      <c r="T2" s="131"/>
      <c r="U2" s="131"/>
      <c r="V2" s="131"/>
      <c r="W2" s="29"/>
      <c r="X2" s="29"/>
    </row>
    <row r="3" spans="1:24" ht="14.25" customHeight="1" x14ac:dyDescent="0.3">
      <c r="B3" s="139" t="s">
        <v>114</v>
      </c>
      <c r="C3" s="139"/>
      <c r="D3" s="139"/>
      <c r="E3" s="98"/>
      <c r="F3" s="35"/>
      <c r="N3" s="57"/>
      <c r="O3" s="57"/>
      <c r="P3" s="57"/>
      <c r="Q3" s="57"/>
      <c r="R3" s="57"/>
      <c r="S3" s="133" t="s">
        <v>115</v>
      </c>
      <c r="T3" s="133"/>
      <c r="U3" s="133"/>
      <c r="V3" s="133"/>
      <c r="W3" s="133"/>
      <c r="X3" s="29"/>
    </row>
    <row r="4" spans="1:24" ht="14.25" customHeight="1" x14ac:dyDescent="0.3">
      <c r="B4" s="134" t="s">
        <v>95</v>
      </c>
      <c r="C4" s="134"/>
      <c r="D4" s="134"/>
      <c r="E4" s="134"/>
      <c r="F4" s="35"/>
      <c r="N4" s="52"/>
      <c r="O4" s="59"/>
      <c r="P4" s="52"/>
      <c r="Q4" s="52"/>
      <c r="R4" s="87"/>
      <c r="S4" s="132" t="s">
        <v>61</v>
      </c>
      <c r="T4" s="132"/>
      <c r="U4" s="132"/>
      <c r="V4" s="132"/>
      <c r="W4" s="29"/>
      <c r="X4" s="29"/>
    </row>
    <row r="5" spans="1:24" ht="14.25" customHeight="1" x14ac:dyDescent="0.3">
      <c r="B5" s="30"/>
      <c r="C5" s="30"/>
      <c r="D5" s="136"/>
      <c r="E5" s="136"/>
      <c r="F5" s="35"/>
      <c r="N5" s="26"/>
      <c r="O5" s="26"/>
      <c r="P5" s="26"/>
      <c r="Q5" s="26"/>
      <c r="R5" s="87"/>
      <c r="S5" s="26"/>
      <c r="T5" s="26"/>
      <c r="U5" s="26"/>
      <c r="V5" s="26"/>
      <c r="W5" s="29"/>
      <c r="X5" s="29"/>
    </row>
    <row r="6" spans="1:24" ht="17.25" customHeight="1" x14ac:dyDescent="0.3">
      <c r="B6" s="135" t="s">
        <v>96</v>
      </c>
      <c r="C6" s="135"/>
      <c r="D6" s="135"/>
      <c r="E6" s="135"/>
      <c r="F6" s="35"/>
      <c r="N6" s="57"/>
      <c r="O6" s="57"/>
      <c r="P6" s="57"/>
      <c r="Q6" s="57"/>
      <c r="R6" s="57"/>
      <c r="S6" s="57" t="s">
        <v>184</v>
      </c>
      <c r="T6" s="57"/>
      <c r="U6" s="57"/>
      <c r="V6" s="57"/>
      <c r="W6" s="29"/>
      <c r="X6" s="29"/>
    </row>
    <row r="7" spans="1:24" ht="33" customHeight="1" x14ac:dyDescent="0.3">
      <c r="B7" s="138" t="s">
        <v>191</v>
      </c>
      <c r="C7" s="138"/>
      <c r="D7" s="138"/>
      <c r="E7" s="97"/>
      <c r="F7" s="35"/>
      <c r="N7" s="91"/>
      <c r="O7" s="50"/>
      <c r="P7" s="93"/>
      <c r="Q7" s="93"/>
      <c r="S7" s="91" t="s">
        <v>2</v>
      </c>
      <c r="T7" s="50"/>
      <c r="U7" s="50" t="s">
        <v>62</v>
      </c>
      <c r="V7" s="50"/>
      <c r="W7" s="29"/>
      <c r="X7" s="29"/>
    </row>
    <row r="8" spans="1:24" ht="24" customHeight="1" x14ac:dyDescent="0.3">
      <c r="B8" s="51" t="s">
        <v>183</v>
      </c>
      <c r="C8" s="23"/>
      <c r="D8" s="23"/>
      <c r="E8" s="35"/>
      <c r="F8" s="35"/>
      <c r="N8" s="92"/>
      <c r="O8" s="60"/>
      <c r="P8" s="92"/>
      <c r="Q8" s="92"/>
      <c r="R8" s="92"/>
      <c r="S8" s="135" t="s">
        <v>254</v>
      </c>
      <c r="T8" s="135"/>
      <c r="U8" s="135"/>
      <c r="V8" s="135"/>
      <c r="W8" s="135"/>
      <c r="X8" s="29"/>
    </row>
    <row r="9" spans="1:24" ht="22.5" customHeight="1" x14ac:dyDescent="0.3">
      <c r="B9" s="31" t="s">
        <v>59</v>
      </c>
      <c r="C9" s="23"/>
      <c r="D9" s="23"/>
      <c r="E9" s="35"/>
      <c r="F9" s="35"/>
      <c r="N9" s="53"/>
      <c r="O9" s="32"/>
      <c r="P9" s="32"/>
      <c r="Q9" s="32"/>
      <c r="R9" s="87"/>
      <c r="S9" s="53" t="s">
        <v>59</v>
      </c>
      <c r="T9" s="32"/>
      <c r="U9" s="32"/>
      <c r="V9" s="32"/>
      <c r="W9" s="29"/>
      <c r="X9" s="29"/>
    </row>
    <row r="10" spans="1:24" ht="21" customHeight="1" x14ac:dyDescent="0.3">
      <c r="C10" s="23"/>
      <c r="D10" s="23"/>
      <c r="E10" s="35"/>
      <c r="F10" s="35"/>
      <c r="O10" s="27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18.75" x14ac:dyDescent="0.2">
      <c r="A11" s="285" t="s">
        <v>159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</row>
    <row r="12" spans="1:24" ht="18.75" x14ac:dyDescent="0.3">
      <c r="A12" s="107" t="s">
        <v>158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ht="18.75" x14ac:dyDescent="0.3">
      <c r="A13" s="137" t="s">
        <v>110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4" ht="22.5" customHeight="1" x14ac:dyDescent="0.2">
      <c r="A14" s="255" t="s">
        <v>143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</row>
    <row r="15" spans="1:24" ht="42.75" customHeight="1" x14ac:dyDescent="0.2">
      <c r="A15" s="157" t="s">
        <v>0</v>
      </c>
      <c r="B15" s="157" t="s">
        <v>1</v>
      </c>
      <c r="C15" s="158" t="s">
        <v>41</v>
      </c>
      <c r="D15" s="159" t="s">
        <v>34</v>
      </c>
      <c r="E15" s="160"/>
      <c r="F15" s="160"/>
      <c r="G15" s="160"/>
      <c r="H15" s="160"/>
      <c r="I15" s="160"/>
      <c r="J15" s="161"/>
      <c r="K15" s="256" t="s">
        <v>267</v>
      </c>
      <c r="L15" s="256" t="s">
        <v>268</v>
      </c>
      <c r="M15" s="158" t="s">
        <v>251</v>
      </c>
      <c r="N15" s="257" t="s">
        <v>35</v>
      </c>
      <c r="O15" s="257"/>
      <c r="P15" s="257" t="s">
        <v>252</v>
      </c>
      <c r="Q15" s="257"/>
      <c r="R15" s="257"/>
      <c r="S15" s="257"/>
      <c r="T15" s="158" t="s">
        <v>262</v>
      </c>
      <c r="U15" s="158" t="s">
        <v>36</v>
      </c>
      <c r="V15" s="158" t="s">
        <v>106</v>
      </c>
      <c r="W15" s="158" t="s">
        <v>102</v>
      </c>
      <c r="X15" s="158" t="s">
        <v>263</v>
      </c>
    </row>
    <row r="16" spans="1:24" ht="15.75" customHeight="1" x14ac:dyDescent="0.2">
      <c r="A16" s="162"/>
      <c r="B16" s="162"/>
      <c r="C16" s="163"/>
      <c r="D16" s="158" t="s">
        <v>30</v>
      </c>
      <c r="E16" s="196" t="s">
        <v>99</v>
      </c>
      <c r="F16" s="196"/>
      <c r="G16" s="196"/>
      <c r="H16" s="196"/>
      <c r="I16" s="196"/>
      <c r="J16" s="196"/>
      <c r="K16" s="258"/>
      <c r="L16" s="258"/>
      <c r="M16" s="163"/>
      <c r="N16" s="158" t="s">
        <v>162</v>
      </c>
      <c r="O16" s="158" t="s">
        <v>131</v>
      </c>
      <c r="P16" s="157" t="s">
        <v>3</v>
      </c>
      <c r="Q16" s="157" t="s">
        <v>4</v>
      </c>
      <c r="R16" s="157" t="s">
        <v>5</v>
      </c>
      <c r="S16" s="157" t="s">
        <v>6</v>
      </c>
      <c r="T16" s="163"/>
      <c r="U16" s="163"/>
      <c r="V16" s="163"/>
      <c r="W16" s="163"/>
      <c r="X16" s="163"/>
    </row>
    <row r="17" spans="1:31" ht="62.25" customHeight="1" x14ac:dyDescent="0.2">
      <c r="A17" s="162"/>
      <c r="B17" s="162"/>
      <c r="C17" s="163"/>
      <c r="D17" s="163"/>
      <c r="E17" s="259" t="s">
        <v>28</v>
      </c>
      <c r="F17" s="259" t="s">
        <v>25</v>
      </c>
      <c r="G17" s="259" t="s">
        <v>264</v>
      </c>
      <c r="H17" s="259" t="s">
        <v>265</v>
      </c>
      <c r="I17" s="159" t="s">
        <v>97</v>
      </c>
      <c r="J17" s="161"/>
      <c r="K17" s="258"/>
      <c r="L17" s="258"/>
      <c r="M17" s="163"/>
      <c r="N17" s="163"/>
      <c r="O17" s="163"/>
      <c r="P17" s="162"/>
      <c r="Q17" s="162"/>
      <c r="R17" s="162"/>
      <c r="S17" s="162"/>
      <c r="T17" s="163"/>
      <c r="U17" s="163"/>
      <c r="V17" s="163"/>
      <c r="W17" s="163"/>
      <c r="X17" s="163"/>
      <c r="Y17" s="11"/>
      <c r="AD17" s="9"/>
      <c r="AE17" s="9"/>
    </row>
    <row r="18" spans="1:31" ht="107.25" customHeight="1" x14ac:dyDescent="0.2">
      <c r="A18" s="173"/>
      <c r="B18" s="173"/>
      <c r="C18" s="174"/>
      <c r="D18" s="174"/>
      <c r="E18" s="259"/>
      <c r="F18" s="259"/>
      <c r="G18" s="259"/>
      <c r="H18" s="259"/>
      <c r="I18" s="260" t="s">
        <v>26</v>
      </c>
      <c r="J18" s="260" t="s">
        <v>27</v>
      </c>
      <c r="K18" s="261"/>
      <c r="L18" s="261"/>
      <c r="M18" s="174"/>
      <c r="N18" s="174"/>
      <c r="O18" s="174"/>
      <c r="P18" s="173"/>
      <c r="Q18" s="173"/>
      <c r="R18" s="173"/>
      <c r="S18" s="173"/>
      <c r="T18" s="174"/>
      <c r="U18" s="174"/>
      <c r="V18" s="174"/>
      <c r="W18" s="174"/>
      <c r="X18" s="174"/>
      <c r="Y18" s="11"/>
      <c r="Z18" s="130"/>
      <c r="AA18" s="130"/>
      <c r="AB18" s="130"/>
      <c r="AC18" s="130"/>
      <c r="AD18" s="130"/>
      <c r="AE18" s="9"/>
    </row>
    <row r="19" spans="1:31" s="14" customFormat="1" ht="13.5" customHeight="1" x14ac:dyDescent="0.25">
      <c r="A19" s="176">
        <v>1</v>
      </c>
      <c r="B19" s="176">
        <v>2</v>
      </c>
      <c r="C19" s="176">
        <v>3</v>
      </c>
      <c r="D19" s="176">
        <v>4</v>
      </c>
      <c r="E19" s="176">
        <v>5</v>
      </c>
      <c r="F19" s="176">
        <v>6</v>
      </c>
      <c r="G19" s="262">
        <v>7</v>
      </c>
      <c r="H19" s="176">
        <v>8</v>
      </c>
      <c r="I19" s="176">
        <v>9</v>
      </c>
      <c r="J19" s="176">
        <v>10</v>
      </c>
      <c r="K19" s="263">
        <v>11</v>
      </c>
      <c r="L19" s="263">
        <v>12</v>
      </c>
      <c r="M19" s="263">
        <v>13</v>
      </c>
      <c r="N19" s="224">
        <v>14</v>
      </c>
      <c r="O19" s="224">
        <v>15</v>
      </c>
      <c r="P19" s="224">
        <v>16</v>
      </c>
      <c r="Q19" s="224">
        <v>17</v>
      </c>
      <c r="R19" s="224">
        <v>18</v>
      </c>
      <c r="S19" s="224">
        <v>19</v>
      </c>
      <c r="T19" s="224">
        <v>20</v>
      </c>
      <c r="U19" s="224">
        <v>21</v>
      </c>
      <c r="V19" s="224">
        <v>22</v>
      </c>
      <c r="W19" s="224">
        <v>23</v>
      </c>
      <c r="X19" s="224">
        <v>24</v>
      </c>
      <c r="Y19" s="12"/>
      <c r="Z19" s="130"/>
      <c r="AA19" s="130"/>
      <c r="AB19" s="130"/>
      <c r="AC19" s="130"/>
      <c r="AD19" s="130"/>
      <c r="AE19" s="13"/>
    </row>
    <row r="20" spans="1:31" ht="16.5" customHeight="1" x14ac:dyDescent="0.25">
      <c r="A20" s="176" t="s">
        <v>126</v>
      </c>
      <c r="B20" s="179" t="s">
        <v>171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1"/>
      <c r="Y20" s="15"/>
      <c r="Z20" s="130"/>
      <c r="AA20" s="130"/>
      <c r="AB20" s="130"/>
      <c r="AC20" s="130"/>
      <c r="AD20" s="130"/>
      <c r="AE20" s="9"/>
    </row>
    <row r="21" spans="1:31" ht="18" customHeight="1" x14ac:dyDescent="0.2">
      <c r="A21" s="197" t="s">
        <v>7</v>
      </c>
      <c r="B21" s="222" t="s">
        <v>266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64"/>
      <c r="Y21" s="16"/>
      <c r="Z21" s="130"/>
      <c r="AA21" s="130"/>
      <c r="AB21" s="130"/>
      <c r="AC21" s="130"/>
      <c r="AD21" s="130"/>
      <c r="AE21" s="9"/>
    </row>
    <row r="22" spans="1:31" ht="14.25" customHeight="1" x14ac:dyDescent="0.2">
      <c r="A22" s="216" t="s">
        <v>8</v>
      </c>
      <c r="B22" s="213" t="s">
        <v>64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5"/>
      <c r="Y22" s="16"/>
      <c r="Z22" s="19"/>
      <c r="AA22" s="19"/>
      <c r="AD22" s="9"/>
      <c r="AE22" s="9"/>
    </row>
    <row r="23" spans="1:31" ht="15" customHeight="1" x14ac:dyDescent="0.2">
      <c r="A23" s="164" t="s">
        <v>63</v>
      </c>
      <c r="B23" s="165"/>
      <c r="C23" s="166"/>
      <c r="D23" s="265">
        <v>0</v>
      </c>
      <c r="E23" s="265" t="s">
        <v>48</v>
      </c>
      <c r="F23" s="194" t="s">
        <v>48</v>
      </c>
      <c r="G23" s="191" t="s">
        <v>117</v>
      </c>
      <c r="H23" s="191" t="s">
        <v>117</v>
      </c>
      <c r="I23" s="191" t="s">
        <v>117</v>
      </c>
      <c r="J23" s="266" t="s">
        <v>117</v>
      </c>
      <c r="K23" s="191" t="s">
        <v>117</v>
      </c>
      <c r="L23" s="191" t="s">
        <v>117</v>
      </c>
      <c r="M23" s="265" t="s">
        <v>117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7" t="s">
        <v>117</v>
      </c>
      <c r="U23" s="192" t="s">
        <v>117</v>
      </c>
      <c r="V23" s="265" t="s">
        <v>117</v>
      </c>
      <c r="W23" s="265" t="s">
        <v>117</v>
      </c>
      <c r="X23" s="268" t="s">
        <v>117</v>
      </c>
      <c r="Y23" s="13"/>
      <c r="Z23" s="13"/>
      <c r="AA23" s="13"/>
    </row>
    <row r="24" spans="1:31" ht="15.75" customHeight="1" x14ac:dyDescent="0.2">
      <c r="A24" s="192" t="s">
        <v>47</v>
      </c>
      <c r="B24" s="213" t="s">
        <v>165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5"/>
      <c r="Y24" s="18"/>
      <c r="Z24" s="18"/>
      <c r="AA24" s="18"/>
    </row>
    <row r="25" spans="1:31" ht="17.25" customHeight="1" x14ac:dyDescent="0.2">
      <c r="A25" s="164" t="s">
        <v>67</v>
      </c>
      <c r="B25" s="165"/>
      <c r="C25" s="166"/>
      <c r="D25" s="194">
        <v>0</v>
      </c>
      <c r="E25" s="194" t="str">
        <f>'4'!E25</f>
        <v>х </v>
      </c>
      <c r="F25" s="194" t="str">
        <f>'4'!F25</f>
        <v>х </v>
      </c>
      <c r="G25" s="194" t="str">
        <f>'4'!G25</f>
        <v>-</v>
      </c>
      <c r="H25" s="194" t="str">
        <f>'4'!H25</f>
        <v>-</v>
      </c>
      <c r="I25" s="194" t="str">
        <f>'4'!I25</f>
        <v>-</v>
      </c>
      <c r="J25" s="194" t="str">
        <f>'4'!J25</f>
        <v>-</v>
      </c>
      <c r="K25" s="192" t="s">
        <v>117</v>
      </c>
      <c r="L25" s="192" t="s">
        <v>117</v>
      </c>
      <c r="M25" s="194" t="s">
        <v>117</v>
      </c>
      <c r="N25" s="194">
        <v>0</v>
      </c>
      <c r="O25" s="194">
        <v>0</v>
      </c>
      <c r="P25" s="194">
        <v>0</v>
      </c>
      <c r="Q25" s="194">
        <v>0</v>
      </c>
      <c r="R25" s="194">
        <v>0</v>
      </c>
      <c r="S25" s="194">
        <v>0</v>
      </c>
      <c r="T25" s="192" t="s">
        <v>117</v>
      </c>
      <c r="U25" s="192" t="s">
        <v>117</v>
      </c>
      <c r="V25" s="192" t="s">
        <v>117</v>
      </c>
      <c r="W25" s="192" t="s">
        <v>117</v>
      </c>
      <c r="X25" s="194" t="s">
        <v>117</v>
      </c>
      <c r="Y25" s="13"/>
      <c r="Z25" s="13"/>
      <c r="AA25" s="13"/>
    </row>
    <row r="26" spans="1:31" ht="17.25" customHeight="1" x14ac:dyDescent="0.2">
      <c r="A26" s="197" t="s">
        <v>42</v>
      </c>
      <c r="B26" s="164" t="s">
        <v>66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6"/>
      <c r="Y26" s="18"/>
      <c r="Z26" s="18"/>
      <c r="AA26" s="18"/>
    </row>
    <row r="27" spans="1:31" ht="47.25" x14ac:dyDescent="0.2">
      <c r="A27" s="269" t="str">
        <f>'4'!A27</f>
        <v>1.1.3.1</v>
      </c>
      <c r="B27" s="270" t="str">
        <f>'4'!B27</f>
        <v xml:space="preserve">Капітальний ремонт котельні з заміною обладнання ГРУ на вул. Ковельській, 68-Б в м.Луцьку </v>
      </c>
      <c r="C27" s="269" t="str">
        <f>'4'!C27</f>
        <v>1 шт.</v>
      </c>
      <c r="D27" s="271">
        <f>'4'!D27</f>
        <v>29.3</v>
      </c>
      <c r="E27" s="192" t="s">
        <v>22</v>
      </c>
      <c r="F27" s="192" t="s">
        <v>22</v>
      </c>
      <c r="G27" s="192" t="s">
        <v>22</v>
      </c>
      <c r="H27" s="192" t="s">
        <v>22</v>
      </c>
      <c r="I27" s="192" t="s">
        <v>22</v>
      </c>
      <c r="J27" s="192" t="s">
        <v>22</v>
      </c>
      <c r="K27" s="192" t="s">
        <v>22</v>
      </c>
      <c r="L27" s="192" t="s">
        <v>22</v>
      </c>
      <c r="M27" s="192" t="s">
        <v>22</v>
      </c>
      <c r="N27" s="272">
        <f>'4'!K27</f>
        <v>29.3</v>
      </c>
      <c r="O27" s="272">
        <f>'4'!L27</f>
        <v>0</v>
      </c>
      <c r="P27" s="194">
        <v>0</v>
      </c>
      <c r="Q27" s="194">
        <v>0</v>
      </c>
      <c r="R27" s="194">
        <f>D27</f>
        <v>29.3</v>
      </c>
      <c r="S27" s="194">
        <v>0</v>
      </c>
      <c r="T27" s="192" t="s">
        <v>117</v>
      </c>
      <c r="U27" s="192" t="s">
        <v>117</v>
      </c>
      <c r="V27" s="192" t="s">
        <v>117</v>
      </c>
      <c r="W27" s="192" t="s">
        <v>117</v>
      </c>
      <c r="X27" s="192" t="s">
        <v>117</v>
      </c>
      <c r="Y27" s="18"/>
      <c r="Z27" s="18"/>
      <c r="AA27" s="18"/>
    </row>
    <row r="28" spans="1:31" ht="47.25" x14ac:dyDescent="0.2">
      <c r="A28" s="269" t="str">
        <f>'4'!A28</f>
        <v>1.1.3.2</v>
      </c>
      <c r="B28" s="270" t="str">
        <f>'4'!B28</f>
        <v xml:space="preserve">Капітальний ремонт котельні з заміною обладнання ГРУ на вул. Декабристів, 29 в м.Луцьку </v>
      </c>
      <c r="C28" s="269" t="str">
        <f>'4'!C28</f>
        <v>1 шт.</v>
      </c>
      <c r="D28" s="271">
        <f>'4'!D28</f>
        <v>187.32</v>
      </c>
      <c r="E28" s="192" t="s">
        <v>22</v>
      </c>
      <c r="F28" s="192" t="s">
        <v>22</v>
      </c>
      <c r="G28" s="192" t="s">
        <v>22</v>
      </c>
      <c r="H28" s="192" t="s">
        <v>22</v>
      </c>
      <c r="I28" s="192" t="s">
        <v>22</v>
      </c>
      <c r="J28" s="192" t="s">
        <v>22</v>
      </c>
      <c r="K28" s="192" t="s">
        <v>22</v>
      </c>
      <c r="L28" s="192" t="s">
        <v>22</v>
      </c>
      <c r="M28" s="192" t="s">
        <v>22</v>
      </c>
      <c r="N28" s="272">
        <f>'4'!K28</f>
        <v>187.32</v>
      </c>
      <c r="O28" s="272">
        <f>'4'!L28</f>
        <v>0</v>
      </c>
      <c r="P28" s="194">
        <v>0</v>
      </c>
      <c r="Q28" s="194">
        <v>0</v>
      </c>
      <c r="R28" s="194">
        <f t="shared" ref="R28:R34" si="0">D28</f>
        <v>187.32</v>
      </c>
      <c r="S28" s="194">
        <v>0</v>
      </c>
      <c r="T28" s="192" t="s">
        <v>117</v>
      </c>
      <c r="U28" s="192" t="s">
        <v>117</v>
      </c>
      <c r="V28" s="192" t="s">
        <v>117</v>
      </c>
      <c r="W28" s="192" t="s">
        <v>117</v>
      </c>
      <c r="X28" s="192" t="s">
        <v>117</v>
      </c>
      <c r="Y28" s="18"/>
      <c r="Z28" s="18"/>
      <c r="AA28" s="18"/>
    </row>
    <row r="29" spans="1:31" ht="47.25" x14ac:dyDescent="0.2">
      <c r="A29" s="269" t="str">
        <f>'4'!A29</f>
        <v>1.1.3.3</v>
      </c>
      <c r="B29" s="270" t="str">
        <f>'4'!B29</f>
        <v>Капітальний ремонт котельні з заміною обладнання ГРУ на вул. Вавилова, 6 в м.Луцьку</v>
      </c>
      <c r="C29" s="269" t="str">
        <f>'4'!C29</f>
        <v>1 шт.</v>
      </c>
      <c r="D29" s="271">
        <f>'4'!D29</f>
        <v>186.95</v>
      </c>
      <c r="E29" s="192" t="s">
        <v>22</v>
      </c>
      <c r="F29" s="192" t="s">
        <v>22</v>
      </c>
      <c r="G29" s="192" t="s">
        <v>22</v>
      </c>
      <c r="H29" s="192" t="s">
        <v>22</v>
      </c>
      <c r="I29" s="192" t="s">
        <v>22</v>
      </c>
      <c r="J29" s="192" t="s">
        <v>22</v>
      </c>
      <c r="K29" s="192" t="s">
        <v>22</v>
      </c>
      <c r="L29" s="192" t="s">
        <v>22</v>
      </c>
      <c r="M29" s="192" t="s">
        <v>22</v>
      </c>
      <c r="N29" s="272">
        <f>'4'!K29</f>
        <v>186.95</v>
      </c>
      <c r="O29" s="272">
        <f>'4'!L29</f>
        <v>0</v>
      </c>
      <c r="P29" s="194">
        <v>0</v>
      </c>
      <c r="Q29" s="194">
        <v>0</v>
      </c>
      <c r="R29" s="194">
        <f t="shared" si="0"/>
        <v>186.95</v>
      </c>
      <c r="S29" s="194">
        <v>0</v>
      </c>
      <c r="T29" s="192" t="s">
        <v>117</v>
      </c>
      <c r="U29" s="192" t="s">
        <v>117</v>
      </c>
      <c r="V29" s="192" t="s">
        <v>117</v>
      </c>
      <c r="W29" s="192" t="s">
        <v>117</v>
      </c>
      <c r="X29" s="192" t="s">
        <v>117</v>
      </c>
      <c r="Y29" s="18"/>
      <c r="Z29" s="18"/>
      <c r="AA29" s="18"/>
    </row>
    <row r="30" spans="1:31" ht="47.25" x14ac:dyDescent="0.2">
      <c r="A30" s="269" t="str">
        <f>'4'!A30</f>
        <v>1.1.3.4</v>
      </c>
      <c r="B30" s="270" t="str">
        <f>'4'!B30</f>
        <v>Капітальний ремонт котельні з заміною обладнання ГРУ на вул. Вороніхіна, 15-Б в м.Луцьку</v>
      </c>
      <c r="C30" s="269" t="str">
        <f>'4'!C30</f>
        <v>1 шт.</v>
      </c>
      <c r="D30" s="271">
        <f>'4'!D30</f>
        <v>186.89</v>
      </c>
      <c r="E30" s="192" t="s">
        <v>22</v>
      </c>
      <c r="F30" s="192" t="s">
        <v>22</v>
      </c>
      <c r="G30" s="192" t="s">
        <v>22</v>
      </c>
      <c r="H30" s="192" t="s">
        <v>22</v>
      </c>
      <c r="I30" s="192" t="s">
        <v>22</v>
      </c>
      <c r="J30" s="192" t="s">
        <v>22</v>
      </c>
      <c r="K30" s="192" t="s">
        <v>22</v>
      </c>
      <c r="L30" s="192" t="s">
        <v>22</v>
      </c>
      <c r="M30" s="192" t="s">
        <v>22</v>
      </c>
      <c r="N30" s="272">
        <f>'4'!K30</f>
        <v>186.89</v>
      </c>
      <c r="O30" s="272">
        <f>'4'!L30</f>
        <v>0</v>
      </c>
      <c r="P30" s="194">
        <v>0</v>
      </c>
      <c r="Q30" s="194">
        <v>0</v>
      </c>
      <c r="R30" s="194">
        <f t="shared" si="0"/>
        <v>186.89</v>
      </c>
      <c r="S30" s="194">
        <v>0</v>
      </c>
      <c r="T30" s="192" t="s">
        <v>117</v>
      </c>
      <c r="U30" s="192" t="s">
        <v>117</v>
      </c>
      <c r="V30" s="192" t="s">
        <v>117</v>
      </c>
      <c r="W30" s="192" t="s">
        <v>117</v>
      </c>
      <c r="X30" s="192" t="s">
        <v>117</v>
      </c>
      <c r="Y30" s="18"/>
      <c r="Z30" s="18"/>
      <c r="AA30" s="18"/>
    </row>
    <row r="31" spans="1:31" ht="47.25" x14ac:dyDescent="0.2">
      <c r="A31" s="269" t="str">
        <f>'4'!A31</f>
        <v>1.1.3.5</v>
      </c>
      <c r="B31" s="270" t="str">
        <f>'4'!B31</f>
        <v xml:space="preserve">Капітальний ремонт котельні з заміною обладнання ГРУ на вул. Чернишевського, 114-К в м.Луцьку </v>
      </c>
      <c r="C31" s="269" t="str">
        <f>'4'!C31</f>
        <v>1 шт.</v>
      </c>
      <c r="D31" s="271">
        <f>'4'!D31</f>
        <v>29.33</v>
      </c>
      <c r="E31" s="192" t="s">
        <v>22</v>
      </c>
      <c r="F31" s="192" t="s">
        <v>22</v>
      </c>
      <c r="G31" s="192" t="s">
        <v>22</v>
      </c>
      <c r="H31" s="192" t="s">
        <v>22</v>
      </c>
      <c r="I31" s="192" t="s">
        <v>22</v>
      </c>
      <c r="J31" s="192" t="s">
        <v>22</v>
      </c>
      <c r="K31" s="192" t="s">
        <v>22</v>
      </c>
      <c r="L31" s="192" t="s">
        <v>22</v>
      </c>
      <c r="M31" s="192" t="s">
        <v>22</v>
      </c>
      <c r="N31" s="272">
        <f>'4'!K31</f>
        <v>29.33</v>
      </c>
      <c r="O31" s="272">
        <f>'4'!L31</f>
        <v>0</v>
      </c>
      <c r="P31" s="194">
        <v>0</v>
      </c>
      <c r="Q31" s="194">
        <v>0</v>
      </c>
      <c r="R31" s="194">
        <f t="shared" si="0"/>
        <v>29.33</v>
      </c>
      <c r="S31" s="194">
        <v>0</v>
      </c>
      <c r="T31" s="192" t="s">
        <v>117</v>
      </c>
      <c r="U31" s="192" t="s">
        <v>117</v>
      </c>
      <c r="V31" s="192" t="s">
        <v>117</v>
      </c>
      <c r="W31" s="192" t="s">
        <v>117</v>
      </c>
      <c r="X31" s="192" t="s">
        <v>117</v>
      </c>
      <c r="Y31" s="18"/>
      <c r="Z31" s="18"/>
      <c r="AA31" s="18"/>
    </row>
    <row r="32" spans="1:31" ht="47.25" x14ac:dyDescent="0.2">
      <c r="A32" s="269" t="str">
        <f>'4'!A32</f>
        <v>1.1.3.6</v>
      </c>
      <c r="B32" s="270" t="str">
        <f>'4'!B32</f>
        <v>Капітальний ремонт котельні з заміною обладнання ГРУ на вул. Чернишевського,29-В в м.Луцьку</v>
      </c>
      <c r="C32" s="269" t="str">
        <f>'4'!C32</f>
        <v>1 шт.</v>
      </c>
      <c r="D32" s="271">
        <f>'4'!D32</f>
        <v>29.66</v>
      </c>
      <c r="E32" s="192" t="s">
        <v>22</v>
      </c>
      <c r="F32" s="192" t="s">
        <v>22</v>
      </c>
      <c r="G32" s="192" t="s">
        <v>22</v>
      </c>
      <c r="H32" s="192" t="s">
        <v>22</v>
      </c>
      <c r="I32" s="192" t="s">
        <v>22</v>
      </c>
      <c r="J32" s="192" t="s">
        <v>22</v>
      </c>
      <c r="K32" s="192" t="s">
        <v>22</v>
      </c>
      <c r="L32" s="192" t="s">
        <v>22</v>
      </c>
      <c r="M32" s="192" t="s">
        <v>22</v>
      </c>
      <c r="N32" s="272">
        <f>'4'!K32</f>
        <v>29.66</v>
      </c>
      <c r="O32" s="272">
        <f>'4'!L32</f>
        <v>0</v>
      </c>
      <c r="P32" s="194">
        <v>0</v>
      </c>
      <c r="Q32" s="194">
        <v>0</v>
      </c>
      <c r="R32" s="194">
        <f t="shared" si="0"/>
        <v>29.66</v>
      </c>
      <c r="S32" s="194">
        <v>0</v>
      </c>
      <c r="T32" s="192" t="s">
        <v>117</v>
      </c>
      <c r="U32" s="192" t="s">
        <v>117</v>
      </c>
      <c r="V32" s="192" t="s">
        <v>117</v>
      </c>
      <c r="W32" s="192" t="s">
        <v>117</v>
      </c>
      <c r="X32" s="192" t="s">
        <v>117</v>
      </c>
      <c r="Y32" s="18"/>
      <c r="Z32" s="18"/>
      <c r="AA32" s="18"/>
    </row>
    <row r="33" spans="1:27" ht="47.25" x14ac:dyDescent="0.2">
      <c r="A33" s="269" t="str">
        <f>'4'!A33</f>
        <v>1.1.3.7</v>
      </c>
      <c r="B33" s="270" t="str">
        <f>'4'!B33</f>
        <v>Капітальний ремонт котельні з заміною обладнання ГРУ на вул.8-го Березня,3 в м.Луцьку</v>
      </c>
      <c r="C33" s="269" t="str">
        <f>'4'!C33</f>
        <v>1 шт.</v>
      </c>
      <c r="D33" s="271">
        <f>'4'!D33</f>
        <v>187.19</v>
      </c>
      <c r="E33" s="192" t="s">
        <v>22</v>
      </c>
      <c r="F33" s="192" t="s">
        <v>22</v>
      </c>
      <c r="G33" s="192" t="s">
        <v>22</v>
      </c>
      <c r="H33" s="192" t="s">
        <v>22</v>
      </c>
      <c r="I33" s="192" t="s">
        <v>22</v>
      </c>
      <c r="J33" s="192" t="s">
        <v>22</v>
      </c>
      <c r="K33" s="192" t="s">
        <v>22</v>
      </c>
      <c r="L33" s="192" t="s">
        <v>22</v>
      </c>
      <c r="M33" s="192" t="s">
        <v>22</v>
      </c>
      <c r="N33" s="272">
        <f>'4'!K33</f>
        <v>187.19</v>
      </c>
      <c r="O33" s="272">
        <f>'4'!L33</f>
        <v>0</v>
      </c>
      <c r="P33" s="194">
        <v>0</v>
      </c>
      <c r="Q33" s="194">
        <v>0</v>
      </c>
      <c r="R33" s="194">
        <f t="shared" si="0"/>
        <v>187.19</v>
      </c>
      <c r="S33" s="194">
        <v>0</v>
      </c>
      <c r="T33" s="192" t="s">
        <v>117</v>
      </c>
      <c r="U33" s="192" t="s">
        <v>117</v>
      </c>
      <c r="V33" s="192" t="s">
        <v>117</v>
      </c>
      <c r="W33" s="192" t="s">
        <v>117</v>
      </c>
      <c r="X33" s="192" t="s">
        <v>117</v>
      </c>
      <c r="Y33" s="18"/>
      <c r="Z33" s="18"/>
      <c r="AA33" s="18"/>
    </row>
    <row r="34" spans="1:27" ht="47.25" x14ac:dyDescent="0.2">
      <c r="A34" s="269" t="str">
        <f>'4'!A34</f>
        <v>1.1.3.8</v>
      </c>
      <c r="B34" s="270" t="str">
        <f>'4'!B34</f>
        <v>Капітальний ремонт котельні з заміною обладнання ГРУ на вул.Магістральній, 56 в м.Луцьку</v>
      </c>
      <c r="C34" s="269" t="str">
        <f>'4'!C34</f>
        <v>2 шт.</v>
      </c>
      <c r="D34" s="271">
        <f>'4'!D34</f>
        <v>398.9</v>
      </c>
      <c r="E34" s="192" t="s">
        <v>22</v>
      </c>
      <c r="F34" s="192" t="s">
        <v>22</v>
      </c>
      <c r="G34" s="192" t="s">
        <v>22</v>
      </c>
      <c r="H34" s="192" t="s">
        <v>22</v>
      </c>
      <c r="I34" s="192" t="s">
        <v>22</v>
      </c>
      <c r="J34" s="192" t="s">
        <v>22</v>
      </c>
      <c r="K34" s="192" t="s">
        <v>22</v>
      </c>
      <c r="L34" s="192" t="s">
        <v>22</v>
      </c>
      <c r="M34" s="192" t="s">
        <v>22</v>
      </c>
      <c r="N34" s="272">
        <f>'4'!K34</f>
        <v>398.9</v>
      </c>
      <c r="O34" s="272">
        <f>'4'!L34</f>
        <v>0</v>
      </c>
      <c r="P34" s="194">
        <v>0</v>
      </c>
      <c r="Q34" s="194">
        <v>0</v>
      </c>
      <c r="R34" s="194">
        <f t="shared" si="0"/>
        <v>398.9</v>
      </c>
      <c r="S34" s="194">
        <v>0</v>
      </c>
      <c r="T34" s="192" t="s">
        <v>117</v>
      </c>
      <c r="U34" s="192" t="s">
        <v>117</v>
      </c>
      <c r="V34" s="192" t="s">
        <v>117</v>
      </c>
      <c r="W34" s="192" t="s">
        <v>117</v>
      </c>
      <c r="X34" s="192" t="s">
        <v>117</v>
      </c>
      <c r="Y34" s="18"/>
      <c r="Z34" s="18"/>
      <c r="AA34" s="18"/>
    </row>
    <row r="35" spans="1:27" ht="94.5" x14ac:dyDescent="0.2">
      <c r="A35" s="269" t="str">
        <f>'4'!A35</f>
        <v>1.1.3.9</v>
      </c>
      <c r="B35" s="270" t="str">
        <f>'4'!B35</f>
        <v>Виготовлення проєктно-кошторисної документації на "Капітальний ремонт котельні в частині заміни технологічного обладнання за адресою: м.Луцьк,  вул. Чернишевського, 114-К"</v>
      </c>
      <c r="C35" s="269" t="str">
        <f>'4'!C35</f>
        <v>1 шт.</v>
      </c>
      <c r="D35" s="271">
        <f>'4'!D35</f>
        <v>363.96</v>
      </c>
      <c r="E35" s="192" t="s">
        <v>22</v>
      </c>
      <c r="F35" s="192" t="s">
        <v>22</v>
      </c>
      <c r="G35" s="192" t="s">
        <v>22</v>
      </c>
      <c r="H35" s="192" t="s">
        <v>22</v>
      </c>
      <c r="I35" s="192" t="s">
        <v>22</v>
      </c>
      <c r="J35" s="192" t="s">
        <v>22</v>
      </c>
      <c r="K35" s="192" t="s">
        <v>22</v>
      </c>
      <c r="L35" s="192" t="s">
        <v>22</v>
      </c>
      <c r="M35" s="192" t="s">
        <v>22</v>
      </c>
      <c r="N35" s="272">
        <f>'4'!K35</f>
        <v>0</v>
      </c>
      <c r="O35" s="272">
        <f>'4'!L35</f>
        <v>363.96</v>
      </c>
      <c r="P35" s="194">
        <v>0</v>
      </c>
      <c r="Q35" s="194">
        <f>D35</f>
        <v>363.96</v>
      </c>
      <c r="R35" s="194">
        <v>0</v>
      </c>
      <c r="S35" s="194">
        <v>0</v>
      </c>
      <c r="T35" s="192" t="s">
        <v>117</v>
      </c>
      <c r="U35" s="192" t="s">
        <v>117</v>
      </c>
      <c r="V35" s="192" t="s">
        <v>117</v>
      </c>
      <c r="W35" s="192" t="s">
        <v>117</v>
      </c>
      <c r="X35" s="192" t="s">
        <v>117</v>
      </c>
      <c r="Y35" s="18"/>
      <c r="Z35" s="18"/>
      <c r="AA35" s="18"/>
    </row>
    <row r="36" spans="1:27" ht="95.25" customHeight="1" x14ac:dyDescent="0.2">
      <c r="A36" s="269" t="str">
        <f>'4'!A36</f>
        <v>1.1.3.10</v>
      </c>
      <c r="B36" s="270" t="str">
        <f>'4'!B36</f>
        <v>Виготовлення проєктно-кошторисної документації на "Капітальний ремонт котельні в частині встановлення центрального теплового пункту за адресою: м.Луцьк, вул.Гулака-Артемовського, 20"</v>
      </c>
      <c r="C36" s="269" t="str">
        <f>'4'!C36</f>
        <v>1 шт.</v>
      </c>
      <c r="D36" s="271">
        <f>'4'!D36</f>
        <v>678.66</v>
      </c>
      <c r="E36" s="192" t="s">
        <v>22</v>
      </c>
      <c r="F36" s="192" t="s">
        <v>22</v>
      </c>
      <c r="G36" s="192" t="s">
        <v>22</v>
      </c>
      <c r="H36" s="192" t="s">
        <v>22</v>
      </c>
      <c r="I36" s="192" t="s">
        <v>22</v>
      </c>
      <c r="J36" s="192" t="s">
        <v>22</v>
      </c>
      <c r="K36" s="192" t="s">
        <v>22</v>
      </c>
      <c r="L36" s="192" t="s">
        <v>22</v>
      </c>
      <c r="M36" s="192" t="s">
        <v>22</v>
      </c>
      <c r="N36" s="272">
        <f>'4'!K36</f>
        <v>0</v>
      </c>
      <c r="O36" s="272">
        <f>'4'!L36</f>
        <v>678.66</v>
      </c>
      <c r="P36" s="194">
        <v>0</v>
      </c>
      <c r="Q36" s="194">
        <f>D36</f>
        <v>678.66</v>
      </c>
      <c r="R36" s="194">
        <v>0</v>
      </c>
      <c r="S36" s="194">
        <v>0</v>
      </c>
      <c r="T36" s="192" t="s">
        <v>117</v>
      </c>
      <c r="U36" s="192" t="s">
        <v>117</v>
      </c>
      <c r="V36" s="192" t="s">
        <v>117</v>
      </c>
      <c r="W36" s="192" t="s">
        <v>117</v>
      </c>
      <c r="X36" s="192" t="s">
        <v>117</v>
      </c>
      <c r="Y36" s="18"/>
      <c r="Z36" s="18"/>
      <c r="AA36" s="18"/>
    </row>
    <row r="37" spans="1:27" ht="50.25" customHeight="1" x14ac:dyDescent="0.2">
      <c r="A37" s="269" t="str">
        <f>'4'!A37</f>
        <v>1.1.3.11</v>
      </c>
      <c r="B37" s="270" t="str">
        <f>'4'!B37</f>
        <v>Капітальний ремонт покрівлі за адресою: вул. Загородня, 3-А в м. Луцьку</v>
      </c>
      <c r="C37" s="269" t="str">
        <f>'4'!C37</f>
        <v>1 шт.</v>
      </c>
      <c r="D37" s="271">
        <f>'4'!D37</f>
        <v>2634.5</v>
      </c>
      <c r="E37" s="192" t="s">
        <v>22</v>
      </c>
      <c r="F37" s="192" t="s">
        <v>22</v>
      </c>
      <c r="G37" s="192" t="s">
        <v>22</v>
      </c>
      <c r="H37" s="192" t="s">
        <v>22</v>
      </c>
      <c r="I37" s="192" t="s">
        <v>22</v>
      </c>
      <c r="J37" s="192" t="s">
        <v>22</v>
      </c>
      <c r="K37" s="192" t="s">
        <v>22</v>
      </c>
      <c r="L37" s="192" t="s">
        <v>22</v>
      </c>
      <c r="M37" s="192" t="s">
        <v>22</v>
      </c>
      <c r="N37" s="272">
        <f>'4'!K37</f>
        <v>0</v>
      </c>
      <c r="O37" s="272">
        <f>'4'!L37</f>
        <v>2634.5</v>
      </c>
      <c r="P37" s="194">
        <f>D37</f>
        <v>2634.5</v>
      </c>
      <c r="Q37" s="194">
        <v>0</v>
      </c>
      <c r="R37" s="194">
        <v>0</v>
      </c>
      <c r="S37" s="194">
        <v>0</v>
      </c>
      <c r="T37" s="192" t="s">
        <v>117</v>
      </c>
      <c r="U37" s="192" t="s">
        <v>117</v>
      </c>
      <c r="V37" s="192" t="s">
        <v>117</v>
      </c>
      <c r="W37" s="192" t="s">
        <v>117</v>
      </c>
      <c r="X37" s="192" t="s">
        <v>117</v>
      </c>
      <c r="Y37" s="18"/>
      <c r="Z37" s="18"/>
      <c r="AA37" s="18"/>
    </row>
    <row r="38" spans="1:27" ht="49.5" customHeight="1" x14ac:dyDescent="0.2">
      <c r="A38" s="269" t="str">
        <f>'4'!A38</f>
        <v>1.1.3.12</v>
      </c>
      <c r="B38" s="270" t="str">
        <f>'4'!B38</f>
        <v>Капітальний ремонт покрівлі за адресою: вул. Банкова, 10-Г в м. Луцьку</v>
      </c>
      <c r="C38" s="269" t="str">
        <f>'4'!C38</f>
        <v>1 шт.</v>
      </c>
      <c r="D38" s="271">
        <f>'4'!D38</f>
        <v>1535.57</v>
      </c>
      <c r="E38" s="192" t="s">
        <v>22</v>
      </c>
      <c r="F38" s="192" t="s">
        <v>22</v>
      </c>
      <c r="G38" s="192" t="s">
        <v>22</v>
      </c>
      <c r="H38" s="192" t="s">
        <v>22</v>
      </c>
      <c r="I38" s="192" t="s">
        <v>22</v>
      </c>
      <c r="J38" s="192" t="s">
        <v>22</v>
      </c>
      <c r="K38" s="192" t="s">
        <v>22</v>
      </c>
      <c r="L38" s="192" t="s">
        <v>22</v>
      </c>
      <c r="M38" s="192" t="s">
        <v>22</v>
      </c>
      <c r="N38" s="272">
        <f>'4'!K38</f>
        <v>0</v>
      </c>
      <c r="O38" s="272">
        <f>'4'!L38</f>
        <v>1535.57</v>
      </c>
      <c r="P38" s="194">
        <f>D38</f>
        <v>1535.57</v>
      </c>
      <c r="Q38" s="194">
        <v>0</v>
      </c>
      <c r="R38" s="194">
        <v>0</v>
      </c>
      <c r="S38" s="194">
        <v>0</v>
      </c>
      <c r="T38" s="192" t="s">
        <v>117</v>
      </c>
      <c r="U38" s="192" t="s">
        <v>117</v>
      </c>
      <c r="V38" s="192" t="s">
        <v>117</v>
      </c>
      <c r="W38" s="192" t="s">
        <v>117</v>
      </c>
      <c r="X38" s="192" t="s">
        <v>117</v>
      </c>
      <c r="Y38" s="18"/>
      <c r="Z38" s="18"/>
      <c r="AA38" s="18"/>
    </row>
    <row r="39" spans="1:27" ht="94.5" x14ac:dyDescent="0.2">
      <c r="A39" s="269" t="str">
        <f>'4'!A39</f>
        <v>1.1.3.13</v>
      </c>
      <c r="B39" s="270" t="str">
        <f>'4'!B39</f>
        <v xml:space="preserve">Встановлення єдиного вузла обліку газу для багатоквартирних житлових будинків на вул. Кравчука, 11-Б; Кравчука, 11-В; Героїв-добровольців, 4В; Героїв-добровольців, 4Д в м. Луцьк </v>
      </c>
      <c r="C39" s="269" t="str">
        <f>'4'!C39</f>
        <v>1 шт.</v>
      </c>
      <c r="D39" s="271">
        <f>'4'!D39</f>
        <v>443.45</v>
      </c>
      <c r="E39" s="192" t="s">
        <v>22</v>
      </c>
      <c r="F39" s="192" t="s">
        <v>22</v>
      </c>
      <c r="G39" s="192" t="s">
        <v>22</v>
      </c>
      <c r="H39" s="192" t="s">
        <v>22</v>
      </c>
      <c r="I39" s="192" t="s">
        <v>22</v>
      </c>
      <c r="J39" s="192" t="s">
        <v>22</v>
      </c>
      <c r="K39" s="192" t="s">
        <v>22</v>
      </c>
      <c r="L39" s="192" t="s">
        <v>22</v>
      </c>
      <c r="M39" s="192" t="s">
        <v>22</v>
      </c>
      <c r="N39" s="272">
        <f>'4'!K39</f>
        <v>0</v>
      </c>
      <c r="O39" s="272">
        <f>'4'!L39</f>
        <v>443.45</v>
      </c>
      <c r="P39" s="194">
        <v>0</v>
      </c>
      <c r="Q39" s="194">
        <v>0</v>
      </c>
      <c r="R39" s="194">
        <f>D39</f>
        <v>443.45</v>
      </c>
      <c r="S39" s="194">
        <v>0</v>
      </c>
      <c r="T39" s="192" t="s">
        <v>117</v>
      </c>
      <c r="U39" s="192" t="s">
        <v>117</v>
      </c>
      <c r="V39" s="192" t="s">
        <v>117</v>
      </c>
      <c r="W39" s="192" t="s">
        <v>117</v>
      </c>
      <c r="X39" s="192" t="s">
        <v>117</v>
      </c>
      <c r="Y39" s="18"/>
      <c r="Z39" s="18"/>
      <c r="AA39" s="18"/>
    </row>
    <row r="40" spans="1:27" ht="47.25" x14ac:dyDescent="0.2">
      <c r="A40" s="269" t="str">
        <f>'4'!A40</f>
        <v>1.1.3.14</v>
      </c>
      <c r="B40" s="270" t="str">
        <f>'4'!B40</f>
        <v>Влаштування диспетчерезації на джерелах генерації теплової енергії ДКП "Луцьктепло"</v>
      </c>
      <c r="C40" s="269" t="str">
        <f>'4'!C40</f>
        <v>3 шт.</v>
      </c>
      <c r="D40" s="271">
        <f>'4'!D40</f>
        <v>1250.75</v>
      </c>
      <c r="E40" s="192" t="s">
        <v>22</v>
      </c>
      <c r="F40" s="192" t="s">
        <v>22</v>
      </c>
      <c r="G40" s="192" t="s">
        <v>22</v>
      </c>
      <c r="H40" s="192" t="s">
        <v>22</v>
      </c>
      <c r="I40" s="192" t="s">
        <v>22</v>
      </c>
      <c r="J40" s="192" t="s">
        <v>22</v>
      </c>
      <c r="K40" s="192" t="s">
        <v>22</v>
      </c>
      <c r="L40" s="192" t="s">
        <v>22</v>
      </c>
      <c r="M40" s="192" t="s">
        <v>22</v>
      </c>
      <c r="N40" s="272">
        <f>'4'!K40</f>
        <v>0</v>
      </c>
      <c r="O40" s="272">
        <f>'4'!L40</f>
        <v>1250.75</v>
      </c>
      <c r="P40" s="194">
        <v>0</v>
      </c>
      <c r="Q40" s="194">
        <v>0</v>
      </c>
      <c r="R40" s="194">
        <f>D40</f>
        <v>1250.75</v>
      </c>
      <c r="S40" s="194">
        <v>0</v>
      </c>
      <c r="T40" s="192" t="s">
        <v>117</v>
      </c>
      <c r="U40" s="192" t="s">
        <v>117</v>
      </c>
      <c r="V40" s="192" t="s">
        <v>117</v>
      </c>
      <c r="W40" s="192" t="s">
        <v>117</v>
      </c>
      <c r="X40" s="192" t="s">
        <v>117</v>
      </c>
      <c r="Y40" s="18"/>
      <c r="Z40" s="18"/>
      <c r="AA40" s="18"/>
    </row>
    <row r="41" spans="1:27" ht="125.25" customHeight="1" x14ac:dyDescent="0.2">
      <c r="A41" s="269" t="str">
        <f>'4'!A41</f>
        <v>1.1.3.15</v>
      </c>
      <c r="B41" s="270" t="str">
        <f>'4'!B41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№2 критичної інфраструктури на вул. Магістральна, 56 в м. Луцьку"</v>
      </c>
      <c r="C41" s="269" t="str">
        <f>'4'!C41</f>
        <v>1 шт.</v>
      </c>
      <c r="D41" s="271">
        <f>'4'!D41</f>
        <v>220.85</v>
      </c>
      <c r="E41" s="192" t="s">
        <v>22</v>
      </c>
      <c r="F41" s="192" t="s">
        <v>22</v>
      </c>
      <c r="G41" s="192" t="s">
        <v>22</v>
      </c>
      <c r="H41" s="192" t="s">
        <v>22</v>
      </c>
      <c r="I41" s="192" t="s">
        <v>22</v>
      </c>
      <c r="J41" s="192" t="s">
        <v>22</v>
      </c>
      <c r="K41" s="192" t="s">
        <v>22</v>
      </c>
      <c r="L41" s="192" t="s">
        <v>22</v>
      </c>
      <c r="M41" s="192" t="s">
        <v>22</v>
      </c>
      <c r="N41" s="272">
        <f>'4'!K41</f>
        <v>0</v>
      </c>
      <c r="O41" s="272">
        <f>'4'!L41</f>
        <v>220.85</v>
      </c>
      <c r="P41" s="194">
        <f>D41</f>
        <v>220.85</v>
      </c>
      <c r="Q41" s="194">
        <v>0</v>
      </c>
      <c r="R41" s="194">
        <v>0</v>
      </c>
      <c r="S41" s="194">
        <v>0</v>
      </c>
      <c r="T41" s="192" t="s">
        <v>117</v>
      </c>
      <c r="U41" s="192" t="s">
        <v>117</v>
      </c>
      <c r="V41" s="192" t="s">
        <v>117</v>
      </c>
      <c r="W41" s="192" t="s">
        <v>117</v>
      </c>
      <c r="X41" s="192" t="s">
        <v>117</v>
      </c>
      <c r="Y41" s="18"/>
      <c r="Z41" s="18"/>
      <c r="AA41" s="18"/>
    </row>
    <row r="42" spans="1:27" ht="123" customHeight="1" x14ac:dyDescent="0.2">
      <c r="A42" s="269" t="str">
        <f>'4'!A42</f>
        <v>1.1.3.16</v>
      </c>
      <c r="B42" s="270" t="str">
        <f>'4'!B42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№3 критичної інфраструктури на вул. Арцеулова, 3-А в м. Луцьку"</v>
      </c>
      <c r="C42" s="269" t="str">
        <f>'4'!C42</f>
        <v>1 шт.</v>
      </c>
      <c r="D42" s="271">
        <f>'4'!D42</f>
        <v>369.59</v>
      </c>
      <c r="E42" s="192" t="s">
        <v>22</v>
      </c>
      <c r="F42" s="192" t="s">
        <v>22</v>
      </c>
      <c r="G42" s="192" t="s">
        <v>22</v>
      </c>
      <c r="H42" s="192" t="s">
        <v>22</v>
      </c>
      <c r="I42" s="192" t="s">
        <v>22</v>
      </c>
      <c r="J42" s="192" t="s">
        <v>22</v>
      </c>
      <c r="K42" s="192" t="s">
        <v>22</v>
      </c>
      <c r="L42" s="192" t="s">
        <v>22</v>
      </c>
      <c r="M42" s="192" t="s">
        <v>22</v>
      </c>
      <c r="N42" s="272">
        <f>'4'!K42</f>
        <v>0</v>
      </c>
      <c r="O42" s="272">
        <f>'4'!L42</f>
        <v>369.59</v>
      </c>
      <c r="P42" s="194">
        <f t="shared" ref="P42:P44" si="1">D42</f>
        <v>369.59</v>
      </c>
      <c r="Q42" s="194">
        <v>0</v>
      </c>
      <c r="R42" s="194">
        <v>0</v>
      </c>
      <c r="S42" s="194">
        <v>0</v>
      </c>
      <c r="T42" s="192" t="s">
        <v>117</v>
      </c>
      <c r="U42" s="192" t="s">
        <v>117</v>
      </c>
      <c r="V42" s="192" t="s">
        <v>117</v>
      </c>
      <c r="W42" s="192" t="s">
        <v>117</v>
      </c>
      <c r="X42" s="192" t="s">
        <v>117</v>
      </c>
      <c r="Y42" s="18"/>
      <c r="Z42" s="18"/>
      <c r="AA42" s="18"/>
    </row>
    <row r="43" spans="1:27" ht="126" customHeight="1" x14ac:dyDescent="0.2">
      <c r="A43" s="269" t="str">
        <f>'4'!A43</f>
        <v>1.1.3.17</v>
      </c>
      <c r="B43" s="270" t="str">
        <f>'4'!B43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№4 критичної інфраструктури на вул. Загородня, 3-А в м. Луцьку"</v>
      </c>
      <c r="C43" s="269" t="str">
        <f>'4'!C43</f>
        <v>1 шт.</v>
      </c>
      <c r="D43" s="271">
        <f>'4'!D43</f>
        <v>340.69</v>
      </c>
      <c r="E43" s="192" t="s">
        <v>22</v>
      </c>
      <c r="F43" s="192" t="s">
        <v>22</v>
      </c>
      <c r="G43" s="192" t="s">
        <v>22</v>
      </c>
      <c r="H43" s="192" t="s">
        <v>22</v>
      </c>
      <c r="I43" s="192" t="s">
        <v>22</v>
      </c>
      <c r="J43" s="192" t="s">
        <v>22</v>
      </c>
      <c r="K43" s="192" t="s">
        <v>22</v>
      </c>
      <c r="L43" s="192" t="s">
        <v>22</v>
      </c>
      <c r="M43" s="192" t="s">
        <v>22</v>
      </c>
      <c r="N43" s="272">
        <f>'4'!K43</f>
        <v>0</v>
      </c>
      <c r="O43" s="272">
        <f>'4'!L43</f>
        <v>340.69</v>
      </c>
      <c r="P43" s="194">
        <f t="shared" si="1"/>
        <v>340.69</v>
      </c>
      <c r="Q43" s="194">
        <v>0</v>
      </c>
      <c r="R43" s="194">
        <v>0</v>
      </c>
      <c r="S43" s="194">
        <v>0</v>
      </c>
      <c r="T43" s="192" t="s">
        <v>117</v>
      </c>
      <c r="U43" s="192" t="s">
        <v>117</v>
      </c>
      <c r="V43" s="192" t="s">
        <v>117</v>
      </c>
      <c r="W43" s="192" t="s">
        <v>117</v>
      </c>
      <c r="X43" s="192" t="s">
        <v>117</v>
      </c>
      <c r="Y43" s="18"/>
      <c r="Z43" s="18"/>
      <c r="AA43" s="18"/>
    </row>
    <row r="44" spans="1:27" ht="130.5" customHeight="1" x14ac:dyDescent="0.2">
      <c r="A44" s="269" t="str">
        <f>'4'!A44</f>
        <v>1.1.3.18</v>
      </c>
      <c r="B44" s="270" t="str">
        <f>'4'!B44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№5 критичної інфраструктури на вул. Задворецька, 13 в м. Луцьку"</v>
      </c>
      <c r="C44" s="269" t="str">
        <f>'4'!C44</f>
        <v>1 шт.</v>
      </c>
      <c r="D44" s="271">
        <f>'4'!D44</f>
        <v>211.71</v>
      </c>
      <c r="E44" s="192" t="s">
        <v>22</v>
      </c>
      <c r="F44" s="192" t="s">
        <v>22</v>
      </c>
      <c r="G44" s="192" t="s">
        <v>22</v>
      </c>
      <c r="H44" s="192" t="s">
        <v>22</v>
      </c>
      <c r="I44" s="192" t="s">
        <v>22</v>
      </c>
      <c r="J44" s="192" t="s">
        <v>22</v>
      </c>
      <c r="K44" s="192" t="s">
        <v>22</v>
      </c>
      <c r="L44" s="192" t="s">
        <v>22</v>
      </c>
      <c r="M44" s="192" t="s">
        <v>22</v>
      </c>
      <c r="N44" s="272">
        <f>'4'!K44</f>
        <v>0</v>
      </c>
      <c r="O44" s="272">
        <f>'4'!L44</f>
        <v>211.71</v>
      </c>
      <c r="P44" s="194">
        <f t="shared" si="1"/>
        <v>211.71</v>
      </c>
      <c r="Q44" s="194">
        <v>0</v>
      </c>
      <c r="R44" s="194">
        <v>0</v>
      </c>
      <c r="S44" s="194">
        <v>0</v>
      </c>
      <c r="T44" s="192" t="s">
        <v>117</v>
      </c>
      <c r="U44" s="192" t="s">
        <v>117</v>
      </c>
      <c r="V44" s="192" t="s">
        <v>117</v>
      </c>
      <c r="W44" s="192" t="s">
        <v>117</v>
      </c>
      <c r="X44" s="192" t="s">
        <v>117</v>
      </c>
      <c r="Y44" s="18"/>
      <c r="Z44" s="18"/>
      <c r="AA44" s="18"/>
    </row>
    <row r="45" spans="1:27" ht="125.25" customHeight="1" x14ac:dyDescent="0.2">
      <c r="A45" s="269" t="str">
        <f>'4'!A45</f>
        <v>1.1.3.19</v>
      </c>
      <c r="B45" s="270" t="str">
        <f>'4'!B45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№6 критичної інфраструктури на вул. Вавилова, 6  в м. Луцьку"</v>
      </c>
      <c r="C45" s="269" t="str">
        <f>'4'!C45</f>
        <v>1 шт.</v>
      </c>
      <c r="D45" s="271">
        <f>'4'!D45</f>
        <v>331.74</v>
      </c>
      <c r="E45" s="192" t="s">
        <v>22</v>
      </c>
      <c r="F45" s="192" t="s">
        <v>22</v>
      </c>
      <c r="G45" s="192" t="s">
        <v>22</v>
      </c>
      <c r="H45" s="192" t="s">
        <v>22</v>
      </c>
      <c r="I45" s="192" t="s">
        <v>22</v>
      </c>
      <c r="J45" s="192" t="s">
        <v>22</v>
      </c>
      <c r="K45" s="192" t="s">
        <v>22</v>
      </c>
      <c r="L45" s="192" t="s">
        <v>22</v>
      </c>
      <c r="M45" s="192" t="s">
        <v>22</v>
      </c>
      <c r="N45" s="272">
        <f>'4'!K45</f>
        <v>0</v>
      </c>
      <c r="O45" s="272">
        <f>'4'!L45</f>
        <v>331.74</v>
      </c>
      <c r="P45" s="194">
        <v>0</v>
      </c>
      <c r="Q45" s="194">
        <f>D45</f>
        <v>331.74</v>
      </c>
      <c r="R45" s="194">
        <v>0</v>
      </c>
      <c r="S45" s="194">
        <v>0</v>
      </c>
      <c r="T45" s="192" t="s">
        <v>117</v>
      </c>
      <c r="U45" s="192" t="s">
        <v>117</v>
      </c>
      <c r="V45" s="192" t="s">
        <v>117</v>
      </c>
      <c r="W45" s="192" t="s">
        <v>117</v>
      </c>
      <c r="X45" s="192" t="s">
        <v>117</v>
      </c>
      <c r="Y45" s="18"/>
      <c r="Z45" s="18"/>
      <c r="AA45" s="18"/>
    </row>
    <row r="46" spans="1:27" ht="125.25" customHeight="1" x14ac:dyDescent="0.2">
      <c r="A46" s="269" t="str">
        <f>'4'!A46</f>
        <v>1.1.3.20</v>
      </c>
      <c r="B46" s="270" t="str">
        <f>'4'!B46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№7 критичної інфраструктури на вул. Банкова, 10-Г в м. Луцьку"</v>
      </c>
      <c r="C46" s="269" t="str">
        <f>'4'!C46</f>
        <v>1 шт.</v>
      </c>
      <c r="D46" s="271">
        <f>'4'!D46</f>
        <v>333</v>
      </c>
      <c r="E46" s="192" t="s">
        <v>22</v>
      </c>
      <c r="F46" s="192" t="s">
        <v>22</v>
      </c>
      <c r="G46" s="192" t="s">
        <v>22</v>
      </c>
      <c r="H46" s="192" t="s">
        <v>22</v>
      </c>
      <c r="I46" s="192" t="s">
        <v>22</v>
      </c>
      <c r="J46" s="192" t="s">
        <v>22</v>
      </c>
      <c r="K46" s="192" t="s">
        <v>22</v>
      </c>
      <c r="L46" s="192" t="s">
        <v>22</v>
      </c>
      <c r="M46" s="192" t="s">
        <v>22</v>
      </c>
      <c r="N46" s="272">
        <f>'4'!K46</f>
        <v>0</v>
      </c>
      <c r="O46" s="272">
        <f>'4'!L46</f>
        <v>333</v>
      </c>
      <c r="P46" s="194">
        <v>0</v>
      </c>
      <c r="Q46" s="194">
        <f t="shared" ref="Q46:Q47" si="2">D46</f>
        <v>333</v>
      </c>
      <c r="R46" s="194">
        <v>0</v>
      </c>
      <c r="S46" s="194">
        <v>0</v>
      </c>
      <c r="T46" s="192" t="s">
        <v>117</v>
      </c>
      <c r="U46" s="192" t="s">
        <v>117</v>
      </c>
      <c r="V46" s="192" t="s">
        <v>117</v>
      </c>
      <c r="W46" s="192" t="s">
        <v>117</v>
      </c>
      <c r="X46" s="192" t="s">
        <v>117</v>
      </c>
      <c r="Y46" s="18"/>
      <c r="Z46" s="18"/>
      <c r="AA46" s="18"/>
    </row>
    <row r="47" spans="1:27" ht="129" customHeight="1" x14ac:dyDescent="0.2">
      <c r="A47" s="269" t="str">
        <f>'4'!A47</f>
        <v>1.1.3.21</v>
      </c>
      <c r="B47" s="270" t="str">
        <f>'4'!B47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№8 критичної інфраструктури на вул. Декабристів, 29 в м. Луцьку"</v>
      </c>
      <c r="C47" s="269" t="str">
        <f>'4'!C47</f>
        <v>1 шт.</v>
      </c>
      <c r="D47" s="271">
        <f>'4'!D47</f>
        <v>358.05</v>
      </c>
      <c r="E47" s="192" t="s">
        <v>22</v>
      </c>
      <c r="F47" s="192" t="s">
        <v>22</v>
      </c>
      <c r="G47" s="192" t="s">
        <v>22</v>
      </c>
      <c r="H47" s="192" t="s">
        <v>22</v>
      </c>
      <c r="I47" s="192" t="s">
        <v>22</v>
      </c>
      <c r="J47" s="192" t="s">
        <v>22</v>
      </c>
      <c r="K47" s="192" t="s">
        <v>22</v>
      </c>
      <c r="L47" s="192" t="s">
        <v>22</v>
      </c>
      <c r="M47" s="192" t="s">
        <v>22</v>
      </c>
      <c r="N47" s="272">
        <f>'4'!K47</f>
        <v>0</v>
      </c>
      <c r="O47" s="272">
        <f>'4'!L47</f>
        <v>358.05</v>
      </c>
      <c r="P47" s="194">
        <v>0</v>
      </c>
      <c r="Q47" s="194">
        <f t="shared" si="2"/>
        <v>358.05</v>
      </c>
      <c r="R47" s="194">
        <v>0</v>
      </c>
      <c r="S47" s="194">
        <v>0</v>
      </c>
      <c r="T47" s="192" t="s">
        <v>117</v>
      </c>
      <c r="U47" s="192" t="s">
        <v>117</v>
      </c>
      <c r="V47" s="192" t="s">
        <v>117</v>
      </c>
      <c r="W47" s="192" t="s">
        <v>117</v>
      </c>
      <c r="X47" s="192" t="s">
        <v>117</v>
      </c>
      <c r="Y47" s="18"/>
      <c r="Z47" s="18"/>
      <c r="AA47" s="18"/>
    </row>
    <row r="48" spans="1:27" ht="126.75" customHeight="1" x14ac:dyDescent="0.2">
      <c r="A48" s="269" t="str">
        <f>'4'!A48</f>
        <v>1.1.3.22</v>
      </c>
      <c r="B48" s="270" t="str">
        <f>'4'!B48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№9 критичної інфраструктури на вул. 8 Березня, 3 в м. Луцьку"</v>
      </c>
      <c r="C48" s="269" t="str">
        <f>'4'!C48</f>
        <v>1 шт.</v>
      </c>
      <c r="D48" s="271">
        <f>'4'!D48</f>
        <v>358.05</v>
      </c>
      <c r="E48" s="192" t="s">
        <v>22</v>
      </c>
      <c r="F48" s="192" t="s">
        <v>22</v>
      </c>
      <c r="G48" s="192" t="s">
        <v>22</v>
      </c>
      <c r="H48" s="192" t="s">
        <v>22</v>
      </c>
      <c r="I48" s="192" t="s">
        <v>22</v>
      </c>
      <c r="J48" s="192" t="s">
        <v>22</v>
      </c>
      <c r="K48" s="192" t="s">
        <v>22</v>
      </c>
      <c r="L48" s="192" t="s">
        <v>22</v>
      </c>
      <c r="M48" s="192" t="s">
        <v>22</v>
      </c>
      <c r="N48" s="272">
        <f>'4'!K48</f>
        <v>0</v>
      </c>
      <c r="O48" s="272">
        <f>'4'!L48</f>
        <v>358.05</v>
      </c>
      <c r="P48" s="194">
        <v>0</v>
      </c>
      <c r="Q48" s="194">
        <v>0</v>
      </c>
      <c r="R48" s="194">
        <f>D48</f>
        <v>358.05</v>
      </c>
      <c r="S48" s="194">
        <v>0</v>
      </c>
      <c r="T48" s="192" t="s">
        <v>117</v>
      </c>
      <c r="U48" s="192" t="s">
        <v>117</v>
      </c>
      <c r="V48" s="192" t="s">
        <v>117</v>
      </c>
      <c r="W48" s="192" t="s">
        <v>117</v>
      </c>
      <c r="X48" s="192" t="s">
        <v>117</v>
      </c>
      <c r="Y48" s="18"/>
      <c r="Z48" s="18"/>
      <c r="AA48" s="18"/>
    </row>
    <row r="49" spans="1:27" ht="124.5" customHeight="1" x14ac:dyDescent="0.2">
      <c r="A49" s="269" t="str">
        <f>'4'!A49</f>
        <v>1.1.3.23</v>
      </c>
      <c r="B49" s="270" t="str">
        <f>'4'!B49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№10 критичної інфраструктури на пр-ті Відродження, 15-б в м. Луцьку"</v>
      </c>
      <c r="C49" s="269" t="str">
        <f>'4'!C49</f>
        <v>1 шт.</v>
      </c>
      <c r="D49" s="271">
        <f>'4'!D49</f>
        <v>333.3</v>
      </c>
      <c r="E49" s="192" t="s">
        <v>22</v>
      </c>
      <c r="F49" s="192" t="s">
        <v>22</v>
      </c>
      <c r="G49" s="192" t="s">
        <v>22</v>
      </c>
      <c r="H49" s="192" t="s">
        <v>22</v>
      </c>
      <c r="I49" s="192" t="s">
        <v>22</v>
      </c>
      <c r="J49" s="192" t="s">
        <v>22</v>
      </c>
      <c r="K49" s="192" t="s">
        <v>22</v>
      </c>
      <c r="L49" s="192" t="s">
        <v>22</v>
      </c>
      <c r="M49" s="192" t="s">
        <v>22</v>
      </c>
      <c r="N49" s="272">
        <f>'4'!K49</f>
        <v>0</v>
      </c>
      <c r="O49" s="272">
        <f>'4'!L49</f>
        <v>333.3</v>
      </c>
      <c r="P49" s="194">
        <v>0</v>
      </c>
      <c r="Q49" s="194">
        <v>0</v>
      </c>
      <c r="R49" s="194">
        <f t="shared" ref="R49:R54" si="3">D49</f>
        <v>333.3</v>
      </c>
      <c r="S49" s="194">
        <v>0</v>
      </c>
      <c r="T49" s="192" t="s">
        <v>117</v>
      </c>
      <c r="U49" s="192" t="s">
        <v>117</v>
      </c>
      <c r="V49" s="192" t="s">
        <v>117</v>
      </c>
      <c r="W49" s="192" t="s">
        <v>117</v>
      </c>
      <c r="X49" s="192" t="s">
        <v>117</v>
      </c>
      <c r="Y49" s="18"/>
      <c r="Z49" s="18"/>
      <c r="AA49" s="18"/>
    </row>
    <row r="50" spans="1:27" ht="130.5" customHeight="1" x14ac:dyDescent="0.2">
      <c r="A50" s="269" t="str">
        <f>'4'!A50</f>
        <v>1.1.3.24</v>
      </c>
      <c r="B50" s="270" t="str">
        <f>'4'!B50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№11 критичної інфраструктури на вул. Даньшина, 10-Б в м. Луцьку"</v>
      </c>
      <c r="C50" s="269" t="str">
        <f>'4'!C50</f>
        <v>1 шт.</v>
      </c>
      <c r="D50" s="271">
        <f>'4'!D50</f>
        <v>311.38</v>
      </c>
      <c r="E50" s="192" t="s">
        <v>22</v>
      </c>
      <c r="F50" s="192" t="s">
        <v>22</v>
      </c>
      <c r="G50" s="192" t="s">
        <v>22</v>
      </c>
      <c r="H50" s="192" t="s">
        <v>22</v>
      </c>
      <c r="I50" s="192" t="s">
        <v>22</v>
      </c>
      <c r="J50" s="192" t="s">
        <v>22</v>
      </c>
      <c r="K50" s="192" t="s">
        <v>22</v>
      </c>
      <c r="L50" s="192" t="s">
        <v>22</v>
      </c>
      <c r="M50" s="192" t="s">
        <v>22</v>
      </c>
      <c r="N50" s="272">
        <f>'4'!K50</f>
        <v>0</v>
      </c>
      <c r="O50" s="272">
        <f>'4'!L50</f>
        <v>311.38</v>
      </c>
      <c r="P50" s="194">
        <v>0</v>
      </c>
      <c r="Q50" s="194">
        <v>0</v>
      </c>
      <c r="R50" s="194">
        <f t="shared" si="3"/>
        <v>311.38</v>
      </c>
      <c r="S50" s="194">
        <v>0</v>
      </c>
      <c r="T50" s="192" t="s">
        <v>117</v>
      </c>
      <c r="U50" s="192" t="s">
        <v>117</v>
      </c>
      <c r="V50" s="192" t="s">
        <v>117</v>
      </c>
      <c r="W50" s="192" t="s">
        <v>117</v>
      </c>
      <c r="X50" s="192" t="s">
        <v>117</v>
      </c>
      <c r="Y50" s="18"/>
      <c r="Z50" s="18"/>
      <c r="AA50" s="18"/>
    </row>
    <row r="51" spans="1:27" ht="141.75" x14ac:dyDescent="0.2">
      <c r="A51" s="269" t="str">
        <f>'4'!A51</f>
        <v>1.1.3.25</v>
      </c>
      <c r="B51" s="270" t="str">
        <f>'4'!B51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№12 критичної інфраструктури на вул. Гулака-Артемовського, 20 в м. Луцьку"</v>
      </c>
      <c r="C51" s="269" t="str">
        <f>'4'!C51</f>
        <v>1 шт.</v>
      </c>
      <c r="D51" s="271">
        <f>'4'!D51</f>
        <v>333.3</v>
      </c>
      <c r="E51" s="192" t="s">
        <v>22</v>
      </c>
      <c r="F51" s="192" t="s">
        <v>22</v>
      </c>
      <c r="G51" s="192" t="s">
        <v>22</v>
      </c>
      <c r="H51" s="192" t="s">
        <v>22</v>
      </c>
      <c r="I51" s="192" t="s">
        <v>22</v>
      </c>
      <c r="J51" s="192" t="s">
        <v>22</v>
      </c>
      <c r="K51" s="192" t="s">
        <v>22</v>
      </c>
      <c r="L51" s="192" t="s">
        <v>22</v>
      </c>
      <c r="M51" s="192" t="s">
        <v>22</v>
      </c>
      <c r="N51" s="272">
        <f>'4'!K51</f>
        <v>0</v>
      </c>
      <c r="O51" s="272">
        <f>'4'!L51</f>
        <v>333.3</v>
      </c>
      <c r="P51" s="194">
        <v>0</v>
      </c>
      <c r="Q51" s="194">
        <v>0</v>
      </c>
      <c r="R51" s="194">
        <f t="shared" si="3"/>
        <v>333.3</v>
      </c>
      <c r="S51" s="194">
        <v>0</v>
      </c>
      <c r="T51" s="192" t="s">
        <v>117</v>
      </c>
      <c r="U51" s="192" t="s">
        <v>117</v>
      </c>
      <c r="V51" s="192" t="s">
        <v>117</v>
      </c>
      <c r="W51" s="192" t="s">
        <v>117</v>
      </c>
      <c r="X51" s="192" t="s">
        <v>117</v>
      </c>
      <c r="Y51" s="18"/>
      <c r="Z51" s="18"/>
      <c r="AA51" s="18"/>
    </row>
    <row r="52" spans="1:27" ht="129" customHeight="1" x14ac:dyDescent="0.2">
      <c r="A52" s="269" t="str">
        <f>'4'!A52</f>
        <v>1.1.3.26</v>
      </c>
      <c r="B52" s="270" t="str">
        <f>'4'!B52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№13 критичної інфраструктури на вул. Володимирська, 100-Б в м. Луцьку"</v>
      </c>
      <c r="C52" s="269" t="str">
        <f>'4'!C52</f>
        <v>1 шт.</v>
      </c>
      <c r="D52" s="271">
        <f>'4'!D52</f>
        <v>331.75</v>
      </c>
      <c r="E52" s="192" t="s">
        <v>22</v>
      </c>
      <c r="F52" s="192" t="s">
        <v>22</v>
      </c>
      <c r="G52" s="192" t="s">
        <v>22</v>
      </c>
      <c r="H52" s="192" t="s">
        <v>22</v>
      </c>
      <c r="I52" s="192" t="s">
        <v>22</v>
      </c>
      <c r="J52" s="192" t="s">
        <v>22</v>
      </c>
      <c r="K52" s="192" t="s">
        <v>22</v>
      </c>
      <c r="L52" s="192" t="s">
        <v>22</v>
      </c>
      <c r="M52" s="192" t="s">
        <v>22</v>
      </c>
      <c r="N52" s="272">
        <f>'4'!K52</f>
        <v>0</v>
      </c>
      <c r="O52" s="272">
        <f>'4'!L52</f>
        <v>331.75</v>
      </c>
      <c r="P52" s="194">
        <v>0</v>
      </c>
      <c r="Q52" s="194">
        <v>0</v>
      </c>
      <c r="R52" s="194">
        <f t="shared" si="3"/>
        <v>331.75</v>
      </c>
      <c r="S52" s="194">
        <v>0</v>
      </c>
      <c r="T52" s="192" t="s">
        <v>117</v>
      </c>
      <c r="U52" s="192" t="s">
        <v>117</v>
      </c>
      <c r="V52" s="192" t="s">
        <v>117</v>
      </c>
      <c r="W52" s="192" t="s">
        <v>117</v>
      </c>
      <c r="X52" s="192" t="s">
        <v>117</v>
      </c>
      <c r="Y52" s="18"/>
      <c r="Z52" s="18"/>
      <c r="AA52" s="18"/>
    </row>
    <row r="53" spans="1:27" ht="132" customHeight="1" x14ac:dyDescent="0.2">
      <c r="A53" s="269" t="str">
        <f>'4'!A53</f>
        <v>1.1.3.27</v>
      </c>
      <c r="B53" s="270" t="str">
        <f>'4'!B53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№14 критичної інфраструктури на вул. Конякіна, 24-К в м. Луцьку"</v>
      </c>
      <c r="C53" s="269" t="str">
        <f>'4'!C53</f>
        <v>1 шт.</v>
      </c>
      <c r="D53" s="271">
        <f>'4'!D53</f>
        <v>331.74</v>
      </c>
      <c r="E53" s="192" t="s">
        <v>22</v>
      </c>
      <c r="F53" s="192" t="s">
        <v>22</v>
      </c>
      <c r="G53" s="192" t="s">
        <v>22</v>
      </c>
      <c r="H53" s="192" t="s">
        <v>22</v>
      </c>
      <c r="I53" s="192" t="s">
        <v>22</v>
      </c>
      <c r="J53" s="192" t="s">
        <v>22</v>
      </c>
      <c r="K53" s="192" t="s">
        <v>22</v>
      </c>
      <c r="L53" s="192" t="s">
        <v>22</v>
      </c>
      <c r="M53" s="192" t="s">
        <v>22</v>
      </c>
      <c r="N53" s="272">
        <f>'4'!K53</f>
        <v>0</v>
      </c>
      <c r="O53" s="272">
        <f>'4'!L53</f>
        <v>331.74</v>
      </c>
      <c r="P53" s="194">
        <v>0</v>
      </c>
      <c r="Q53" s="194">
        <f>D53</f>
        <v>331.74</v>
      </c>
      <c r="R53" s="194">
        <v>0</v>
      </c>
      <c r="S53" s="194">
        <v>0</v>
      </c>
      <c r="T53" s="192" t="s">
        <v>117</v>
      </c>
      <c r="U53" s="192" t="s">
        <v>117</v>
      </c>
      <c r="V53" s="192" t="s">
        <v>117</v>
      </c>
      <c r="W53" s="192" t="s">
        <v>117</v>
      </c>
      <c r="X53" s="192" t="s">
        <v>117</v>
      </c>
      <c r="Y53" s="18"/>
      <c r="Z53" s="18"/>
      <c r="AA53" s="18"/>
    </row>
    <row r="54" spans="1:27" ht="129" customHeight="1" x14ac:dyDescent="0.2">
      <c r="A54" s="269" t="str">
        <f>'4'!A54</f>
        <v>1.1.3.28</v>
      </c>
      <c r="B54" s="270" t="str">
        <f>'4'!B54</f>
        <v>Реконструкція мереж електропостачання з встановленням та підключенням дизельних електростанцій-генераторів (ДЕС) для забезпечення резервним живленням електричної енергії котельні №15 критичної інфраструктури на вул. Вороніхіна, 15-Б в м. Луцьку"</v>
      </c>
      <c r="C54" s="269" t="str">
        <f>'4'!C54</f>
        <v>1 шт.</v>
      </c>
      <c r="D54" s="271">
        <f>'4'!D54</f>
        <v>326.27</v>
      </c>
      <c r="E54" s="192" t="s">
        <v>22</v>
      </c>
      <c r="F54" s="192" t="s">
        <v>22</v>
      </c>
      <c r="G54" s="192" t="s">
        <v>22</v>
      </c>
      <c r="H54" s="192" t="s">
        <v>22</v>
      </c>
      <c r="I54" s="192" t="s">
        <v>22</v>
      </c>
      <c r="J54" s="192" t="s">
        <v>22</v>
      </c>
      <c r="K54" s="192" t="s">
        <v>22</v>
      </c>
      <c r="L54" s="192" t="s">
        <v>22</v>
      </c>
      <c r="M54" s="192" t="s">
        <v>22</v>
      </c>
      <c r="N54" s="272">
        <f>'4'!K54</f>
        <v>0</v>
      </c>
      <c r="O54" s="272">
        <f>'4'!L54</f>
        <v>326.27</v>
      </c>
      <c r="P54" s="194">
        <v>0</v>
      </c>
      <c r="Q54" s="194">
        <v>0</v>
      </c>
      <c r="R54" s="194">
        <f t="shared" si="3"/>
        <v>326.27</v>
      </c>
      <c r="S54" s="194">
        <v>0</v>
      </c>
      <c r="T54" s="192" t="s">
        <v>117</v>
      </c>
      <c r="U54" s="192" t="s">
        <v>117</v>
      </c>
      <c r="V54" s="194" t="s">
        <v>117</v>
      </c>
      <c r="W54" s="192" t="s">
        <v>117</v>
      </c>
      <c r="X54" s="192" t="s">
        <v>117</v>
      </c>
      <c r="Y54" s="18"/>
      <c r="Z54" s="18"/>
      <c r="AA54" s="18"/>
    </row>
    <row r="55" spans="1:27" ht="16.5" customHeight="1" x14ac:dyDescent="0.25">
      <c r="A55" s="164" t="s">
        <v>68</v>
      </c>
      <c r="B55" s="165"/>
      <c r="C55" s="166"/>
      <c r="D55" s="194">
        <f>SUM(D27:D54)</f>
        <v>12633.849999999995</v>
      </c>
      <c r="E55" s="192" t="s">
        <v>22</v>
      </c>
      <c r="F55" s="192" t="s">
        <v>22</v>
      </c>
      <c r="G55" s="192" t="s">
        <v>117</v>
      </c>
      <c r="H55" s="192" t="s">
        <v>117</v>
      </c>
      <c r="I55" s="192" t="s">
        <v>117</v>
      </c>
      <c r="J55" s="192" t="s">
        <v>117</v>
      </c>
      <c r="K55" s="192" t="s">
        <v>117</v>
      </c>
      <c r="L55" s="192" t="s">
        <v>117</v>
      </c>
      <c r="M55" s="194" t="s">
        <v>117</v>
      </c>
      <c r="N55" s="194">
        <f t="shared" ref="N55:S55" si="4">SUM(N27:N54)</f>
        <v>1235.54</v>
      </c>
      <c r="O55" s="194">
        <f t="shared" si="4"/>
        <v>11398.309999999996</v>
      </c>
      <c r="P55" s="194">
        <f t="shared" si="4"/>
        <v>5312.91</v>
      </c>
      <c r="Q55" s="194">
        <f t="shared" si="4"/>
        <v>2397.1499999999996</v>
      </c>
      <c r="R55" s="194">
        <f t="shared" si="4"/>
        <v>4923.7900000000009</v>
      </c>
      <c r="S55" s="194">
        <f t="shared" si="4"/>
        <v>0</v>
      </c>
      <c r="T55" s="188" t="s">
        <v>117</v>
      </c>
      <c r="U55" s="188" t="s">
        <v>117</v>
      </c>
      <c r="V55" s="188" t="s">
        <v>117</v>
      </c>
      <c r="W55" s="188" t="s">
        <v>117</v>
      </c>
      <c r="X55" s="192" t="s">
        <v>117</v>
      </c>
      <c r="Y55" s="13"/>
      <c r="Z55" s="13"/>
      <c r="AA55" s="13"/>
    </row>
    <row r="56" spans="1:27" ht="15" customHeight="1" x14ac:dyDescent="0.25">
      <c r="A56" s="164" t="s">
        <v>69</v>
      </c>
      <c r="B56" s="165"/>
      <c r="C56" s="166"/>
      <c r="D56" s="194">
        <f>D23+D55+D25</f>
        <v>12633.849999999995</v>
      </c>
      <c r="E56" s="194" t="s">
        <v>48</v>
      </c>
      <c r="F56" s="194" t="s">
        <v>48</v>
      </c>
      <c r="G56" s="191" t="s">
        <v>117</v>
      </c>
      <c r="H56" s="191" t="s">
        <v>117</v>
      </c>
      <c r="I56" s="191" t="s">
        <v>117</v>
      </c>
      <c r="J56" s="266" t="str">
        <f>J23</f>
        <v>-</v>
      </c>
      <c r="K56" s="191" t="s">
        <v>117</v>
      </c>
      <c r="L56" s="191" t="s">
        <v>117</v>
      </c>
      <c r="M56" s="194" t="s">
        <v>117</v>
      </c>
      <c r="N56" s="194">
        <f t="shared" ref="N56:S56" si="5">N23+N55+N25</f>
        <v>1235.54</v>
      </c>
      <c r="O56" s="194">
        <f t="shared" si="5"/>
        <v>11398.309999999996</v>
      </c>
      <c r="P56" s="194">
        <f t="shared" si="5"/>
        <v>5312.91</v>
      </c>
      <c r="Q56" s="194">
        <f t="shared" si="5"/>
        <v>2397.1499999999996</v>
      </c>
      <c r="R56" s="194">
        <f t="shared" si="5"/>
        <v>4923.7900000000009</v>
      </c>
      <c r="S56" s="194">
        <f t="shared" si="5"/>
        <v>0</v>
      </c>
      <c r="T56" s="273" t="str">
        <f>T23</f>
        <v>-</v>
      </c>
      <c r="U56" s="188" t="s">
        <v>117</v>
      </c>
      <c r="V56" s="188" t="str">
        <f>V23</f>
        <v>-</v>
      </c>
      <c r="W56" s="188" t="str">
        <f>W23</f>
        <v>-</v>
      </c>
      <c r="X56" s="192" t="str">
        <f>X23</f>
        <v>-</v>
      </c>
      <c r="Y56" s="13"/>
      <c r="Z56" s="13"/>
      <c r="AA56" s="13"/>
    </row>
    <row r="57" spans="1:27" ht="17.45" hidden="1" customHeight="1" x14ac:dyDescent="0.2">
      <c r="A57" s="197" t="s">
        <v>52</v>
      </c>
      <c r="B57" s="274" t="s">
        <v>108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6"/>
      <c r="Y57" s="18"/>
      <c r="Z57" s="18"/>
      <c r="AA57" s="18"/>
    </row>
    <row r="58" spans="1:27" ht="16.899999999999999" hidden="1" customHeight="1" x14ac:dyDescent="0.2">
      <c r="A58" s="277" t="s">
        <v>10</v>
      </c>
      <c r="B58" s="213" t="s">
        <v>64</v>
      </c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5"/>
    </row>
    <row r="59" spans="1:27" ht="15.75" hidden="1" x14ac:dyDescent="0.2">
      <c r="A59" s="224"/>
      <c r="B59" s="224"/>
      <c r="C59" s="224"/>
      <c r="D59" s="224"/>
      <c r="E59" s="191" t="s">
        <v>22</v>
      </c>
      <c r="F59" s="191" t="s">
        <v>22</v>
      </c>
      <c r="G59" s="191" t="s">
        <v>22</v>
      </c>
      <c r="H59" s="191" t="s">
        <v>22</v>
      </c>
      <c r="I59" s="191" t="s">
        <v>22</v>
      </c>
      <c r="J59" s="191" t="s">
        <v>22</v>
      </c>
      <c r="K59" s="191" t="s">
        <v>22</v>
      </c>
      <c r="L59" s="191" t="s">
        <v>22</v>
      </c>
      <c r="M59" s="191" t="s">
        <v>22</v>
      </c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17"/>
      <c r="Z59" s="17"/>
      <c r="AA59" s="17"/>
    </row>
    <row r="60" spans="1:27" ht="12.75" hidden="1" customHeight="1" x14ac:dyDescent="0.2">
      <c r="A60" s="164" t="s">
        <v>70</v>
      </c>
      <c r="B60" s="165"/>
      <c r="C60" s="166"/>
      <c r="D60" s="192"/>
      <c r="E60" s="192" t="s">
        <v>22</v>
      </c>
      <c r="F60" s="192" t="s">
        <v>22</v>
      </c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3"/>
      <c r="Z60" s="13"/>
      <c r="AA60" s="13"/>
    </row>
    <row r="61" spans="1:27" ht="13.5" hidden="1" customHeight="1" x14ac:dyDescent="0.2">
      <c r="A61" s="199" t="s">
        <v>11</v>
      </c>
      <c r="B61" s="213" t="s">
        <v>107</v>
      </c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5"/>
    </row>
    <row r="62" spans="1:27" ht="15.75" hidden="1" x14ac:dyDescent="0.2">
      <c r="A62" s="224"/>
      <c r="B62" s="224"/>
      <c r="C62" s="224"/>
      <c r="D62" s="224"/>
      <c r="E62" s="191" t="s">
        <v>22</v>
      </c>
      <c r="F62" s="191" t="s">
        <v>22</v>
      </c>
      <c r="G62" s="191" t="s">
        <v>22</v>
      </c>
      <c r="H62" s="191" t="s">
        <v>22</v>
      </c>
      <c r="I62" s="191" t="s">
        <v>22</v>
      </c>
      <c r="J62" s="191" t="s">
        <v>22</v>
      </c>
      <c r="K62" s="191" t="s">
        <v>22</v>
      </c>
      <c r="L62" s="191" t="s">
        <v>22</v>
      </c>
      <c r="M62" s="191" t="s">
        <v>22</v>
      </c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17"/>
      <c r="Z62" s="17"/>
      <c r="AA62" s="17"/>
    </row>
    <row r="63" spans="1:27" ht="10.5" hidden="1" customHeight="1" x14ac:dyDescent="0.2">
      <c r="A63" s="164" t="s">
        <v>71</v>
      </c>
      <c r="B63" s="165"/>
      <c r="C63" s="166"/>
      <c r="D63" s="192"/>
      <c r="E63" s="192" t="s">
        <v>22</v>
      </c>
      <c r="F63" s="192" t="s">
        <v>22</v>
      </c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3"/>
      <c r="Z63" s="13"/>
      <c r="AA63" s="13"/>
    </row>
    <row r="64" spans="1:27" ht="15" hidden="1" customHeight="1" x14ac:dyDescent="0.2">
      <c r="A64" s="192" t="s">
        <v>37</v>
      </c>
      <c r="B64" s="213" t="s">
        <v>76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5"/>
    </row>
    <row r="65" spans="1:27" ht="15.75" hidden="1" x14ac:dyDescent="0.2">
      <c r="A65" s="224"/>
      <c r="B65" s="224"/>
      <c r="C65" s="224"/>
      <c r="D65" s="224"/>
      <c r="E65" s="191" t="s">
        <v>22</v>
      </c>
      <c r="F65" s="191" t="s">
        <v>22</v>
      </c>
      <c r="G65" s="191" t="s">
        <v>22</v>
      </c>
      <c r="H65" s="191" t="s">
        <v>22</v>
      </c>
      <c r="I65" s="191" t="s">
        <v>22</v>
      </c>
      <c r="J65" s="191" t="s">
        <v>22</v>
      </c>
      <c r="K65" s="191" t="s">
        <v>22</v>
      </c>
      <c r="L65" s="191" t="s">
        <v>22</v>
      </c>
      <c r="M65" s="191" t="s">
        <v>22</v>
      </c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17"/>
      <c r="Z65" s="17"/>
      <c r="AA65" s="17"/>
    </row>
    <row r="66" spans="1:27" ht="10.5" hidden="1" customHeight="1" x14ac:dyDescent="0.2">
      <c r="A66" s="164" t="s">
        <v>72</v>
      </c>
      <c r="B66" s="165"/>
      <c r="C66" s="166"/>
      <c r="D66" s="192"/>
      <c r="E66" s="192" t="s">
        <v>22</v>
      </c>
      <c r="F66" s="192" t="s">
        <v>22</v>
      </c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3"/>
      <c r="Z66" s="13"/>
      <c r="AA66" s="13"/>
    </row>
    <row r="67" spans="1:27" ht="15.75" hidden="1" x14ac:dyDescent="0.2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>
        <v>2</v>
      </c>
      <c r="L67" s="278"/>
      <c r="M67" s="278"/>
      <c r="N67" s="278"/>
      <c r="O67" s="165" t="s">
        <v>98</v>
      </c>
      <c r="P67" s="165"/>
      <c r="Q67" s="165"/>
      <c r="R67" s="165"/>
      <c r="S67" s="165"/>
      <c r="T67" s="165"/>
      <c r="U67" s="165"/>
      <c r="V67" s="165"/>
      <c r="W67" s="165"/>
      <c r="X67" s="165"/>
    </row>
    <row r="68" spans="1:27" ht="15.75" hidden="1" x14ac:dyDescent="0.2">
      <c r="A68" s="224">
        <v>1</v>
      </c>
      <c r="B68" s="224">
        <v>2</v>
      </c>
      <c r="C68" s="224">
        <v>3</v>
      </c>
      <c r="D68" s="224">
        <v>4</v>
      </c>
      <c r="E68" s="224">
        <v>5</v>
      </c>
      <c r="F68" s="224">
        <v>6</v>
      </c>
      <c r="G68" s="235">
        <v>7</v>
      </c>
      <c r="H68" s="224">
        <v>8</v>
      </c>
      <c r="I68" s="224">
        <v>9</v>
      </c>
      <c r="J68" s="224">
        <v>10</v>
      </c>
      <c r="K68" s="279">
        <v>11</v>
      </c>
      <c r="L68" s="279">
        <v>12</v>
      </c>
      <c r="M68" s="279">
        <v>13</v>
      </c>
      <c r="N68" s="224">
        <v>14</v>
      </c>
      <c r="O68" s="224">
        <v>15</v>
      </c>
      <c r="P68" s="224">
        <v>16</v>
      </c>
      <c r="Q68" s="224">
        <v>17</v>
      </c>
      <c r="R68" s="224">
        <v>18</v>
      </c>
      <c r="S68" s="224">
        <v>19</v>
      </c>
      <c r="T68" s="224">
        <v>20</v>
      </c>
      <c r="U68" s="224">
        <v>21</v>
      </c>
      <c r="V68" s="224">
        <v>22</v>
      </c>
      <c r="W68" s="224">
        <v>23</v>
      </c>
      <c r="X68" s="224">
        <v>24</v>
      </c>
    </row>
    <row r="69" spans="1:27" ht="16.5" hidden="1" customHeight="1" x14ac:dyDescent="0.2">
      <c r="A69" s="199" t="s">
        <v>12</v>
      </c>
      <c r="B69" s="213" t="s">
        <v>77</v>
      </c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5"/>
    </row>
    <row r="70" spans="1:27" ht="15.75" hidden="1" x14ac:dyDescent="0.2">
      <c r="A70" s="224"/>
      <c r="B70" s="224"/>
      <c r="C70" s="224"/>
      <c r="D70" s="224"/>
      <c r="E70" s="191" t="s">
        <v>22</v>
      </c>
      <c r="F70" s="191" t="s">
        <v>22</v>
      </c>
      <c r="G70" s="191" t="s">
        <v>22</v>
      </c>
      <c r="H70" s="191" t="s">
        <v>22</v>
      </c>
      <c r="I70" s="191" t="s">
        <v>22</v>
      </c>
      <c r="J70" s="191" t="s">
        <v>22</v>
      </c>
      <c r="K70" s="191" t="s">
        <v>22</v>
      </c>
      <c r="L70" s="191" t="s">
        <v>22</v>
      </c>
      <c r="M70" s="191" t="s">
        <v>22</v>
      </c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17"/>
      <c r="Z70" s="17"/>
      <c r="AA70" s="17"/>
    </row>
    <row r="71" spans="1:27" ht="15" hidden="1" customHeight="1" x14ac:dyDescent="0.2">
      <c r="A71" s="164" t="s">
        <v>73</v>
      </c>
      <c r="B71" s="165"/>
      <c r="C71" s="166"/>
      <c r="D71" s="192"/>
      <c r="E71" s="192" t="s">
        <v>22</v>
      </c>
      <c r="F71" s="192" t="s">
        <v>22</v>
      </c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3"/>
      <c r="Z71" s="13"/>
      <c r="AA71" s="13"/>
    </row>
    <row r="72" spans="1:27" ht="14.25" hidden="1" customHeight="1" x14ac:dyDescent="0.2">
      <c r="A72" s="192" t="s">
        <v>54</v>
      </c>
      <c r="B72" s="164" t="s">
        <v>66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6"/>
      <c r="Y72" s="13"/>
      <c r="Z72" s="13"/>
      <c r="AA72" s="13"/>
    </row>
    <row r="73" spans="1:27" ht="15.75" hidden="1" x14ac:dyDescent="0.2">
      <c r="A73" s="224"/>
      <c r="B73" s="224"/>
      <c r="C73" s="224"/>
      <c r="D73" s="224"/>
      <c r="E73" s="191" t="s">
        <v>22</v>
      </c>
      <c r="F73" s="191" t="s">
        <v>22</v>
      </c>
      <c r="G73" s="191" t="s">
        <v>22</v>
      </c>
      <c r="H73" s="191" t="s">
        <v>22</v>
      </c>
      <c r="I73" s="191" t="s">
        <v>22</v>
      </c>
      <c r="J73" s="191" t="s">
        <v>22</v>
      </c>
      <c r="K73" s="191" t="s">
        <v>22</v>
      </c>
      <c r="L73" s="191" t="s">
        <v>22</v>
      </c>
      <c r="M73" s="191" t="s">
        <v>22</v>
      </c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17"/>
      <c r="Z73" s="17"/>
      <c r="AA73" s="17"/>
    </row>
    <row r="74" spans="1:27" ht="12.75" hidden="1" customHeight="1" x14ac:dyDescent="0.2">
      <c r="A74" s="164" t="s">
        <v>74</v>
      </c>
      <c r="B74" s="165"/>
      <c r="C74" s="166"/>
      <c r="D74" s="192"/>
      <c r="E74" s="192" t="s">
        <v>22</v>
      </c>
      <c r="F74" s="192" t="s">
        <v>22</v>
      </c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3"/>
      <c r="Z74" s="13"/>
      <c r="AA74" s="13"/>
    </row>
    <row r="75" spans="1:27" ht="12" hidden="1" customHeight="1" x14ac:dyDescent="0.2">
      <c r="A75" s="164" t="s">
        <v>75</v>
      </c>
      <c r="B75" s="165"/>
      <c r="C75" s="166"/>
      <c r="D75" s="192"/>
      <c r="E75" s="192" t="s">
        <v>22</v>
      </c>
      <c r="F75" s="192" t="s">
        <v>22</v>
      </c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3"/>
      <c r="Z75" s="13"/>
      <c r="AA75" s="13"/>
    </row>
    <row r="76" spans="1:27" ht="17.25" customHeight="1" x14ac:dyDescent="0.2">
      <c r="A76" s="280" t="s">
        <v>127</v>
      </c>
      <c r="B76" s="280"/>
      <c r="C76" s="280"/>
      <c r="D76" s="225">
        <f>D56</f>
        <v>12633.849999999995</v>
      </c>
      <c r="E76" s="225">
        <f>'4'!E57</f>
        <v>12551.88</v>
      </c>
      <c r="F76" s="225">
        <f>'4'!F57</f>
        <v>0</v>
      </c>
      <c r="G76" s="225">
        <f>'4'!G57</f>
        <v>0</v>
      </c>
      <c r="H76" s="225">
        <f>'4'!H57</f>
        <v>0</v>
      </c>
      <c r="I76" s="225">
        <v>0</v>
      </c>
      <c r="J76" s="225">
        <f>'4'!I57</f>
        <v>81.969999999995707</v>
      </c>
      <c r="K76" s="225">
        <v>0</v>
      </c>
      <c r="L76" s="225">
        <v>0</v>
      </c>
      <c r="M76" s="225">
        <f>E76</f>
        <v>12551.88</v>
      </c>
      <c r="N76" s="225">
        <f t="shared" ref="N76:T76" si="6">N56</f>
        <v>1235.54</v>
      </c>
      <c r="O76" s="225">
        <f t="shared" si="6"/>
        <v>11398.309999999996</v>
      </c>
      <c r="P76" s="225">
        <f t="shared" si="6"/>
        <v>5312.91</v>
      </c>
      <c r="Q76" s="225">
        <f t="shared" si="6"/>
        <v>2397.1499999999996</v>
      </c>
      <c r="R76" s="225">
        <f t="shared" si="6"/>
        <v>4923.7900000000009</v>
      </c>
      <c r="S76" s="225">
        <f t="shared" si="6"/>
        <v>0</v>
      </c>
      <c r="T76" s="227" t="str">
        <f t="shared" si="6"/>
        <v>-</v>
      </c>
      <c r="U76" s="224" t="s">
        <v>117</v>
      </c>
      <c r="V76" s="224" t="str">
        <f>V56</f>
        <v>-</v>
      </c>
      <c r="W76" s="224" t="str">
        <f>W56</f>
        <v>-</v>
      </c>
      <c r="X76" s="224" t="str">
        <f>X56</f>
        <v>-</v>
      </c>
      <c r="Y76" s="17"/>
      <c r="Z76" s="17"/>
      <c r="AA76" s="17"/>
    </row>
    <row r="77" spans="1:27" ht="17.25" customHeight="1" x14ac:dyDescent="0.25">
      <c r="A77" s="176" t="s">
        <v>122</v>
      </c>
      <c r="B77" s="179" t="s">
        <v>120</v>
      </c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1"/>
      <c r="Y77" s="17"/>
      <c r="Z77" s="17"/>
      <c r="AA77" s="17"/>
    </row>
    <row r="78" spans="1:27" ht="15.75" customHeight="1" x14ac:dyDescent="0.25">
      <c r="A78" s="182" t="s">
        <v>13</v>
      </c>
      <c r="B78" s="222" t="s">
        <v>161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64"/>
      <c r="Y78" s="19"/>
      <c r="Z78" s="19"/>
      <c r="AA78" s="19"/>
    </row>
    <row r="79" spans="1:27" ht="17.25" customHeight="1" x14ac:dyDescent="0.25">
      <c r="A79" s="183" t="s">
        <v>14</v>
      </c>
      <c r="B79" s="213" t="s">
        <v>64</v>
      </c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5"/>
      <c r="Y79" s="19"/>
      <c r="Z79" s="19"/>
      <c r="AA79" s="19"/>
    </row>
    <row r="80" spans="1:27" ht="47.25" x14ac:dyDescent="0.2">
      <c r="A80" s="216" t="str">
        <f>'4'!A61</f>
        <v>2.1.1.1</v>
      </c>
      <c r="B80" s="281" t="str">
        <f>'4'!B61</f>
        <v>Заміна підігрівачів в ЦТП на бульв. Дружби народів, 8-А та бульв. Дружби Народів, 15-Б.</v>
      </c>
      <c r="C80" s="216" t="str">
        <f>'4'!C61</f>
        <v>2 шт.</v>
      </c>
      <c r="D80" s="194">
        <f>'4'!D61</f>
        <v>240.82</v>
      </c>
      <c r="E80" s="216" t="s">
        <v>48</v>
      </c>
      <c r="F80" s="216" t="s">
        <v>48</v>
      </c>
      <c r="G80" s="216" t="s">
        <v>48</v>
      </c>
      <c r="H80" s="216" t="s">
        <v>48</v>
      </c>
      <c r="I80" s="216" t="s">
        <v>48</v>
      </c>
      <c r="J80" s="216" t="s">
        <v>48</v>
      </c>
      <c r="K80" s="216" t="s">
        <v>48</v>
      </c>
      <c r="L80" s="216" t="s">
        <v>48</v>
      </c>
      <c r="M80" s="216" t="s">
        <v>48</v>
      </c>
      <c r="N80" s="201">
        <f>'4'!K61</f>
        <v>240.82</v>
      </c>
      <c r="O80" s="201">
        <f>'4'!L61</f>
        <v>0</v>
      </c>
      <c r="P80" s="266">
        <v>0</v>
      </c>
      <c r="Q80" s="201">
        <v>0</v>
      </c>
      <c r="R80" s="266">
        <f>D80</f>
        <v>240.82</v>
      </c>
      <c r="S80" s="266">
        <v>0</v>
      </c>
      <c r="T80" s="194" t="s">
        <v>117</v>
      </c>
      <c r="U80" s="194" t="s">
        <v>117</v>
      </c>
      <c r="V80" s="194" t="s">
        <v>117</v>
      </c>
      <c r="W80" s="194" t="s">
        <v>117</v>
      </c>
      <c r="X80" s="194" t="s">
        <v>117</v>
      </c>
      <c r="Y80" s="19"/>
      <c r="Z80" s="61"/>
      <c r="AA80" s="19"/>
    </row>
    <row r="81" spans="1:27" ht="17.25" customHeight="1" x14ac:dyDescent="0.2">
      <c r="A81" s="164" t="s">
        <v>78</v>
      </c>
      <c r="B81" s="165"/>
      <c r="C81" s="166"/>
      <c r="D81" s="194">
        <f>SUM(D80:D80)</f>
        <v>240.82</v>
      </c>
      <c r="E81" s="194" t="s">
        <v>48</v>
      </c>
      <c r="F81" s="194" t="s">
        <v>48</v>
      </c>
      <c r="G81" s="191" t="s">
        <v>117</v>
      </c>
      <c r="H81" s="191" t="s">
        <v>117</v>
      </c>
      <c r="I81" s="191" t="s">
        <v>117</v>
      </c>
      <c r="J81" s="219" t="s">
        <v>117</v>
      </c>
      <c r="K81" s="191" t="s">
        <v>117</v>
      </c>
      <c r="L81" s="191" t="s">
        <v>117</v>
      </c>
      <c r="M81" s="194" t="s">
        <v>117</v>
      </c>
      <c r="N81" s="194">
        <f t="shared" ref="N81:S81" si="7">SUM(N80:N80)</f>
        <v>240.82</v>
      </c>
      <c r="O81" s="194">
        <f t="shared" si="7"/>
        <v>0</v>
      </c>
      <c r="P81" s="194">
        <f t="shared" si="7"/>
        <v>0</v>
      </c>
      <c r="Q81" s="194">
        <f t="shared" si="7"/>
        <v>0</v>
      </c>
      <c r="R81" s="194">
        <f t="shared" si="7"/>
        <v>240.82</v>
      </c>
      <c r="S81" s="194">
        <f t="shared" si="7"/>
        <v>0</v>
      </c>
      <c r="T81" s="194" t="s">
        <v>117</v>
      </c>
      <c r="U81" s="194" t="s">
        <v>117</v>
      </c>
      <c r="V81" s="194" t="s">
        <v>117</v>
      </c>
      <c r="W81" s="194" t="s">
        <v>117</v>
      </c>
      <c r="X81" s="194" t="s">
        <v>117</v>
      </c>
      <c r="Y81" s="13"/>
      <c r="Z81" s="13"/>
      <c r="AA81" s="13"/>
    </row>
    <row r="82" spans="1:27" ht="15.75" customHeight="1" x14ac:dyDescent="0.25">
      <c r="A82" s="188" t="s">
        <v>43</v>
      </c>
      <c r="B82" s="213" t="s">
        <v>107</v>
      </c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5"/>
      <c r="Y82" s="18"/>
      <c r="Z82" s="18"/>
      <c r="AA82" s="18"/>
    </row>
    <row r="83" spans="1:27" ht="15.75" customHeight="1" x14ac:dyDescent="0.2">
      <c r="A83" s="164" t="s">
        <v>79</v>
      </c>
      <c r="B83" s="165"/>
      <c r="C83" s="166"/>
      <c r="D83" s="194">
        <v>0</v>
      </c>
      <c r="E83" s="192" t="s">
        <v>22</v>
      </c>
      <c r="F83" s="192" t="s">
        <v>22</v>
      </c>
      <c r="G83" s="192" t="s">
        <v>117</v>
      </c>
      <c r="H83" s="192" t="s">
        <v>117</v>
      </c>
      <c r="I83" s="192" t="s">
        <v>117</v>
      </c>
      <c r="J83" s="192" t="s">
        <v>117</v>
      </c>
      <c r="K83" s="192" t="s">
        <v>117</v>
      </c>
      <c r="L83" s="192" t="s">
        <v>117</v>
      </c>
      <c r="M83" s="192" t="s">
        <v>117</v>
      </c>
      <c r="N83" s="201">
        <v>0</v>
      </c>
      <c r="O83" s="201">
        <v>0</v>
      </c>
      <c r="P83" s="201">
        <v>0</v>
      </c>
      <c r="Q83" s="201">
        <v>0</v>
      </c>
      <c r="R83" s="201">
        <v>0</v>
      </c>
      <c r="S83" s="201">
        <v>0</v>
      </c>
      <c r="T83" s="192" t="s">
        <v>117</v>
      </c>
      <c r="U83" s="192" t="s">
        <v>117</v>
      </c>
      <c r="V83" s="192" t="s">
        <v>117</v>
      </c>
      <c r="W83" s="192" t="s">
        <v>117</v>
      </c>
      <c r="X83" s="192" t="s">
        <v>117</v>
      </c>
      <c r="Y83" s="13"/>
      <c r="Z83" s="13"/>
      <c r="AA83" s="13"/>
    </row>
    <row r="84" spans="1:27" ht="15" customHeight="1" x14ac:dyDescent="0.2">
      <c r="A84" s="197" t="s">
        <v>44</v>
      </c>
      <c r="B84" s="164" t="s">
        <v>66</v>
      </c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6"/>
      <c r="Y84" s="18"/>
      <c r="Z84" s="18"/>
      <c r="AA84" s="18"/>
    </row>
    <row r="85" spans="1:27" ht="16.5" customHeight="1" x14ac:dyDescent="0.2">
      <c r="A85" s="164" t="s">
        <v>80</v>
      </c>
      <c r="B85" s="165"/>
      <c r="C85" s="166"/>
      <c r="D85" s="194">
        <v>0</v>
      </c>
      <c r="E85" s="192" t="s">
        <v>22</v>
      </c>
      <c r="F85" s="192" t="s">
        <v>22</v>
      </c>
      <c r="G85" s="192" t="s">
        <v>117</v>
      </c>
      <c r="H85" s="192" t="s">
        <v>117</v>
      </c>
      <c r="I85" s="192" t="s">
        <v>117</v>
      </c>
      <c r="J85" s="192" t="s">
        <v>117</v>
      </c>
      <c r="K85" s="192" t="s">
        <v>117</v>
      </c>
      <c r="L85" s="192" t="s">
        <v>117</v>
      </c>
      <c r="M85" s="192" t="s">
        <v>117</v>
      </c>
      <c r="N85" s="194">
        <v>0</v>
      </c>
      <c r="O85" s="194">
        <v>0</v>
      </c>
      <c r="P85" s="194">
        <v>0</v>
      </c>
      <c r="Q85" s="194">
        <v>0</v>
      </c>
      <c r="R85" s="194">
        <v>0</v>
      </c>
      <c r="S85" s="194">
        <v>0</v>
      </c>
      <c r="T85" s="192" t="s">
        <v>117</v>
      </c>
      <c r="U85" s="192" t="s">
        <v>117</v>
      </c>
      <c r="V85" s="192" t="s">
        <v>117</v>
      </c>
      <c r="W85" s="192" t="s">
        <v>117</v>
      </c>
      <c r="X85" s="192" t="s">
        <v>117</v>
      </c>
      <c r="Y85" s="13"/>
      <c r="Z85" s="13"/>
      <c r="AA85" s="13"/>
    </row>
    <row r="86" spans="1:27" ht="15" customHeight="1" x14ac:dyDescent="0.2">
      <c r="A86" s="164" t="s">
        <v>81</v>
      </c>
      <c r="B86" s="165"/>
      <c r="C86" s="166"/>
      <c r="D86" s="194">
        <f>D81+D85+D83</f>
        <v>240.82</v>
      </c>
      <c r="E86" s="192" t="s">
        <v>48</v>
      </c>
      <c r="F86" s="192" t="s">
        <v>48</v>
      </c>
      <c r="G86" s="192" t="s">
        <v>117</v>
      </c>
      <c r="H86" s="191" t="s">
        <v>117</v>
      </c>
      <c r="I86" s="191" t="s">
        <v>117</v>
      </c>
      <c r="J86" s="219" t="str">
        <f>J81</f>
        <v>-</v>
      </c>
      <c r="K86" s="191" t="s">
        <v>117</v>
      </c>
      <c r="L86" s="191" t="s">
        <v>117</v>
      </c>
      <c r="M86" s="194" t="str">
        <f>M81</f>
        <v>-</v>
      </c>
      <c r="N86" s="194">
        <f t="shared" ref="N86:S86" si="8">N81+N85+N83</f>
        <v>240.82</v>
      </c>
      <c r="O86" s="194">
        <f t="shared" si="8"/>
        <v>0</v>
      </c>
      <c r="P86" s="194">
        <f t="shared" si="8"/>
        <v>0</v>
      </c>
      <c r="Q86" s="194">
        <f t="shared" si="8"/>
        <v>0</v>
      </c>
      <c r="R86" s="194">
        <f t="shared" si="8"/>
        <v>240.82</v>
      </c>
      <c r="S86" s="194">
        <f t="shared" si="8"/>
        <v>0</v>
      </c>
      <c r="T86" s="221" t="str">
        <f>T81</f>
        <v>-</v>
      </c>
      <c r="U86" s="194"/>
      <c r="V86" s="194" t="str">
        <f>V81</f>
        <v>-</v>
      </c>
      <c r="W86" s="194" t="str">
        <f>W81</f>
        <v>-</v>
      </c>
      <c r="X86" s="194" t="str">
        <f>X81</f>
        <v>-</v>
      </c>
      <c r="Y86" s="13"/>
      <c r="Z86" s="13"/>
      <c r="AA86" s="13"/>
    </row>
    <row r="87" spans="1:27" ht="14.25" customHeight="1" x14ac:dyDescent="0.2">
      <c r="A87" s="222" t="s">
        <v>123</v>
      </c>
      <c r="B87" s="223"/>
      <c r="C87" s="264"/>
      <c r="D87" s="225">
        <f>'4'!D68</f>
        <v>240.82</v>
      </c>
      <c r="E87" s="225">
        <f>'4'!E68</f>
        <v>114.88</v>
      </c>
      <c r="F87" s="225">
        <f>'4'!F68</f>
        <v>0</v>
      </c>
      <c r="G87" s="225">
        <v>0</v>
      </c>
      <c r="H87" s="225">
        <v>0</v>
      </c>
      <c r="I87" s="225">
        <v>0</v>
      </c>
      <c r="J87" s="225">
        <f>D87-E87</f>
        <v>125.94</v>
      </c>
      <c r="K87" s="225">
        <v>0</v>
      </c>
      <c r="L87" s="225">
        <v>0</v>
      </c>
      <c r="M87" s="225">
        <f>E87</f>
        <v>114.88</v>
      </c>
      <c r="N87" s="225">
        <f>N86</f>
        <v>240.82</v>
      </c>
      <c r="O87" s="225">
        <f t="shared" ref="O87:S87" si="9">O86</f>
        <v>0</v>
      </c>
      <c r="P87" s="225">
        <f t="shared" si="9"/>
        <v>0</v>
      </c>
      <c r="Q87" s="225">
        <f t="shared" si="9"/>
        <v>0</v>
      </c>
      <c r="R87" s="225">
        <f t="shared" si="9"/>
        <v>240.82</v>
      </c>
      <c r="S87" s="225">
        <f t="shared" si="9"/>
        <v>0</v>
      </c>
      <c r="T87" s="192" t="s">
        <v>117</v>
      </c>
      <c r="U87" s="192" t="s">
        <v>117</v>
      </c>
      <c r="V87" s="192" t="s">
        <v>117</v>
      </c>
      <c r="W87" s="192" t="s">
        <v>117</v>
      </c>
      <c r="X87" s="192" t="s">
        <v>117</v>
      </c>
      <c r="Y87" s="13"/>
      <c r="Z87" s="13"/>
      <c r="AA87" s="13"/>
    </row>
    <row r="88" spans="1:27" ht="14.25" customHeight="1" x14ac:dyDescent="0.25">
      <c r="A88" s="176" t="s">
        <v>124</v>
      </c>
      <c r="B88" s="179" t="s">
        <v>121</v>
      </c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1"/>
      <c r="Y88" s="13"/>
      <c r="Z88" s="13"/>
      <c r="AA88" s="13"/>
    </row>
    <row r="89" spans="1:27" ht="15.75" customHeight="1" x14ac:dyDescent="0.25">
      <c r="A89" s="182" t="s">
        <v>13</v>
      </c>
      <c r="B89" s="222" t="s">
        <v>109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64"/>
      <c r="Y89" s="13"/>
      <c r="Z89" s="13"/>
      <c r="AA89" s="13"/>
    </row>
    <row r="90" spans="1:27" ht="16.5" customHeight="1" x14ac:dyDescent="0.25">
      <c r="A90" s="183" t="s">
        <v>14</v>
      </c>
      <c r="B90" s="213" t="s">
        <v>64</v>
      </c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5"/>
      <c r="Y90" s="13"/>
      <c r="Z90" s="13"/>
      <c r="AA90" s="13"/>
    </row>
    <row r="91" spans="1:27" ht="63" x14ac:dyDescent="0.2">
      <c r="A91" s="216" t="str">
        <f>'4'!A72</f>
        <v>2.1.1.1</v>
      </c>
      <c r="B91" s="281" t="str">
        <f>'4'!B72</f>
        <v>Капітальний ремонт теплових мереж від ВТ-31 на просп. Відродження,11 до ВТ-29 на просп. Відродження, 9 в м.Луцьку</v>
      </c>
      <c r="C91" s="216" t="str">
        <f>'4'!C72</f>
        <v>872 м.п.</v>
      </c>
      <c r="D91" s="194">
        <f>'4'!D72</f>
        <v>5330</v>
      </c>
      <c r="E91" s="216" t="s">
        <v>48</v>
      </c>
      <c r="F91" s="216" t="s">
        <v>48</v>
      </c>
      <c r="G91" s="216" t="s">
        <v>48</v>
      </c>
      <c r="H91" s="216" t="s">
        <v>48</v>
      </c>
      <c r="I91" s="216" t="s">
        <v>48</v>
      </c>
      <c r="J91" s="216" t="s">
        <v>48</v>
      </c>
      <c r="K91" s="216" t="s">
        <v>48</v>
      </c>
      <c r="L91" s="216" t="s">
        <v>48</v>
      </c>
      <c r="M91" s="216" t="s">
        <v>48</v>
      </c>
      <c r="N91" s="231">
        <f>'4'!K72</f>
        <v>0</v>
      </c>
      <c r="O91" s="231">
        <f>'4'!L72</f>
        <v>5330</v>
      </c>
      <c r="P91" s="272">
        <v>0</v>
      </c>
      <c r="Q91" s="272">
        <v>0</v>
      </c>
      <c r="R91" s="272">
        <v>0</v>
      </c>
      <c r="S91" s="272">
        <f>D91</f>
        <v>5330</v>
      </c>
      <c r="T91" s="194" t="s">
        <v>117</v>
      </c>
      <c r="U91" s="194" t="s">
        <v>117</v>
      </c>
      <c r="V91" s="194" t="s">
        <v>117</v>
      </c>
      <c r="W91" s="194" t="s">
        <v>117</v>
      </c>
      <c r="X91" s="194" t="s">
        <v>117</v>
      </c>
      <c r="Y91" s="13"/>
      <c r="Z91" s="13"/>
      <c r="AA91" s="13"/>
    </row>
    <row r="92" spans="1:27" ht="47.25" x14ac:dyDescent="0.2">
      <c r="A92" s="216" t="str">
        <f>'4'!A73</f>
        <v>2.1.1.2</v>
      </c>
      <c r="B92" s="281" t="str">
        <f>'4'!B73</f>
        <v>Реконструкція теплової мережі від ВТ-4 до ВТ-5 на вул.Задворецькій в м.Луцьку</v>
      </c>
      <c r="C92" s="216" t="str">
        <f>'4'!C73</f>
        <v>296 м.п.</v>
      </c>
      <c r="D92" s="194">
        <f>'4'!D73</f>
        <v>7762.6</v>
      </c>
      <c r="E92" s="216" t="s">
        <v>48</v>
      </c>
      <c r="F92" s="216" t="s">
        <v>48</v>
      </c>
      <c r="G92" s="216" t="s">
        <v>48</v>
      </c>
      <c r="H92" s="216" t="s">
        <v>48</v>
      </c>
      <c r="I92" s="216" t="s">
        <v>48</v>
      </c>
      <c r="J92" s="216" t="s">
        <v>48</v>
      </c>
      <c r="K92" s="216" t="s">
        <v>48</v>
      </c>
      <c r="L92" s="216" t="s">
        <v>48</v>
      </c>
      <c r="M92" s="216" t="s">
        <v>48</v>
      </c>
      <c r="N92" s="231">
        <f>'4'!K73</f>
        <v>0</v>
      </c>
      <c r="O92" s="231">
        <f>'4'!L73</f>
        <v>7762.6</v>
      </c>
      <c r="P92" s="272">
        <v>0</v>
      </c>
      <c r="Q92" s="272">
        <v>0</v>
      </c>
      <c r="R92" s="272">
        <v>0</v>
      </c>
      <c r="S92" s="272">
        <f>D92</f>
        <v>7762.6</v>
      </c>
      <c r="T92" s="194" t="s">
        <v>117</v>
      </c>
      <c r="U92" s="194" t="s">
        <v>117</v>
      </c>
      <c r="V92" s="194" t="s">
        <v>117</v>
      </c>
      <c r="W92" s="194" t="s">
        <v>117</v>
      </c>
      <c r="X92" s="194" t="s">
        <v>117</v>
      </c>
      <c r="Y92" s="13"/>
      <c r="Z92" s="13"/>
      <c r="AA92" s="13"/>
    </row>
    <row r="93" spans="1:27" ht="14.25" customHeight="1" x14ac:dyDescent="0.2">
      <c r="A93" s="164" t="s">
        <v>78</v>
      </c>
      <c r="B93" s="165"/>
      <c r="C93" s="166"/>
      <c r="D93" s="194">
        <f>SUM(D91:D92)</f>
        <v>13092.6</v>
      </c>
      <c r="E93" s="194" t="s">
        <v>48</v>
      </c>
      <c r="F93" s="194" t="s">
        <v>48</v>
      </c>
      <c r="G93" s="191" t="s">
        <v>117</v>
      </c>
      <c r="H93" s="191" t="s">
        <v>117</v>
      </c>
      <c r="I93" s="191" t="s">
        <v>117</v>
      </c>
      <c r="J93" s="219" t="s">
        <v>117</v>
      </c>
      <c r="K93" s="191" t="s">
        <v>117</v>
      </c>
      <c r="L93" s="191" t="s">
        <v>117</v>
      </c>
      <c r="M93" s="194" t="s">
        <v>117</v>
      </c>
      <c r="N93" s="194">
        <f t="shared" ref="N93:O93" si="10">SUM(N91:N92)</f>
        <v>0</v>
      </c>
      <c r="O93" s="194">
        <f t="shared" si="10"/>
        <v>13092.6</v>
      </c>
      <c r="P93" s="194">
        <f t="shared" ref="P93" si="11">SUM(P91:P92)</f>
        <v>0</v>
      </c>
      <c r="Q93" s="194">
        <f t="shared" ref="Q93" si="12">SUM(Q91:Q92)</f>
        <v>0</v>
      </c>
      <c r="R93" s="194">
        <f t="shared" ref="R93" si="13">SUM(R91:R92)</f>
        <v>0</v>
      </c>
      <c r="S93" s="194">
        <f t="shared" ref="S93" si="14">SUM(S91:S92)</f>
        <v>13092.6</v>
      </c>
      <c r="T93" s="194" t="s">
        <v>117</v>
      </c>
      <c r="U93" s="194" t="s">
        <v>117</v>
      </c>
      <c r="V93" s="194" t="s">
        <v>117</v>
      </c>
      <c r="W93" s="194" t="s">
        <v>117</v>
      </c>
      <c r="X93" s="194" t="s">
        <v>117</v>
      </c>
      <c r="Y93" s="13"/>
      <c r="Z93" s="13"/>
      <c r="AA93" s="13"/>
    </row>
    <row r="94" spans="1:27" ht="17.25" customHeight="1" x14ac:dyDescent="0.25">
      <c r="A94" s="188" t="s">
        <v>43</v>
      </c>
      <c r="B94" s="213" t="s">
        <v>152</v>
      </c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5"/>
      <c r="Y94" s="13"/>
      <c r="Z94" s="13"/>
      <c r="AA94" s="13"/>
    </row>
    <row r="95" spans="1:27" ht="14.25" customHeight="1" x14ac:dyDescent="0.25">
      <c r="A95" s="164" t="s">
        <v>79</v>
      </c>
      <c r="B95" s="165"/>
      <c r="C95" s="166"/>
      <c r="D95" s="194">
        <v>0</v>
      </c>
      <c r="E95" s="192" t="s">
        <v>22</v>
      </c>
      <c r="F95" s="192" t="s">
        <v>22</v>
      </c>
      <c r="G95" s="192" t="s">
        <v>117</v>
      </c>
      <c r="H95" s="192" t="s">
        <v>117</v>
      </c>
      <c r="I95" s="192" t="s">
        <v>117</v>
      </c>
      <c r="J95" s="192" t="s">
        <v>117</v>
      </c>
      <c r="K95" s="192" t="s">
        <v>117</v>
      </c>
      <c r="L95" s="192" t="s">
        <v>117</v>
      </c>
      <c r="M95" s="192" t="s">
        <v>117</v>
      </c>
      <c r="N95" s="201">
        <v>0</v>
      </c>
      <c r="O95" s="201">
        <v>0</v>
      </c>
      <c r="P95" s="201">
        <v>0</v>
      </c>
      <c r="Q95" s="201">
        <v>0</v>
      </c>
      <c r="R95" s="201">
        <v>0</v>
      </c>
      <c r="S95" s="201">
        <v>0</v>
      </c>
      <c r="T95" s="188" t="s">
        <v>117</v>
      </c>
      <c r="U95" s="188" t="s">
        <v>117</v>
      </c>
      <c r="V95" s="188" t="s">
        <v>117</v>
      </c>
      <c r="W95" s="188" t="s">
        <v>117</v>
      </c>
      <c r="X95" s="188" t="s">
        <v>117</v>
      </c>
      <c r="Y95" s="13"/>
      <c r="Z95" s="13"/>
      <c r="AA95" s="13"/>
    </row>
    <row r="96" spans="1:27" ht="18" customHeight="1" x14ac:dyDescent="0.25">
      <c r="A96" s="182" t="s">
        <v>44</v>
      </c>
      <c r="B96" s="164" t="s">
        <v>66</v>
      </c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6"/>
      <c r="Y96" s="13"/>
      <c r="Z96" s="13"/>
      <c r="AA96" s="13"/>
    </row>
    <row r="97" spans="1:27" ht="14.25" customHeight="1" x14ac:dyDescent="0.25">
      <c r="A97" s="164" t="s">
        <v>80</v>
      </c>
      <c r="B97" s="165"/>
      <c r="C97" s="166"/>
      <c r="D97" s="194">
        <v>0</v>
      </c>
      <c r="E97" s="192" t="s">
        <v>22</v>
      </c>
      <c r="F97" s="192" t="s">
        <v>22</v>
      </c>
      <c r="G97" s="192" t="s">
        <v>117</v>
      </c>
      <c r="H97" s="192" t="s">
        <v>117</v>
      </c>
      <c r="I97" s="192" t="s">
        <v>117</v>
      </c>
      <c r="J97" s="192" t="s">
        <v>117</v>
      </c>
      <c r="K97" s="192" t="s">
        <v>117</v>
      </c>
      <c r="L97" s="192" t="s">
        <v>117</v>
      </c>
      <c r="M97" s="192" t="s">
        <v>117</v>
      </c>
      <c r="N97" s="194">
        <v>0</v>
      </c>
      <c r="O97" s="194">
        <v>0</v>
      </c>
      <c r="P97" s="194">
        <v>0</v>
      </c>
      <c r="Q97" s="194">
        <v>0</v>
      </c>
      <c r="R97" s="194">
        <v>0</v>
      </c>
      <c r="S97" s="194">
        <v>0</v>
      </c>
      <c r="T97" s="188" t="s">
        <v>117</v>
      </c>
      <c r="U97" s="188" t="s">
        <v>117</v>
      </c>
      <c r="V97" s="188" t="s">
        <v>117</v>
      </c>
      <c r="W97" s="188" t="s">
        <v>117</v>
      </c>
      <c r="X97" s="188" t="s">
        <v>117</v>
      </c>
      <c r="Y97" s="13"/>
      <c r="Z97" s="13"/>
      <c r="AA97" s="13"/>
    </row>
    <row r="98" spans="1:27" ht="16.5" customHeight="1" x14ac:dyDescent="0.25">
      <c r="A98" s="164" t="s">
        <v>81</v>
      </c>
      <c r="B98" s="165"/>
      <c r="C98" s="166"/>
      <c r="D98" s="190">
        <f>D93+D97+D95</f>
        <v>13092.6</v>
      </c>
      <c r="E98" s="192" t="s">
        <v>48</v>
      </c>
      <c r="F98" s="192" t="s">
        <v>48</v>
      </c>
      <c r="G98" s="192" t="s">
        <v>117</v>
      </c>
      <c r="H98" s="191" t="s">
        <v>117</v>
      </c>
      <c r="I98" s="191" t="s">
        <v>117</v>
      </c>
      <c r="J98" s="219" t="str">
        <f>J93</f>
        <v>-</v>
      </c>
      <c r="K98" s="191" t="s">
        <v>117</v>
      </c>
      <c r="L98" s="191" t="s">
        <v>117</v>
      </c>
      <c r="M98" s="190" t="str">
        <f>M93</f>
        <v>-</v>
      </c>
      <c r="N98" s="190">
        <f t="shared" ref="N98:S98" si="15">N93+N97+N95</f>
        <v>0</v>
      </c>
      <c r="O98" s="190">
        <f t="shared" si="15"/>
        <v>13092.6</v>
      </c>
      <c r="P98" s="190">
        <f t="shared" si="15"/>
        <v>0</v>
      </c>
      <c r="Q98" s="190">
        <f t="shared" si="15"/>
        <v>0</v>
      </c>
      <c r="R98" s="190">
        <f t="shared" si="15"/>
        <v>0</v>
      </c>
      <c r="S98" s="190">
        <f t="shared" si="15"/>
        <v>13092.6</v>
      </c>
      <c r="T98" s="273" t="str">
        <f>T93</f>
        <v>-</v>
      </c>
      <c r="U98" s="190" t="s">
        <v>117</v>
      </c>
      <c r="V98" s="190" t="str">
        <f>V93</f>
        <v>-</v>
      </c>
      <c r="W98" s="190" t="str">
        <f>W93</f>
        <v>-</v>
      </c>
      <c r="X98" s="190" t="str">
        <f>X93</f>
        <v>-</v>
      </c>
      <c r="Y98" s="13"/>
      <c r="Z98" s="13"/>
      <c r="AA98" s="13"/>
    </row>
    <row r="99" spans="1:27" ht="14.25" hidden="1" customHeight="1" x14ac:dyDescent="0.25">
      <c r="A99" s="182" t="s">
        <v>38</v>
      </c>
      <c r="B99" s="274" t="s">
        <v>108</v>
      </c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6"/>
      <c r="Y99" s="13"/>
      <c r="Z99" s="13"/>
      <c r="AA99" s="13"/>
    </row>
    <row r="100" spans="1:27" ht="14.25" hidden="1" customHeight="1" x14ac:dyDescent="0.2">
      <c r="A100" s="277" t="s">
        <v>15</v>
      </c>
      <c r="B100" s="213" t="s">
        <v>64</v>
      </c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5"/>
      <c r="Y100" s="13"/>
      <c r="Z100" s="13"/>
      <c r="AA100" s="13"/>
    </row>
    <row r="101" spans="1:27" ht="14.25" hidden="1" customHeight="1" x14ac:dyDescent="0.25">
      <c r="A101" s="176"/>
      <c r="B101" s="176"/>
      <c r="C101" s="176"/>
      <c r="D101" s="176"/>
      <c r="E101" s="282" t="s">
        <v>22</v>
      </c>
      <c r="F101" s="282" t="s">
        <v>22</v>
      </c>
      <c r="G101" s="282" t="s">
        <v>22</v>
      </c>
      <c r="H101" s="282" t="s">
        <v>22</v>
      </c>
      <c r="I101" s="282" t="s">
        <v>22</v>
      </c>
      <c r="J101" s="282" t="s">
        <v>22</v>
      </c>
      <c r="K101" s="282" t="s">
        <v>22</v>
      </c>
      <c r="L101" s="282" t="s">
        <v>22</v>
      </c>
      <c r="M101" s="282" t="s">
        <v>22</v>
      </c>
      <c r="N101" s="176"/>
      <c r="O101" s="176"/>
      <c r="P101" s="283"/>
      <c r="Q101" s="283"/>
      <c r="R101" s="176"/>
      <c r="S101" s="176"/>
      <c r="T101" s="176"/>
      <c r="U101" s="176"/>
      <c r="V101" s="176"/>
      <c r="W101" s="176"/>
      <c r="X101" s="176"/>
      <c r="Y101" s="13"/>
      <c r="Z101" s="13"/>
      <c r="AA101" s="13"/>
    </row>
    <row r="102" spans="1:27" ht="14.25" hidden="1" customHeight="1" x14ac:dyDescent="0.25">
      <c r="A102" s="184" t="s">
        <v>82</v>
      </c>
      <c r="B102" s="185"/>
      <c r="C102" s="186"/>
      <c r="D102" s="188"/>
      <c r="E102" s="188" t="s">
        <v>22</v>
      </c>
      <c r="F102" s="188" t="s">
        <v>22</v>
      </c>
      <c r="G102" s="188"/>
      <c r="H102" s="188"/>
      <c r="I102" s="188"/>
      <c r="J102" s="188"/>
      <c r="K102" s="188"/>
      <c r="L102" s="188"/>
      <c r="M102" s="188"/>
      <c r="N102" s="188"/>
      <c r="O102" s="188"/>
      <c r="P102" s="284"/>
      <c r="Q102" s="284"/>
      <c r="R102" s="188"/>
      <c r="S102" s="188"/>
      <c r="T102" s="188"/>
      <c r="U102" s="188"/>
      <c r="V102" s="188"/>
      <c r="W102" s="188"/>
      <c r="X102" s="188"/>
      <c r="Y102" s="13"/>
      <c r="Z102" s="13"/>
      <c r="AA102" s="13"/>
    </row>
    <row r="103" spans="1:27" ht="14.25" hidden="1" customHeight="1" x14ac:dyDescent="0.2">
      <c r="A103" s="199" t="s">
        <v>16</v>
      </c>
      <c r="B103" s="213" t="s">
        <v>65</v>
      </c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5"/>
      <c r="Y103" s="13"/>
      <c r="Z103" s="13"/>
      <c r="AA103" s="13"/>
    </row>
    <row r="104" spans="1:27" ht="14.25" hidden="1" customHeight="1" x14ac:dyDescent="0.25">
      <c r="A104" s="176"/>
      <c r="B104" s="176"/>
      <c r="C104" s="176"/>
      <c r="D104" s="176"/>
      <c r="E104" s="282" t="s">
        <v>22</v>
      </c>
      <c r="F104" s="282" t="s">
        <v>22</v>
      </c>
      <c r="G104" s="282" t="s">
        <v>22</v>
      </c>
      <c r="H104" s="282" t="s">
        <v>22</v>
      </c>
      <c r="I104" s="282" t="s">
        <v>22</v>
      </c>
      <c r="J104" s="282" t="s">
        <v>22</v>
      </c>
      <c r="K104" s="282" t="s">
        <v>22</v>
      </c>
      <c r="L104" s="282" t="s">
        <v>22</v>
      </c>
      <c r="M104" s="282" t="s">
        <v>22</v>
      </c>
      <c r="N104" s="176"/>
      <c r="O104" s="176"/>
      <c r="P104" s="283"/>
      <c r="Q104" s="283"/>
      <c r="R104" s="176"/>
      <c r="S104" s="176"/>
      <c r="T104" s="176"/>
      <c r="U104" s="176"/>
      <c r="V104" s="176"/>
      <c r="W104" s="176"/>
      <c r="X104" s="176"/>
      <c r="Y104" s="13"/>
      <c r="Z104" s="13"/>
      <c r="AA104" s="13"/>
    </row>
    <row r="105" spans="1:27" ht="14.25" hidden="1" customHeight="1" x14ac:dyDescent="0.25">
      <c r="A105" s="184" t="s">
        <v>83</v>
      </c>
      <c r="B105" s="185"/>
      <c r="C105" s="186"/>
      <c r="D105" s="188"/>
      <c r="E105" s="188" t="s">
        <v>22</v>
      </c>
      <c r="F105" s="188" t="s">
        <v>22</v>
      </c>
      <c r="G105" s="188"/>
      <c r="H105" s="188"/>
      <c r="I105" s="188"/>
      <c r="J105" s="188"/>
      <c r="K105" s="188"/>
      <c r="L105" s="188"/>
      <c r="M105" s="188"/>
      <c r="N105" s="188"/>
      <c r="O105" s="188"/>
      <c r="P105" s="284"/>
      <c r="Q105" s="284"/>
      <c r="R105" s="188"/>
      <c r="S105" s="188"/>
      <c r="T105" s="188"/>
      <c r="U105" s="188"/>
      <c r="V105" s="188"/>
      <c r="W105" s="188"/>
      <c r="X105" s="188"/>
      <c r="Y105" s="13"/>
      <c r="Z105" s="13"/>
      <c r="AA105" s="13"/>
    </row>
    <row r="106" spans="1:27" ht="14.25" hidden="1" customHeight="1" x14ac:dyDescent="0.25">
      <c r="A106" s="188" t="s">
        <v>39</v>
      </c>
      <c r="B106" s="213" t="s">
        <v>76</v>
      </c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5"/>
      <c r="Y106" s="13"/>
      <c r="Z106" s="13"/>
      <c r="AA106" s="13"/>
    </row>
    <row r="107" spans="1:27" ht="14.25" hidden="1" customHeight="1" x14ac:dyDescent="0.25">
      <c r="A107" s="176"/>
      <c r="B107" s="176"/>
      <c r="C107" s="176"/>
      <c r="D107" s="176"/>
      <c r="E107" s="282" t="s">
        <v>22</v>
      </c>
      <c r="F107" s="282" t="s">
        <v>22</v>
      </c>
      <c r="G107" s="282" t="s">
        <v>22</v>
      </c>
      <c r="H107" s="282" t="s">
        <v>22</v>
      </c>
      <c r="I107" s="282" t="s">
        <v>22</v>
      </c>
      <c r="J107" s="282" t="s">
        <v>22</v>
      </c>
      <c r="K107" s="282" t="s">
        <v>22</v>
      </c>
      <c r="L107" s="282" t="s">
        <v>22</v>
      </c>
      <c r="M107" s="282" t="s">
        <v>22</v>
      </c>
      <c r="N107" s="176"/>
      <c r="O107" s="176"/>
      <c r="P107" s="283"/>
      <c r="Q107" s="283"/>
      <c r="R107" s="176"/>
      <c r="S107" s="176"/>
      <c r="T107" s="176"/>
      <c r="U107" s="176"/>
      <c r="V107" s="176"/>
      <c r="W107" s="176"/>
      <c r="X107" s="176"/>
      <c r="Y107" s="13"/>
      <c r="Z107" s="13"/>
      <c r="AA107" s="13"/>
    </row>
    <row r="108" spans="1:27" ht="14.25" hidden="1" customHeight="1" x14ac:dyDescent="0.25">
      <c r="A108" s="187" t="s">
        <v>84</v>
      </c>
      <c r="B108" s="187"/>
      <c r="C108" s="187"/>
      <c r="D108" s="188"/>
      <c r="E108" s="188" t="s">
        <v>48</v>
      </c>
      <c r="F108" s="188" t="s">
        <v>48</v>
      </c>
      <c r="G108" s="188"/>
      <c r="H108" s="188"/>
      <c r="I108" s="188"/>
      <c r="J108" s="188"/>
      <c r="K108" s="188"/>
      <c r="L108" s="188"/>
      <c r="M108" s="188"/>
      <c r="N108" s="188"/>
      <c r="O108" s="188"/>
      <c r="P108" s="284"/>
      <c r="Q108" s="284"/>
      <c r="R108" s="188"/>
      <c r="S108" s="188"/>
      <c r="T108" s="188"/>
      <c r="U108" s="188"/>
      <c r="V108" s="188"/>
      <c r="W108" s="188"/>
      <c r="X108" s="188"/>
      <c r="Y108" s="13"/>
      <c r="Z108" s="13"/>
      <c r="AA108" s="13"/>
    </row>
    <row r="109" spans="1:27" ht="14.25" hidden="1" customHeight="1" x14ac:dyDescent="0.2">
      <c r="A109" s="68"/>
      <c r="B109" s="68"/>
      <c r="C109" s="68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86"/>
      <c r="O109" s="67"/>
      <c r="P109" s="40"/>
      <c r="Q109" s="40"/>
      <c r="R109" s="88"/>
      <c r="S109" s="42"/>
      <c r="T109" s="41"/>
      <c r="U109" s="41"/>
      <c r="V109" s="41"/>
      <c r="W109" s="41"/>
      <c r="X109" s="41"/>
      <c r="Y109" s="13"/>
      <c r="Z109" s="13"/>
      <c r="AA109" s="13"/>
    </row>
    <row r="110" spans="1:27" ht="14.25" hidden="1" customHeight="1" x14ac:dyDescent="0.2">
      <c r="A110" s="68" t="s">
        <v>17</v>
      </c>
      <c r="B110" s="114" t="s">
        <v>77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3"/>
      <c r="Z110" s="13"/>
      <c r="AA110" s="13"/>
    </row>
    <row r="111" spans="1:27" ht="14.25" hidden="1" customHeight="1" x14ac:dyDescent="0.2">
      <c r="A111" s="66"/>
      <c r="B111" s="66"/>
      <c r="C111" s="66"/>
      <c r="D111" s="66"/>
      <c r="E111" s="38" t="s">
        <v>22</v>
      </c>
      <c r="F111" s="38" t="s">
        <v>22</v>
      </c>
      <c r="G111" s="38" t="s">
        <v>22</v>
      </c>
      <c r="H111" s="38" t="s">
        <v>22</v>
      </c>
      <c r="I111" s="38" t="s">
        <v>22</v>
      </c>
      <c r="J111" s="38" t="s">
        <v>22</v>
      </c>
      <c r="K111" s="38" t="s">
        <v>22</v>
      </c>
      <c r="L111" s="38" t="s">
        <v>22</v>
      </c>
      <c r="M111" s="38" t="s">
        <v>22</v>
      </c>
      <c r="N111" s="75"/>
      <c r="O111" s="66"/>
      <c r="P111" s="39"/>
      <c r="Q111" s="39"/>
      <c r="R111" s="75"/>
      <c r="S111" s="75"/>
      <c r="T111" s="66"/>
      <c r="U111" s="66"/>
      <c r="V111" s="66"/>
      <c r="W111" s="66"/>
      <c r="X111" s="66"/>
      <c r="Y111" s="13"/>
      <c r="Z111" s="13"/>
      <c r="AA111" s="13"/>
    </row>
    <row r="112" spans="1:27" ht="14.25" hidden="1" customHeight="1" x14ac:dyDescent="0.2">
      <c r="A112" s="123" t="s">
        <v>85</v>
      </c>
      <c r="B112" s="124"/>
      <c r="C112" s="125"/>
      <c r="D112" s="67"/>
      <c r="E112" s="67" t="s">
        <v>22</v>
      </c>
      <c r="F112" s="67" t="s">
        <v>22</v>
      </c>
      <c r="G112" s="67"/>
      <c r="H112" s="67"/>
      <c r="I112" s="67"/>
      <c r="J112" s="67"/>
      <c r="K112" s="67"/>
      <c r="L112" s="67"/>
      <c r="M112" s="67"/>
      <c r="N112" s="86"/>
      <c r="O112" s="67"/>
      <c r="P112" s="40"/>
      <c r="Q112" s="40"/>
      <c r="R112" s="88"/>
      <c r="S112" s="88"/>
      <c r="T112" s="67"/>
      <c r="U112" s="67"/>
      <c r="V112" s="67"/>
      <c r="W112" s="67"/>
      <c r="X112" s="67"/>
      <c r="Y112" s="13"/>
      <c r="Z112" s="13"/>
      <c r="AA112" s="13"/>
    </row>
    <row r="113" spans="1:29" ht="14.25" hidden="1" customHeight="1" x14ac:dyDescent="0.2">
      <c r="A113" s="67" t="s">
        <v>53</v>
      </c>
      <c r="B113" s="123" t="s">
        <v>66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5"/>
      <c r="Y113" s="13"/>
      <c r="Z113" s="13"/>
      <c r="AA113" s="13"/>
    </row>
    <row r="114" spans="1:29" ht="14.25" hidden="1" customHeight="1" x14ac:dyDescent="0.2">
      <c r="A114" s="66"/>
      <c r="B114" s="66"/>
      <c r="C114" s="66"/>
      <c r="D114" s="66"/>
      <c r="E114" s="38" t="s">
        <v>22</v>
      </c>
      <c r="F114" s="38" t="s">
        <v>22</v>
      </c>
      <c r="G114" s="38" t="s">
        <v>22</v>
      </c>
      <c r="H114" s="38" t="s">
        <v>22</v>
      </c>
      <c r="I114" s="38" t="s">
        <v>22</v>
      </c>
      <c r="J114" s="38" t="s">
        <v>22</v>
      </c>
      <c r="K114" s="38" t="s">
        <v>22</v>
      </c>
      <c r="L114" s="38" t="s">
        <v>22</v>
      </c>
      <c r="M114" s="38" t="s">
        <v>22</v>
      </c>
      <c r="N114" s="75"/>
      <c r="O114" s="66"/>
      <c r="P114" s="39"/>
      <c r="Q114" s="39"/>
      <c r="R114" s="75"/>
      <c r="S114" s="75"/>
      <c r="T114" s="66"/>
      <c r="U114" s="66"/>
      <c r="V114" s="66"/>
      <c r="W114" s="66"/>
      <c r="X114" s="66"/>
      <c r="Y114" s="13"/>
      <c r="Z114" s="13"/>
      <c r="AA114" s="13"/>
    </row>
    <row r="115" spans="1:29" ht="14.25" hidden="1" customHeight="1" x14ac:dyDescent="0.2">
      <c r="A115" s="123" t="s">
        <v>86</v>
      </c>
      <c r="B115" s="124"/>
      <c r="C115" s="125"/>
      <c r="D115" s="67"/>
      <c r="E115" s="67" t="s">
        <v>22</v>
      </c>
      <c r="F115" s="67" t="s">
        <v>22</v>
      </c>
      <c r="G115" s="67"/>
      <c r="H115" s="67"/>
      <c r="I115" s="67"/>
      <c r="J115" s="67"/>
      <c r="K115" s="67"/>
      <c r="L115" s="67"/>
      <c r="M115" s="67"/>
      <c r="N115" s="86"/>
      <c r="O115" s="67"/>
      <c r="P115" s="40"/>
      <c r="Q115" s="40"/>
      <c r="R115" s="88"/>
      <c r="S115" s="88"/>
      <c r="T115" s="67"/>
      <c r="U115" s="67"/>
      <c r="V115" s="67"/>
      <c r="W115" s="67"/>
      <c r="X115" s="67"/>
      <c r="Y115" s="13"/>
      <c r="Z115" s="13"/>
      <c r="AA115" s="13"/>
    </row>
    <row r="116" spans="1:29" ht="14.25" hidden="1" customHeight="1" x14ac:dyDescent="0.2">
      <c r="A116" s="123" t="s">
        <v>87</v>
      </c>
      <c r="B116" s="124"/>
      <c r="C116" s="125"/>
      <c r="D116" s="67"/>
      <c r="E116" s="67" t="s">
        <v>22</v>
      </c>
      <c r="F116" s="67" t="s">
        <v>22</v>
      </c>
      <c r="G116" s="67"/>
      <c r="H116" s="67"/>
      <c r="I116" s="67"/>
      <c r="J116" s="67"/>
      <c r="K116" s="67"/>
      <c r="L116" s="67"/>
      <c r="M116" s="67"/>
      <c r="N116" s="86"/>
      <c r="O116" s="67"/>
      <c r="P116" s="40"/>
      <c r="Q116" s="40"/>
      <c r="R116" s="88"/>
      <c r="S116" s="88"/>
      <c r="T116" s="67"/>
      <c r="U116" s="67"/>
      <c r="V116" s="67"/>
      <c r="W116" s="67"/>
      <c r="X116" s="67"/>
      <c r="Y116" s="13"/>
      <c r="Z116" s="13"/>
      <c r="AA116" s="13"/>
    </row>
    <row r="117" spans="1:29" ht="17.25" customHeight="1" x14ac:dyDescent="0.2">
      <c r="A117" s="117" t="s">
        <v>125</v>
      </c>
      <c r="B117" s="118"/>
      <c r="C117" s="119"/>
      <c r="D117" s="47">
        <f>'4'!D80</f>
        <v>13092.6</v>
      </c>
      <c r="E117" s="47">
        <f>'4'!E80</f>
        <v>11647.14</v>
      </c>
      <c r="F117" s="47">
        <v>0</v>
      </c>
      <c r="G117" s="47">
        <v>0</v>
      </c>
      <c r="H117" s="47">
        <v>0</v>
      </c>
      <c r="I117" s="47">
        <v>0</v>
      </c>
      <c r="J117" s="47">
        <f>D117-E117</f>
        <v>1445.4600000000009</v>
      </c>
      <c r="K117" s="47">
        <v>0</v>
      </c>
      <c r="L117" s="47">
        <v>0</v>
      </c>
      <c r="M117" s="47">
        <f>E117</f>
        <v>11647.14</v>
      </c>
      <c r="N117" s="47">
        <f>N98</f>
        <v>0</v>
      </c>
      <c r="O117" s="47">
        <f t="shared" ref="O117:S117" si="16">O98</f>
        <v>13092.6</v>
      </c>
      <c r="P117" s="47">
        <f t="shared" si="16"/>
        <v>0</v>
      </c>
      <c r="Q117" s="47">
        <f t="shared" si="16"/>
        <v>0</v>
      </c>
      <c r="R117" s="47">
        <f t="shared" si="16"/>
        <v>0</v>
      </c>
      <c r="S117" s="47">
        <f t="shared" si="16"/>
        <v>13092.6</v>
      </c>
      <c r="T117" s="73" t="s">
        <v>117</v>
      </c>
      <c r="U117" s="73" t="s">
        <v>117</v>
      </c>
      <c r="V117" s="73" t="s">
        <v>117</v>
      </c>
      <c r="W117" s="67" t="s">
        <v>117</v>
      </c>
      <c r="X117" s="67" t="s">
        <v>117</v>
      </c>
      <c r="Y117" s="13"/>
      <c r="Z117" s="13"/>
      <c r="AA117" s="13"/>
    </row>
    <row r="118" spans="1:29" ht="17.25" hidden="1" customHeight="1" x14ac:dyDescent="0.2">
      <c r="A118" s="108" t="s">
        <v>103</v>
      </c>
      <c r="B118" s="109"/>
      <c r="C118" s="110"/>
      <c r="D118" s="48">
        <f>D81+D83+D85</f>
        <v>240.82</v>
      </c>
      <c r="E118" s="47" t="str">
        <f>E86</f>
        <v>х</v>
      </c>
      <c r="F118" s="47" t="str">
        <f>F86</f>
        <v>х</v>
      </c>
      <c r="G118" s="44" t="s">
        <v>117</v>
      </c>
      <c r="H118" s="44" t="s">
        <v>117</v>
      </c>
      <c r="I118" s="44" t="s">
        <v>117</v>
      </c>
      <c r="J118" s="54" t="str">
        <f>J86</f>
        <v>-</v>
      </c>
      <c r="K118" s="44" t="s">
        <v>117</v>
      </c>
      <c r="L118" s="44" t="s">
        <v>117</v>
      </c>
      <c r="M118" s="48" t="str">
        <f t="shared" ref="M118:T118" si="17">M86</f>
        <v>-</v>
      </c>
      <c r="N118" s="48">
        <f t="shared" si="17"/>
        <v>240.82</v>
      </c>
      <c r="O118" s="48">
        <f t="shared" si="17"/>
        <v>0</v>
      </c>
      <c r="P118" s="48">
        <f t="shared" si="17"/>
        <v>0</v>
      </c>
      <c r="Q118" s="48">
        <f t="shared" si="17"/>
        <v>0</v>
      </c>
      <c r="R118" s="48">
        <f t="shared" si="17"/>
        <v>240.82</v>
      </c>
      <c r="S118" s="48">
        <f t="shared" si="17"/>
        <v>0</v>
      </c>
      <c r="T118" s="55" t="str">
        <f t="shared" si="17"/>
        <v>-</v>
      </c>
      <c r="U118" s="48"/>
      <c r="V118" s="48" t="str">
        <f>V86</f>
        <v>-</v>
      </c>
      <c r="W118" s="48" t="str">
        <f>W86</f>
        <v>-</v>
      </c>
      <c r="X118" s="48" t="str">
        <f>X86</f>
        <v>-</v>
      </c>
      <c r="Y118" s="17"/>
      <c r="Z118" s="17"/>
      <c r="AA118" s="17"/>
    </row>
    <row r="119" spans="1:29" ht="17.25" customHeight="1" x14ac:dyDescent="0.2">
      <c r="A119" s="75" t="s">
        <v>92</v>
      </c>
      <c r="B119" s="120" t="s">
        <v>18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2"/>
      <c r="Y119" s="74"/>
      <c r="Z119" s="74"/>
      <c r="AA119" s="74"/>
    </row>
    <row r="120" spans="1:29" ht="17.25" customHeight="1" x14ac:dyDescent="0.2">
      <c r="A120" s="36" t="s">
        <v>19</v>
      </c>
      <c r="B120" s="117" t="s">
        <v>160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9"/>
      <c r="Y120" s="19"/>
      <c r="Z120" s="19"/>
      <c r="AA120" s="19"/>
    </row>
    <row r="121" spans="1:29" x14ac:dyDescent="0.2">
      <c r="A121" s="37" t="s">
        <v>20</v>
      </c>
      <c r="B121" s="114" t="s">
        <v>64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9"/>
      <c r="Z121" s="19"/>
      <c r="AA121" s="19"/>
    </row>
    <row r="122" spans="1:29" ht="17.25" hidden="1" customHeight="1" x14ac:dyDescent="0.2">
      <c r="A122" s="66"/>
      <c r="B122" s="38" t="s">
        <v>22</v>
      </c>
      <c r="C122" s="38" t="s">
        <v>22</v>
      </c>
      <c r="D122" s="38" t="s">
        <v>22</v>
      </c>
      <c r="E122" s="38" t="s">
        <v>22</v>
      </c>
      <c r="F122" s="38" t="s">
        <v>22</v>
      </c>
      <c r="G122" s="38" t="s">
        <v>22</v>
      </c>
      <c r="H122" s="38" t="s">
        <v>22</v>
      </c>
      <c r="I122" s="38" t="s">
        <v>22</v>
      </c>
      <c r="J122" s="38" t="s">
        <v>22</v>
      </c>
      <c r="K122" s="38" t="s">
        <v>22</v>
      </c>
      <c r="L122" s="38" t="s">
        <v>22</v>
      </c>
      <c r="M122" s="38" t="s">
        <v>22</v>
      </c>
      <c r="N122" s="44" t="s">
        <v>117</v>
      </c>
      <c r="O122" s="44" t="s">
        <v>117</v>
      </c>
      <c r="P122" s="44" t="s">
        <v>117</v>
      </c>
      <c r="Q122" s="44" t="s">
        <v>117</v>
      </c>
      <c r="R122" s="44" t="s">
        <v>117</v>
      </c>
      <c r="S122" s="44" t="s">
        <v>117</v>
      </c>
      <c r="T122" s="44" t="s">
        <v>117</v>
      </c>
      <c r="U122" s="44" t="s">
        <v>117</v>
      </c>
      <c r="V122" s="44" t="s">
        <v>117</v>
      </c>
      <c r="W122" s="44" t="s">
        <v>117</v>
      </c>
      <c r="X122" s="44" t="s">
        <v>117</v>
      </c>
      <c r="Y122" s="17"/>
      <c r="Z122" s="17"/>
      <c r="AA122" s="17"/>
    </row>
    <row r="123" spans="1:29" s="64" customFormat="1" x14ac:dyDescent="0.2">
      <c r="A123" s="111" t="s">
        <v>88</v>
      </c>
      <c r="B123" s="112"/>
      <c r="C123" s="113"/>
      <c r="D123" s="47">
        <v>0</v>
      </c>
      <c r="E123" s="73" t="s">
        <v>22</v>
      </c>
      <c r="F123" s="73" t="s">
        <v>22</v>
      </c>
      <c r="G123" s="44" t="s">
        <v>117</v>
      </c>
      <c r="H123" s="44" t="s">
        <v>117</v>
      </c>
      <c r="I123" s="44" t="s">
        <v>117</v>
      </c>
      <c r="J123" s="44" t="s">
        <v>117</v>
      </c>
      <c r="K123" s="44" t="s">
        <v>117</v>
      </c>
      <c r="L123" s="44" t="s">
        <v>117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44" t="s">
        <v>117</v>
      </c>
      <c r="U123" s="44" t="s">
        <v>117</v>
      </c>
      <c r="V123" s="44" t="s">
        <v>117</v>
      </c>
      <c r="W123" s="44" t="s">
        <v>117</v>
      </c>
      <c r="X123" s="44" t="s">
        <v>117</v>
      </c>
      <c r="Y123" s="76"/>
      <c r="Z123" s="76"/>
      <c r="AA123" s="76"/>
      <c r="AB123" s="82"/>
      <c r="AC123" s="82"/>
    </row>
    <row r="124" spans="1:29" s="64" customFormat="1" ht="17.25" customHeight="1" x14ac:dyDescent="0.2">
      <c r="A124" s="73" t="s">
        <v>21</v>
      </c>
      <c r="B124" s="114" t="s">
        <v>152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82"/>
      <c r="Z124" s="82"/>
      <c r="AA124" s="82"/>
      <c r="AB124" s="82"/>
      <c r="AC124" s="82"/>
    </row>
    <row r="125" spans="1:29" s="64" customFormat="1" x14ac:dyDescent="0.2">
      <c r="A125" s="111" t="s">
        <v>89</v>
      </c>
      <c r="B125" s="112"/>
      <c r="C125" s="113"/>
      <c r="D125" s="47">
        <v>0</v>
      </c>
      <c r="E125" s="73" t="s">
        <v>22</v>
      </c>
      <c r="F125" s="73" t="s">
        <v>22</v>
      </c>
      <c r="G125" s="44" t="s">
        <v>117</v>
      </c>
      <c r="H125" s="44" t="s">
        <v>117</v>
      </c>
      <c r="I125" s="44" t="s">
        <v>117</v>
      </c>
      <c r="J125" s="44" t="s">
        <v>117</v>
      </c>
      <c r="K125" s="44" t="s">
        <v>117</v>
      </c>
      <c r="L125" s="44" t="s">
        <v>117</v>
      </c>
      <c r="M125" s="47">
        <f>D125</f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4" t="s">
        <v>117</v>
      </c>
      <c r="U125" s="44" t="s">
        <v>117</v>
      </c>
      <c r="V125" s="44" t="s">
        <v>117</v>
      </c>
      <c r="W125" s="44" t="s">
        <v>117</v>
      </c>
      <c r="X125" s="44" t="s">
        <v>117</v>
      </c>
      <c r="Y125" s="76"/>
      <c r="Z125" s="76"/>
      <c r="AA125" s="76"/>
      <c r="AB125" s="82"/>
      <c r="AC125" s="82"/>
    </row>
    <row r="126" spans="1:29" s="64" customFormat="1" x14ac:dyDescent="0.2">
      <c r="A126" s="45" t="s">
        <v>46</v>
      </c>
      <c r="B126" s="111" t="s">
        <v>66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3"/>
      <c r="Y126" s="82"/>
      <c r="Z126" s="82"/>
      <c r="AA126" s="82"/>
      <c r="AB126" s="82"/>
      <c r="AC126" s="82"/>
    </row>
    <row r="127" spans="1:29" s="64" customFormat="1" x14ac:dyDescent="0.2">
      <c r="A127" s="111" t="s">
        <v>90</v>
      </c>
      <c r="B127" s="112"/>
      <c r="C127" s="113"/>
      <c r="D127" s="47">
        <v>0</v>
      </c>
      <c r="E127" s="73" t="s">
        <v>22</v>
      </c>
      <c r="F127" s="73" t="s">
        <v>22</v>
      </c>
      <c r="G127" s="44" t="s">
        <v>117</v>
      </c>
      <c r="H127" s="44" t="s">
        <v>117</v>
      </c>
      <c r="I127" s="44" t="s">
        <v>117</v>
      </c>
      <c r="J127" s="44" t="s">
        <v>117</v>
      </c>
      <c r="K127" s="44" t="s">
        <v>117</v>
      </c>
      <c r="L127" s="44" t="s">
        <v>117</v>
      </c>
      <c r="M127" s="46">
        <v>0</v>
      </c>
      <c r="N127" s="46">
        <v>0</v>
      </c>
      <c r="O127" s="46">
        <f>SUM(O125:O126)</f>
        <v>0</v>
      </c>
      <c r="P127" s="46">
        <v>0</v>
      </c>
      <c r="Q127" s="46">
        <v>0</v>
      </c>
      <c r="R127" s="46">
        <v>0</v>
      </c>
      <c r="S127" s="46">
        <v>0</v>
      </c>
      <c r="T127" s="44" t="s">
        <v>117</v>
      </c>
      <c r="U127" s="44" t="s">
        <v>117</v>
      </c>
      <c r="V127" s="44" t="s">
        <v>117</v>
      </c>
      <c r="W127" s="44" t="s">
        <v>117</v>
      </c>
      <c r="X127" s="44" t="s">
        <v>117</v>
      </c>
      <c r="Y127" s="76"/>
      <c r="Z127" s="94"/>
      <c r="AA127" s="76"/>
      <c r="AB127" s="82"/>
      <c r="AC127" s="82"/>
    </row>
    <row r="128" spans="1:29" s="64" customFormat="1" x14ac:dyDescent="0.2">
      <c r="A128" s="117" t="s">
        <v>91</v>
      </c>
      <c r="B128" s="118"/>
      <c r="C128" s="119"/>
      <c r="D128" s="47">
        <f>D127+D125+D123</f>
        <v>0</v>
      </c>
      <c r="E128" s="73" t="s">
        <v>22</v>
      </c>
      <c r="F128" s="73" t="s">
        <v>22</v>
      </c>
      <c r="G128" s="44" t="s">
        <v>117</v>
      </c>
      <c r="H128" s="44" t="s">
        <v>117</v>
      </c>
      <c r="I128" s="44" t="s">
        <v>117</v>
      </c>
      <c r="J128" s="44" t="s">
        <v>117</v>
      </c>
      <c r="K128" s="44" t="s">
        <v>117</v>
      </c>
      <c r="L128" s="44" t="s">
        <v>117</v>
      </c>
      <c r="M128" s="47">
        <f t="shared" ref="M128:S128" si="18">M127+M125+M123</f>
        <v>0</v>
      </c>
      <c r="N128" s="47">
        <f t="shared" si="18"/>
        <v>0</v>
      </c>
      <c r="O128" s="47">
        <f t="shared" si="18"/>
        <v>0</v>
      </c>
      <c r="P128" s="47">
        <f t="shared" si="18"/>
        <v>0</v>
      </c>
      <c r="Q128" s="47">
        <f t="shared" si="18"/>
        <v>0</v>
      </c>
      <c r="R128" s="47">
        <f t="shared" si="18"/>
        <v>0</v>
      </c>
      <c r="S128" s="47">
        <f t="shared" si="18"/>
        <v>0</v>
      </c>
      <c r="T128" s="44" t="s">
        <v>117</v>
      </c>
      <c r="U128" s="44" t="s">
        <v>117</v>
      </c>
      <c r="V128" s="44" t="s">
        <v>117</v>
      </c>
      <c r="W128" s="44" t="s">
        <v>117</v>
      </c>
      <c r="X128" s="44" t="s">
        <v>117</v>
      </c>
      <c r="Y128" s="76"/>
      <c r="Z128" s="76"/>
      <c r="AA128" s="76"/>
      <c r="AB128" s="82"/>
      <c r="AC128" s="82"/>
    </row>
    <row r="129" spans="1:29" s="64" customFormat="1" x14ac:dyDescent="0.2">
      <c r="A129" s="117" t="s">
        <v>104</v>
      </c>
      <c r="B129" s="118"/>
      <c r="C129" s="119"/>
      <c r="D129" s="47">
        <f>D128</f>
        <v>0</v>
      </c>
      <c r="E129" s="47">
        <v>0</v>
      </c>
      <c r="F129" s="47">
        <f>'4'!F90</f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f t="shared" ref="M129:S129" si="19">M128</f>
        <v>0</v>
      </c>
      <c r="N129" s="47">
        <f t="shared" si="19"/>
        <v>0</v>
      </c>
      <c r="O129" s="47">
        <f t="shared" si="19"/>
        <v>0</v>
      </c>
      <c r="P129" s="47">
        <f t="shared" si="19"/>
        <v>0</v>
      </c>
      <c r="Q129" s="47">
        <f t="shared" si="19"/>
        <v>0</v>
      </c>
      <c r="R129" s="47">
        <f t="shared" si="19"/>
        <v>0</v>
      </c>
      <c r="S129" s="47">
        <f t="shared" si="19"/>
        <v>0</v>
      </c>
      <c r="T129" s="44" t="s">
        <v>117</v>
      </c>
      <c r="U129" s="44" t="s">
        <v>117</v>
      </c>
      <c r="V129" s="44" t="s">
        <v>117</v>
      </c>
      <c r="W129" s="44" t="s">
        <v>117</v>
      </c>
      <c r="X129" s="44" t="s">
        <v>117</v>
      </c>
      <c r="Y129" s="63"/>
      <c r="Z129" s="63"/>
      <c r="AA129" s="63"/>
      <c r="AB129" s="82"/>
      <c r="AC129" s="82"/>
    </row>
    <row r="130" spans="1:29" s="64" customFormat="1" ht="15.75" customHeight="1" x14ac:dyDescent="0.2">
      <c r="A130" s="75" t="s">
        <v>164</v>
      </c>
      <c r="B130" s="120" t="s">
        <v>146</v>
      </c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2"/>
      <c r="Y130" s="63"/>
      <c r="Z130" s="63"/>
      <c r="AA130" s="63"/>
      <c r="AB130" s="82"/>
      <c r="AC130" s="82"/>
    </row>
    <row r="131" spans="1:29" s="64" customFormat="1" x14ac:dyDescent="0.2">
      <c r="A131" s="36" t="s">
        <v>151</v>
      </c>
      <c r="B131" s="117" t="s">
        <v>160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9"/>
      <c r="Y131" s="63"/>
      <c r="Z131" s="63"/>
      <c r="AA131" s="63"/>
      <c r="AB131" s="82"/>
      <c r="AC131" s="82"/>
    </row>
    <row r="132" spans="1:29" s="64" customFormat="1" x14ac:dyDescent="0.2">
      <c r="A132" s="37" t="s">
        <v>148</v>
      </c>
      <c r="B132" s="114" t="s">
        <v>64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63"/>
      <c r="Z132" s="63"/>
      <c r="AA132" s="63"/>
      <c r="AB132" s="82"/>
      <c r="AC132" s="82"/>
    </row>
    <row r="133" spans="1:29" s="64" customFormat="1" x14ac:dyDescent="0.2">
      <c r="A133" s="111" t="s">
        <v>153</v>
      </c>
      <c r="B133" s="112"/>
      <c r="C133" s="113"/>
      <c r="D133" s="47">
        <v>0</v>
      </c>
      <c r="E133" s="83" t="s">
        <v>22</v>
      </c>
      <c r="F133" s="83" t="s">
        <v>22</v>
      </c>
      <c r="G133" s="44" t="s">
        <v>117</v>
      </c>
      <c r="H133" s="44" t="s">
        <v>117</v>
      </c>
      <c r="I133" s="44" t="s">
        <v>117</v>
      </c>
      <c r="J133" s="44" t="s">
        <v>117</v>
      </c>
      <c r="K133" s="44" t="s">
        <v>117</v>
      </c>
      <c r="L133" s="44" t="s">
        <v>117</v>
      </c>
      <c r="M133" s="44" t="s">
        <v>117</v>
      </c>
      <c r="N133" s="44" t="s">
        <v>117</v>
      </c>
      <c r="O133" s="44" t="s">
        <v>117</v>
      </c>
      <c r="P133" s="44" t="s">
        <v>117</v>
      </c>
      <c r="Q133" s="44" t="s">
        <v>117</v>
      </c>
      <c r="R133" s="44" t="s">
        <v>117</v>
      </c>
      <c r="S133" s="44" t="s">
        <v>117</v>
      </c>
      <c r="T133" s="44" t="s">
        <v>117</v>
      </c>
      <c r="U133" s="44" t="s">
        <v>117</v>
      </c>
      <c r="V133" s="44" t="s">
        <v>117</v>
      </c>
      <c r="W133" s="44" t="s">
        <v>117</v>
      </c>
      <c r="X133" s="44" t="s">
        <v>117</v>
      </c>
      <c r="Y133" s="63"/>
      <c r="Z133" s="63"/>
      <c r="AA133" s="63"/>
      <c r="AB133" s="82"/>
      <c r="AC133" s="82"/>
    </row>
    <row r="134" spans="1:29" s="64" customFormat="1" x14ac:dyDescent="0.2">
      <c r="A134" s="83" t="s">
        <v>163</v>
      </c>
      <c r="B134" s="114" t="s">
        <v>152</v>
      </c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63"/>
      <c r="Z134" s="63"/>
      <c r="AA134" s="63"/>
      <c r="AB134" s="82"/>
      <c r="AC134" s="82"/>
    </row>
    <row r="135" spans="1:29" s="64" customFormat="1" x14ac:dyDescent="0.2">
      <c r="A135" s="111" t="s">
        <v>154</v>
      </c>
      <c r="B135" s="112"/>
      <c r="C135" s="113"/>
      <c r="D135" s="47">
        <v>0</v>
      </c>
      <c r="E135" s="83" t="s">
        <v>22</v>
      </c>
      <c r="F135" s="83" t="s">
        <v>22</v>
      </c>
      <c r="G135" s="44" t="s">
        <v>117</v>
      </c>
      <c r="H135" s="44" t="s">
        <v>117</v>
      </c>
      <c r="I135" s="44" t="s">
        <v>117</v>
      </c>
      <c r="J135" s="44" t="s">
        <v>117</v>
      </c>
      <c r="K135" s="44" t="s">
        <v>117</v>
      </c>
      <c r="L135" s="44" t="s">
        <v>117</v>
      </c>
      <c r="M135" s="44" t="s">
        <v>117</v>
      </c>
      <c r="N135" s="44" t="s">
        <v>117</v>
      </c>
      <c r="O135" s="44" t="s">
        <v>117</v>
      </c>
      <c r="P135" s="44" t="s">
        <v>117</v>
      </c>
      <c r="Q135" s="44" t="s">
        <v>117</v>
      </c>
      <c r="R135" s="44" t="s">
        <v>117</v>
      </c>
      <c r="S135" s="44" t="s">
        <v>117</v>
      </c>
      <c r="T135" s="44" t="s">
        <v>117</v>
      </c>
      <c r="U135" s="44" t="s">
        <v>117</v>
      </c>
      <c r="V135" s="44" t="s">
        <v>117</v>
      </c>
      <c r="W135" s="44" t="s">
        <v>117</v>
      </c>
      <c r="X135" s="44" t="s">
        <v>117</v>
      </c>
      <c r="Y135" s="63"/>
      <c r="Z135" s="63"/>
      <c r="AA135" s="63"/>
      <c r="AB135" s="82"/>
      <c r="AC135" s="82"/>
    </row>
    <row r="136" spans="1:29" s="64" customFormat="1" x14ac:dyDescent="0.2">
      <c r="A136" s="45" t="s">
        <v>150</v>
      </c>
      <c r="B136" s="111" t="s">
        <v>66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3"/>
      <c r="Y136" s="63"/>
      <c r="Z136" s="63"/>
      <c r="AA136" s="63"/>
      <c r="AB136" s="82"/>
      <c r="AC136" s="82"/>
    </row>
    <row r="137" spans="1:29" s="64" customFormat="1" ht="17.25" customHeight="1" x14ac:dyDescent="0.2">
      <c r="A137" s="111" t="s">
        <v>155</v>
      </c>
      <c r="B137" s="112"/>
      <c r="C137" s="113"/>
      <c r="D137" s="47">
        <v>0</v>
      </c>
      <c r="E137" s="83" t="s">
        <v>22</v>
      </c>
      <c r="F137" s="83" t="s">
        <v>22</v>
      </c>
      <c r="G137" s="44" t="s">
        <v>117</v>
      </c>
      <c r="H137" s="44" t="s">
        <v>117</v>
      </c>
      <c r="I137" s="44" t="s">
        <v>117</v>
      </c>
      <c r="J137" s="44" t="s">
        <v>117</v>
      </c>
      <c r="K137" s="44" t="s">
        <v>117</v>
      </c>
      <c r="L137" s="44" t="s">
        <v>117</v>
      </c>
      <c r="M137" s="44" t="s">
        <v>117</v>
      </c>
      <c r="N137" s="44" t="s">
        <v>117</v>
      </c>
      <c r="O137" s="44" t="s">
        <v>117</v>
      </c>
      <c r="P137" s="44" t="s">
        <v>117</v>
      </c>
      <c r="Q137" s="44" t="s">
        <v>117</v>
      </c>
      <c r="R137" s="44" t="s">
        <v>117</v>
      </c>
      <c r="S137" s="44" t="s">
        <v>117</v>
      </c>
      <c r="T137" s="44" t="s">
        <v>117</v>
      </c>
      <c r="U137" s="44" t="s">
        <v>117</v>
      </c>
      <c r="V137" s="44" t="s">
        <v>117</v>
      </c>
      <c r="W137" s="44" t="s">
        <v>117</v>
      </c>
      <c r="X137" s="44" t="s">
        <v>117</v>
      </c>
      <c r="Y137" s="63"/>
      <c r="Z137" s="63"/>
      <c r="AA137" s="63"/>
      <c r="AB137" s="82"/>
      <c r="AC137" s="82"/>
    </row>
    <row r="138" spans="1:29" s="64" customFormat="1" ht="17.25" customHeight="1" x14ac:dyDescent="0.2">
      <c r="A138" s="117" t="s">
        <v>156</v>
      </c>
      <c r="B138" s="118"/>
      <c r="C138" s="119"/>
      <c r="D138" s="47">
        <v>0</v>
      </c>
      <c r="E138" s="83" t="s">
        <v>22</v>
      </c>
      <c r="F138" s="83" t="s">
        <v>22</v>
      </c>
      <c r="G138" s="44" t="s">
        <v>117</v>
      </c>
      <c r="H138" s="44" t="s">
        <v>117</v>
      </c>
      <c r="I138" s="44" t="s">
        <v>117</v>
      </c>
      <c r="J138" s="44" t="s">
        <v>117</v>
      </c>
      <c r="K138" s="44" t="s">
        <v>117</v>
      </c>
      <c r="L138" s="44" t="s">
        <v>117</v>
      </c>
      <c r="M138" s="44" t="s">
        <v>117</v>
      </c>
      <c r="N138" s="44" t="s">
        <v>117</v>
      </c>
      <c r="O138" s="44" t="s">
        <v>117</v>
      </c>
      <c r="P138" s="44" t="s">
        <v>117</v>
      </c>
      <c r="Q138" s="44" t="s">
        <v>117</v>
      </c>
      <c r="R138" s="44" t="s">
        <v>117</v>
      </c>
      <c r="S138" s="44" t="s">
        <v>117</v>
      </c>
      <c r="T138" s="44" t="s">
        <v>117</v>
      </c>
      <c r="U138" s="44" t="s">
        <v>117</v>
      </c>
      <c r="V138" s="44" t="s">
        <v>117</v>
      </c>
      <c r="W138" s="44" t="s">
        <v>117</v>
      </c>
      <c r="X138" s="44" t="s">
        <v>117</v>
      </c>
      <c r="Y138" s="63"/>
      <c r="Z138" s="63"/>
      <c r="AA138" s="63"/>
      <c r="AB138" s="82"/>
      <c r="AC138" s="82"/>
    </row>
    <row r="139" spans="1:29" s="64" customFormat="1" ht="17.25" customHeight="1" x14ac:dyDescent="0.2">
      <c r="A139" s="117" t="s">
        <v>157</v>
      </c>
      <c r="B139" s="118"/>
      <c r="C139" s="119"/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4" t="s">
        <v>117</v>
      </c>
      <c r="U139" s="44" t="s">
        <v>117</v>
      </c>
      <c r="V139" s="44" t="s">
        <v>117</v>
      </c>
      <c r="W139" s="44" t="s">
        <v>117</v>
      </c>
      <c r="X139" s="44" t="s">
        <v>117</v>
      </c>
      <c r="Y139" s="63"/>
      <c r="Z139" s="63"/>
      <c r="AA139" s="63"/>
      <c r="AB139" s="82"/>
      <c r="AC139" s="82"/>
    </row>
    <row r="140" spans="1:29" s="64" customFormat="1" ht="17.25" customHeight="1" x14ac:dyDescent="0.2">
      <c r="A140" s="128" t="s">
        <v>32</v>
      </c>
      <c r="B140" s="128"/>
      <c r="C140" s="128"/>
      <c r="D140" s="47">
        <f t="shared" ref="D140:S140" si="20">D139+D129+D117+D87+D76</f>
        <v>25967.269999999997</v>
      </c>
      <c r="E140" s="47">
        <f t="shared" si="20"/>
        <v>24313.899999999998</v>
      </c>
      <c r="F140" s="47">
        <f t="shared" si="20"/>
        <v>0</v>
      </c>
      <c r="G140" s="47">
        <f t="shared" si="20"/>
        <v>0</v>
      </c>
      <c r="H140" s="47">
        <f t="shared" si="20"/>
        <v>0</v>
      </c>
      <c r="I140" s="47">
        <f t="shared" si="20"/>
        <v>0</v>
      </c>
      <c r="J140" s="47">
        <f t="shared" si="20"/>
        <v>1653.3699999999967</v>
      </c>
      <c r="K140" s="47">
        <f t="shared" si="20"/>
        <v>0</v>
      </c>
      <c r="L140" s="47">
        <f t="shared" si="20"/>
        <v>0</v>
      </c>
      <c r="M140" s="47">
        <f t="shared" si="20"/>
        <v>24313.899999999998</v>
      </c>
      <c r="N140" s="47">
        <f t="shared" si="20"/>
        <v>1476.36</v>
      </c>
      <c r="O140" s="47">
        <f t="shared" si="20"/>
        <v>24490.909999999996</v>
      </c>
      <c r="P140" s="47">
        <f t="shared" si="20"/>
        <v>5312.91</v>
      </c>
      <c r="Q140" s="47">
        <f t="shared" si="20"/>
        <v>2397.1499999999996</v>
      </c>
      <c r="R140" s="47">
        <f t="shared" si="20"/>
        <v>5164.6100000000006</v>
      </c>
      <c r="S140" s="47">
        <f t="shared" si="20"/>
        <v>13092.6</v>
      </c>
      <c r="T140" s="49" t="s">
        <v>117</v>
      </c>
      <c r="U140" s="47" t="s">
        <v>117</v>
      </c>
      <c r="V140" s="47" t="s">
        <v>117</v>
      </c>
      <c r="W140" s="44" t="s">
        <v>117</v>
      </c>
      <c r="X140" s="47" t="s">
        <v>117</v>
      </c>
      <c r="Y140" s="63"/>
      <c r="Z140" s="63"/>
      <c r="AA140" s="63"/>
      <c r="AB140" s="82"/>
      <c r="AC140" s="82"/>
    </row>
    <row r="141" spans="1:29" ht="13.5" customHeight="1" x14ac:dyDescent="0.2">
      <c r="A141" s="129"/>
      <c r="B141" s="129"/>
      <c r="C141" s="22"/>
      <c r="D141" s="22"/>
      <c r="E141" s="22"/>
      <c r="F141" s="22"/>
      <c r="G141" s="22"/>
      <c r="H141" s="17"/>
      <c r="I141" s="17"/>
      <c r="J141" s="17"/>
      <c r="K141" s="17"/>
      <c r="L141" s="17"/>
      <c r="M141" s="17"/>
      <c r="N141" s="85"/>
      <c r="O141" s="17"/>
      <c r="P141" s="19"/>
      <c r="Q141" s="19"/>
      <c r="R141" s="89"/>
      <c r="S141" s="89"/>
      <c r="T141" s="17"/>
      <c r="U141" s="17"/>
      <c r="V141" s="17"/>
      <c r="W141" s="17"/>
      <c r="X141" s="17"/>
      <c r="Y141" s="17"/>
      <c r="Z141" s="17"/>
      <c r="AA141" s="17"/>
    </row>
    <row r="142" spans="1:29" ht="9" customHeight="1" x14ac:dyDescent="0.2">
      <c r="M142" s="64"/>
      <c r="N142" s="64"/>
      <c r="Q142" s="62"/>
    </row>
    <row r="143" spans="1:29" x14ac:dyDescent="0.2">
      <c r="A143" s="126" t="s">
        <v>249</v>
      </c>
      <c r="B143" s="127"/>
      <c r="C143" s="127"/>
      <c r="D143" s="106"/>
      <c r="E143" s="106"/>
      <c r="F143" s="106"/>
      <c r="G143" s="106" t="s">
        <v>112</v>
      </c>
      <c r="H143" s="106"/>
      <c r="I143" s="106"/>
      <c r="J143" s="308"/>
      <c r="K143" s="308"/>
      <c r="L143" s="126" t="s">
        <v>250</v>
      </c>
      <c r="M143" s="126"/>
      <c r="N143" s="126"/>
      <c r="O143" s="126"/>
      <c r="P143" s="126"/>
      <c r="Q143" s="62"/>
      <c r="R143" s="62"/>
      <c r="S143" s="62"/>
    </row>
    <row r="144" spans="1:29" x14ac:dyDescent="0.2">
      <c r="A144" s="102" t="s">
        <v>93</v>
      </c>
      <c r="B144" s="102"/>
      <c r="C144" s="102"/>
      <c r="D144" s="103"/>
      <c r="E144" s="103"/>
      <c r="F144" s="103"/>
      <c r="G144" s="103" t="s">
        <v>94</v>
      </c>
      <c r="H144" s="103"/>
      <c r="I144" s="103"/>
      <c r="J144" s="309"/>
      <c r="K144" s="309"/>
      <c r="L144" s="105" t="s">
        <v>101</v>
      </c>
      <c r="M144" s="105"/>
      <c r="N144" s="105"/>
      <c r="O144" s="105"/>
      <c r="P144" s="105"/>
      <c r="Q144" s="62"/>
      <c r="R144" s="62"/>
      <c r="S144" s="62"/>
    </row>
    <row r="145" spans="4:22" x14ac:dyDescent="0.2">
      <c r="N145" s="62"/>
      <c r="V145" s="62"/>
    </row>
    <row r="146" spans="4:22" x14ac:dyDescent="0.2">
      <c r="G146" s="62"/>
      <c r="P146" s="62"/>
    </row>
    <row r="147" spans="4:22" x14ac:dyDescent="0.2">
      <c r="G147" s="62"/>
    </row>
    <row r="148" spans="4:22" x14ac:dyDescent="0.2">
      <c r="D148" s="62"/>
      <c r="F148" s="62"/>
      <c r="G148" s="62"/>
    </row>
    <row r="149" spans="4:22" x14ac:dyDescent="0.2">
      <c r="I149" s="62"/>
      <c r="J149" s="62"/>
    </row>
    <row r="150" spans="4:22" x14ac:dyDescent="0.2">
      <c r="F150" s="62"/>
    </row>
    <row r="151" spans="4:22" x14ac:dyDescent="0.2">
      <c r="F151" s="62"/>
    </row>
    <row r="153" spans="4:22" x14ac:dyDescent="0.2">
      <c r="F153" s="62"/>
    </row>
    <row r="154" spans="4:22" x14ac:dyDescent="0.2">
      <c r="F154" s="62"/>
    </row>
    <row r="162" spans="12:12" x14ac:dyDescent="0.2">
      <c r="L162" s="14"/>
    </row>
  </sheetData>
  <mergeCells count="132">
    <mergeCell ref="B106:X106"/>
    <mergeCell ref="A108:C108"/>
    <mergeCell ref="B110:X110"/>
    <mergeCell ref="A112:C112"/>
    <mergeCell ref="B113:X113"/>
    <mergeCell ref="A115:C115"/>
    <mergeCell ref="A116:C116"/>
    <mergeCell ref="A117:C117"/>
    <mergeCell ref="B94:X94"/>
    <mergeCell ref="A95:C95"/>
    <mergeCell ref="B96:X96"/>
    <mergeCell ref="A97:C97"/>
    <mergeCell ref="A83:C83"/>
    <mergeCell ref="A25:C25"/>
    <mergeCell ref="A55:C55"/>
    <mergeCell ref="B26:X26"/>
    <mergeCell ref="A15:A18"/>
    <mergeCell ref="G17:G18"/>
    <mergeCell ref="A81:C81"/>
    <mergeCell ref="A71:C71"/>
    <mergeCell ref="B82:X82"/>
    <mergeCell ref="B78:X78"/>
    <mergeCell ref="B77:X77"/>
    <mergeCell ref="B79:X79"/>
    <mergeCell ref="A74:C74"/>
    <mergeCell ref="A75:C75"/>
    <mergeCell ref="B72:X72"/>
    <mergeCell ref="A76:C76"/>
    <mergeCell ref="A60:C60"/>
    <mergeCell ref="A66:C66"/>
    <mergeCell ref="B24:X24"/>
    <mergeCell ref="A23:C23"/>
    <mergeCell ref="B58:X58"/>
    <mergeCell ref="B57:X57"/>
    <mergeCell ref="B61:X61"/>
    <mergeCell ref="O67:X67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69:X69"/>
    <mergeCell ref="B64:X64"/>
    <mergeCell ref="A56:C56"/>
    <mergeCell ref="B20:X20"/>
    <mergeCell ref="A63:C63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A143:C143"/>
    <mergeCell ref="D143:F143"/>
    <mergeCell ref="A144:C144"/>
    <mergeCell ref="D144:F144"/>
    <mergeCell ref="A129:C129"/>
    <mergeCell ref="A140:C140"/>
    <mergeCell ref="A141:B141"/>
    <mergeCell ref="A139:C139"/>
    <mergeCell ref="B130:X130"/>
    <mergeCell ref="B131:X131"/>
    <mergeCell ref="B132:X132"/>
    <mergeCell ref="A133:C133"/>
    <mergeCell ref="B134:X134"/>
    <mergeCell ref="A135:C135"/>
    <mergeCell ref="B136:X136"/>
    <mergeCell ref="A137:C137"/>
    <mergeCell ref="A138:C138"/>
    <mergeCell ref="L143:P143"/>
    <mergeCell ref="L144:P144"/>
    <mergeCell ref="G143:I143"/>
    <mergeCell ref="G144:I144"/>
    <mergeCell ref="A118:C118"/>
    <mergeCell ref="B84:X84"/>
    <mergeCell ref="B121:X121"/>
    <mergeCell ref="B124:X124"/>
    <mergeCell ref="B126:X126"/>
    <mergeCell ref="A123:C123"/>
    <mergeCell ref="A125:C125"/>
    <mergeCell ref="A128:C128"/>
    <mergeCell ref="A127:C127"/>
    <mergeCell ref="B120:X120"/>
    <mergeCell ref="B119:X119"/>
    <mergeCell ref="A86:C86"/>
    <mergeCell ref="A85:C85"/>
    <mergeCell ref="A98:C98"/>
    <mergeCell ref="B99:X99"/>
    <mergeCell ref="B100:X100"/>
    <mergeCell ref="A102:C102"/>
    <mergeCell ref="B103:X103"/>
    <mergeCell ref="A87:C87"/>
    <mergeCell ref="B88:X88"/>
    <mergeCell ref="B89:X89"/>
    <mergeCell ref="B90:X90"/>
    <mergeCell ref="A93:C93"/>
    <mergeCell ref="A105:C105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22" zoomScale="88" zoomScaleNormal="88" zoomScaleSheetLayoutView="100" workbookViewId="0">
      <selection activeCell="F58" sqref="F58:G58"/>
    </sheetView>
  </sheetViews>
  <sheetFormatPr defaultRowHeight="12.75" x14ac:dyDescent="0.2"/>
  <cols>
    <col min="1" max="1" width="10" style="1" customWidth="1"/>
    <col min="2" max="2" width="42.42578125" style="2" customWidth="1"/>
    <col min="3" max="3" width="12.5703125" style="3" customWidth="1"/>
    <col min="4" max="4" width="12.85546875" style="3" customWidth="1"/>
    <col min="5" max="5" width="12.140625" style="3" customWidth="1"/>
    <col min="6" max="6" width="21.28515625" style="3" customWidth="1"/>
    <col min="7" max="7" width="17.7109375" style="3" customWidth="1"/>
    <col min="8" max="12" width="9.140625" style="4"/>
    <col min="13" max="16384" width="9.140625" style="3"/>
  </cols>
  <sheetData>
    <row r="1" spans="1:12" ht="3" customHeight="1" x14ac:dyDescent="0.3">
      <c r="E1" s="20"/>
      <c r="F1" s="20"/>
      <c r="G1" s="20"/>
    </row>
    <row r="2" spans="1:12" ht="18.75" customHeight="1" x14ac:dyDescent="0.3">
      <c r="A2" s="145" t="s">
        <v>166</v>
      </c>
      <c r="B2" s="145"/>
      <c r="C2" s="145"/>
      <c r="D2" s="145"/>
      <c r="E2" s="145"/>
      <c r="F2" s="145"/>
      <c r="G2" s="145"/>
    </row>
    <row r="3" spans="1:12" ht="33" customHeight="1" x14ac:dyDescent="0.3">
      <c r="A3" s="84"/>
      <c r="B3" s="145" t="s">
        <v>167</v>
      </c>
      <c r="C3" s="145"/>
      <c r="D3" s="145"/>
      <c r="E3" s="145"/>
      <c r="F3" s="145"/>
      <c r="G3" s="84"/>
    </row>
    <row r="4" spans="1:12" ht="17.25" customHeight="1" x14ac:dyDescent="0.25">
      <c r="A4" s="286" t="s">
        <v>168</v>
      </c>
      <c r="B4" s="286"/>
      <c r="C4" s="286"/>
      <c r="D4" s="286"/>
      <c r="E4" s="286"/>
      <c r="F4" s="286"/>
      <c r="G4" s="286"/>
    </row>
    <row r="5" spans="1:12" x14ac:dyDescent="0.2">
      <c r="A5" s="305" t="s">
        <v>169</v>
      </c>
      <c r="B5" s="306"/>
      <c r="C5" s="306"/>
      <c r="D5" s="306"/>
      <c r="E5" s="306"/>
      <c r="F5" s="306"/>
      <c r="G5" s="307"/>
    </row>
    <row r="6" spans="1:12" ht="27" customHeight="1" x14ac:dyDescent="0.25">
      <c r="A6" s="287" t="s">
        <v>0</v>
      </c>
      <c r="B6" s="287" t="s">
        <v>23</v>
      </c>
      <c r="C6" s="288" t="s">
        <v>253</v>
      </c>
      <c r="D6" s="288"/>
      <c r="E6" s="288"/>
      <c r="F6" s="288"/>
      <c r="G6" s="288"/>
    </row>
    <row r="7" spans="1:12" ht="15.75" customHeight="1" x14ac:dyDescent="0.25">
      <c r="A7" s="287"/>
      <c r="B7" s="287"/>
      <c r="C7" s="289" t="s">
        <v>31</v>
      </c>
      <c r="D7" s="290" t="s">
        <v>99</v>
      </c>
      <c r="E7" s="290"/>
      <c r="F7" s="290"/>
      <c r="G7" s="290"/>
    </row>
    <row r="8" spans="1:12" ht="62.25" customHeight="1" x14ac:dyDescent="0.2">
      <c r="A8" s="287"/>
      <c r="B8" s="287"/>
      <c r="C8" s="289"/>
      <c r="D8" s="291" t="s">
        <v>28</v>
      </c>
      <c r="E8" s="259" t="s">
        <v>25</v>
      </c>
      <c r="F8" s="292" t="s">
        <v>56</v>
      </c>
      <c r="G8" s="292" t="s">
        <v>29</v>
      </c>
    </row>
    <row r="9" spans="1:12" ht="49.5" customHeight="1" x14ac:dyDescent="0.2">
      <c r="A9" s="287"/>
      <c r="B9" s="287"/>
      <c r="C9" s="289"/>
      <c r="D9" s="291"/>
      <c r="E9" s="259"/>
      <c r="F9" s="292"/>
      <c r="G9" s="292"/>
    </row>
    <row r="10" spans="1:12" s="1" customFormat="1" ht="13.5" customHeight="1" x14ac:dyDescent="0.2">
      <c r="A10" s="293">
        <v>1</v>
      </c>
      <c r="B10" s="294">
        <v>2</v>
      </c>
      <c r="C10" s="293">
        <v>3</v>
      </c>
      <c r="D10" s="293">
        <v>4</v>
      </c>
      <c r="E10" s="293">
        <v>5</v>
      </c>
      <c r="F10" s="295">
        <v>6</v>
      </c>
      <c r="G10" s="295">
        <v>7</v>
      </c>
      <c r="H10" s="5"/>
      <c r="I10" s="5"/>
      <c r="J10" s="5"/>
      <c r="K10" s="5"/>
      <c r="L10" s="5"/>
    </row>
    <row r="11" spans="1:12" ht="12" customHeight="1" x14ac:dyDescent="0.25">
      <c r="A11" s="293" t="s">
        <v>126</v>
      </c>
      <c r="B11" s="296" t="s">
        <v>171</v>
      </c>
      <c r="C11" s="296"/>
      <c r="D11" s="296"/>
      <c r="E11" s="296"/>
      <c r="F11" s="296"/>
      <c r="G11" s="296"/>
      <c r="H11" s="6"/>
      <c r="I11" s="6"/>
      <c r="J11" s="6"/>
    </row>
    <row r="12" spans="1:12" ht="13.5" customHeight="1" x14ac:dyDescent="0.2">
      <c r="A12" s="297" t="s">
        <v>7</v>
      </c>
      <c r="B12" s="287" t="s">
        <v>269</v>
      </c>
      <c r="C12" s="287"/>
      <c r="D12" s="287"/>
      <c r="E12" s="287"/>
      <c r="F12" s="287"/>
      <c r="G12" s="287"/>
      <c r="H12" s="7"/>
      <c r="I12" s="7"/>
      <c r="J12" s="7"/>
    </row>
    <row r="13" spans="1:12" ht="29.25" customHeight="1" x14ac:dyDescent="0.2">
      <c r="A13" s="298" t="s">
        <v>8</v>
      </c>
      <c r="B13" s="299" t="s">
        <v>50</v>
      </c>
      <c r="C13" s="300">
        <f>D13+E13+F13+G13</f>
        <v>0</v>
      </c>
      <c r="D13" s="300">
        <f>'4'!D23</f>
        <v>0</v>
      </c>
      <c r="E13" s="300">
        <v>0</v>
      </c>
      <c r="F13" s="300">
        <v>0</v>
      </c>
      <c r="G13" s="300">
        <v>0</v>
      </c>
      <c r="H13" s="5"/>
      <c r="I13" s="5"/>
      <c r="J13" s="5"/>
    </row>
    <row r="14" spans="1:12" ht="33.75" customHeight="1" x14ac:dyDescent="0.2">
      <c r="A14" s="301" t="s">
        <v>47</v>
      </c>
      <c r="B14" s="299" t="s">
        <v>51</v>
      </c>
      <c r="C14" s="300">
        <f t="shared" ref="C14:C17" si="0">D14+E14+F14+G14</f>
        <v>0</v>
      </c>
      <c r="D14" s="300">
        <f>'5'!D25</f>
        <v>0</v>
      </c>
      <c r="E14" s="300">
        <v>0</v>
      </c>
      <c r="F14" s="300">
        <v>0</v>
      </c>
      <c r="G14" s="300">
        <v>0</v>
      </c>
      <c r="H14" s="5"/>
      <c r="I14" s="5"/>
      <c r="J14" s="5"/>
    </row>
    <row r="15" spans="1:12" ht="18" customHeight="1" x14ac:dyDescent="0.2">
      <c r="A15" s="297" t="s">
        <v>42</v>
      </c>
      <c r="B15" s="302" t="s">
        <v>24</v>
      </c>
      <c r="C15" s="300">
        <f t="shared" si="0"/>
        <v>12551.88</v>
      </c>
      <c r="D15" s="300">
        <f>'4'!E57-'4'!D23</f>
        <v>12551.88</v>
      </c>
      <c r="E15" s="300">
        <v>0</v>
      </c>
      <c r="F15" s="300">
        <v>0</v>
      </c>
      <c r="G15" s="300">
        <v>0</v>
      </c>
      <c r="H15" s="5"/>
      <c r="I15" s="5"/>
      <c r="J15" s="5"/>
    </row>
    <row r="16" spans="1:12" ht="15" customHeight="1" x14ac:dyDescent="0.25">
      <c r="A16" s="293"/>
      <c r="B16" s="303" t="s">
        <v>69</v>
      </c>
      <c r="C16" s="300">
        <f t="shared" si="0"/>
        <v>12551.88</v>
      </c>
      <c r="D16" s="300">
        <f t="shared" ref="D16:G16" si="1">D13+D14+D15</f>
        <v>12551.88</v>
      </c>
      <c r="E16" s="300">
        <f t="shared" si="1"/>
        <v>0</v>
      </c>
      <c r="F16" s="300">
        <f t="shared" si="1"/>
        <v>0</v>
      </c>
      <c r="G16" s="300">
        <f t="shared" si="1"/>
        <v>0</v>
      </c>
      <c r="H16" s="5"/>
      <c r="I16" s="5"/>
      <c r="J16" s="5"/>
    </row>
    <row r="17" spans="1:10" ht="15" customHeight="1" x14ac:dyDescent="0.25">
      <c r="A17" s="301"/>
      <c r="B17" s="303" t="s">
        <v>127</v>
      </c>
      <c r="C17" s="304">
        <f t="shared" si="0"/>
        <v>12551.88</v>
      </c>
      <c r="D17" s="304">
        <f t="shared" ref="D17:G17" si="2">D16</f>
        <v>12551.88</v>
      </c>
      <c r="E17" s="304">
        <f t="shared" si="2"/>
        <v>0</v>
      </c>
      <c r="F17" s="304">
        <f t="shared" si="2"/>
        <v>0</v>
      </c>
      <c r="G17" s="304">
        <f t="shared" si="2"/>
        <v>0</v>
      </c>
      <c r="H17" s="8"/>
      <c r="I17" s="8"/>
      <c r="J17" s="8"/>
    </row>
    <row r="18" spans="1:10" ht="13.5" customHeight="1" x14ac:dyDescent="0.25">
      <c r="A18" s="293" t="s">
        <v>122</v>
      </c>
      <c r="B18" s="296" t="s">
        <v>121</v>
      </c>
      <c r="C18" s="296"/>
      <c r="D18" s="296"/>
      <c r="E18" s="296"/>
      <c r="F18" s="296"/>
      <c r="G18" s="296"/>
      <c r="H18" s="8"/>
      <c r="I18" s="8"/>
      <c r="J18" s="8"/>
    </row>
    <row r="19" spans="1:10" ht="15.75" x14ac:dyDescent="0.2">
      <c r="A19" s="297" t="s">
        <v>13</v>
      </c>
      <c r="B19" s="287" t="s">
        <v>270</v>
      </c>
      <c r="C19" s="287"/>
      <c r="D19" s="287"/>
      <c r="E19" s="287"/>
      <c r="F19" s="287"/>
      <c r="G19" s="287"/>
      <c r="H19" s="7"/>
      <c r="I19" s="7"/>
      <c r="J19" s="7"/>
    </row>
    <row r="20" spans="1:10" ht="31.5" x14ac:dyDescent="0.2">
      <c r="A20" s="298" t="s">
        <v>14</v>
      </c>
      <c r="B20" s="299" t="s">
        <v>50</v>
      </c>
      <c r="C20" s="300">
        <f t="shared" ref="C20:C24" si="3">D20+E20+F20+G20</f>
        <v>114.88</v>
      </c>
      <c r="D20" s="300">
        <f>'4'!E68</f>
        <v>114.88</v>
      </c>
      <c r="E20" s="300">
        <v>0</v>
      </c>
      <c r="F20" s="300">
        <v>0</v>
      </c>
      <c r="G20" s="300">
        <v>0</v>
      </c>
      <c r="H20" s="65"/>
      <c r="I20" s="5"/>
      <c r="J20" s="5"/>
    </row>
    <row r="21" spans="1:10" ht="35.25" customHeight="1" x14ac:dyDescent="0.2">
      <c r="A21" s="301" t="s">
        <v>43</v>
      </c>
      <c r="B21" s="299" t="s">
        <v>51</v>
      </c>
      <c r="C21" s="300">
        <f t="shared" si="3"/>
        <v>0</v>
      </c>
      <c r="D21" s="300">
        <f>'5'!D83</f>
        <v>0</v>
      </c>
      <c r="E21" s="300">
        <v>0</v>
      </c>
      <c r="F21" s="300">
        <v>0</v>
      </c>
      <c r="G21" s="300">
        <v>0</v>
      </c>
      <c r="H21" s="5"/>
      <c r="I21" s="5"/>
      <c r="J21" s="5"/>
    </row>
    <row r="22" spans="1:10" ht="14.25" customHeight="1" x14ac:dyDescent="0.2">
      <c r="A22" s="297" t="s">
        <v>44</v>
      </c>
      <c r="B22" s="299" t="s">
        <v>24</v>
      </c>
      <c r="C22" s="300">
        <v>0</v>
      </c>
      <c r="D22" s="300">
        <v>0</v>
      </c>
      <c r="E22" s="300">
        <v>0</v>
      </c>
      <c r="F22" s="300">
        <v>0</v>
      </c>
      <c r="G22" s="300">
        <v>0</v>
      </c>
      <c r="H22" s="5"/>
      <c r="I22" s="5"/>
      <c r="J22" s="5"/>
    </row>
    <row r="23" spans="1:10" ht="14.25" customHeight="1" x14ac:dyDescent="0.25">
      <c r="A23" s="293"/>
      <c r="B23" s="303" t="s">
        <v>81</v>
      </c>
      <c r="C23" s="300">
        <f t="shared" si="3"/>
        <v>114.88</v>
      </c>
      <c r="D23" s="300">
        <f t="shared" ref="D23:E23" si="4">D20+D21+D22</f>
        <v>114.88</v>
      </c>
      <c r="E23" s="300">
        <f t="shared" si="4"/>
        <v>0</v>
      </c>
      <c r="F23" s="300">
        <f t="shared" ref="F23" si="5">F20+F21+F22</f>
        <v>0</v>
      </c>
      <c r="G23" s="300">
        <f t="shared" ref="G23" si="6">G20+G21+G22</f>
        <v>0</v>
      </c>
      <c r="H23" s="5"/>
      <c r="I23" s="5"/>
      <c r="J23" s="5"/>
    </row>
    <row r="24" spans="1:10" ht="15.75" x14ac:dyDescent="0.25">
      <c r="A24" s="301"/>
      <c r="B24" s="303" t="s">
        <v>123</v>
      </c>
      <c r="C24" s="304">
        <f t="shared" si="3"/>
        <v>114.88</v>
      </c>
      <c r="D24" s="304">
        <f>D23</f>
        <v>114.88</v>
      </c>
      <c r="E24" s="304">
        <f>E23</f>
        <v>0</v>
      </c>
      <c r="F24" s="304">
        <f t="shared" ref="F24:G24" si="7">F23</f>
        <v>0</v>
      </c>
      <c r="G24" s="304">
        <f t="shared" si="7"/>
        <v>0</v>
      </c>
      <c r="H24" s="8"/>
      <c r="I24" s="8"/>
      <c r="J24" s="8"/>
    </row>
    <row r="25" spans="1:10" ht="16.5" customHeight="1" x14ac:dyDescent="0.25">
      <c r="A25" s="293" t="s">
        <v>124</v>
      </c>
      <c r="B25" s="296" t="s">
        <v>120</v>
      </c>
      <c r="C25" s="296"/>
      <c r="D25" s="296"/>
      <c r="E25" s="296"/>
      <c r="F25" s="296"/>
      <c r="G25" s="296"/>
      <c r="H25" s="8"/>
      <c r="I25" s="8"/>
      <c r="J25" s="8"/>
    </row>
    <row r="26" spans="1:10" ht="13.5" customHeight="1" x14ac:dyDescent="0.2">
      <c r="A26" s="297" t="s">
        <v>13</v>
      </c>
      <c r="B26" s="287" t="s">
        <v>270</v>
      </c>
      <c r="C26" s="287"/>
      <c r="D26" s="287"/>
      <c r="E26" s="287"/>
      <c r="F26" s="287"/>
      <c r="G26" s="287"/>
      <c r="H26" s="8"/>
      <c r="I26" s="8"/>
      <c r="J26" s="8"/>
    </row>
    <row r="27" spans="1:10" ht="31.5" x14ac:dyDescent="0.2">
      <c r="A27" s="298" t="s">
        <v>14</v>
      </c>
      <c r="B27" s="299" t="s">
        <v>50</v>
      </c>
      <c r="C27" s="300">
        <f t="shared" ref="C27:C31" si="8">D27+E27+F27+G27</f>
        <v>11647.14</v>
      </c>
      <c r="D27" s="300">
        <f>'4'!E80</f>
        <v>11647.14</v>
      </c>
      <c r="E27" s="300">
        <v>0</v>
      </c>
      <c r="F27" s="300">
        <v>0</v>
      </c>
      <c r="G27" s="300">
        <v>0</v>
      </c>
      <c r="H27" s="8"/>
      <c r="I27" s="8"/>
      <c r="J27" s="8"/>
    </row>
    <row r="28" spans="1:10" ht="35.25" customHeight="1" x14ac:dyDescent="0.2">
      <c r="A28" s="301" t="s">
        <v>43</v>
      </c>
      <c r="B28" s="299" t="s">
        <v>51</v>
      </c>
      <c r="C28" s="300">
        <f t="shared" si="8"/>
        <v>0</v>
      </c>
      <c r="D28" s="300">
        <f>'5'!D95</f>
        <v>0</v>
      </c>
      <c r="E28" s="300">
        <v>0</v>
      </c>
      <c r="F28" s="300">
        <v>0</v>
      </c>
      <c r="G28" s="300">
        <v>0</v>
      </c>
      <c r="H28" s="8"/>
      <c r="I28" s="8"/>
      <c r="J28" s="8"/>
    </row>
    <row r="29" spans="1:10" ht="15.75" x14ac:dyDescent="0.2">
      <c r="A29" s="297" t="s">
        <v>44</v>
      </c>
      <c r="B29" s="299" t="s">
        <v>24</v>
      </c>
      <c r="C29" s="300">
        <v>0</v>
      </c>
      <c r="D29" s="300">
        <v>0</v>
      </c>
      <c r="E29" s="300">
        <v>0</v>
      </c>
      <c r="F29" s="300">
        <v>0</v>
      </c>
      <c r="G29" s="300">
        <v>0</v>
      </c>
      <c r="H29" s="8"/>
      <c r="I29" s="8"/>
      <c r="J29" s="8"/>
    </row>
    <row r="30" spans="1:10" ht="15.75" x14ac:dyDescent="0.25">
      <c r="A30" s="293"/>
      <c r="B30" s="303" t="s">
        <v>81</v>
      </c>
      <c r="C30" s="300">
        <f t="shared" si="8"/>
        <v>11647.14</v>
      </c>
      <c r="D30" s="300">
        <f t="shared" ref="D30:E30" si="9">D27+D28+D29</f>
        <v>11647.14</v>
      </c>
      <c r="E30" s="300">
        <f t="shared" si="9"/>
        <v>0</v>
      </c>
      <c r="F30" s="300">
        <f t="shared" ref="F30" si="10">F27+F28+F29</f>
        <v>0</v>
      </c>
      <c r="G30" s="300">
        <f t="shared" ref="G30" si="11">G27+G28+G29</f>
        <v>0</v>
      </c>
      <c r="H30" s="8"/>
      <c r="I30" s="8"/>
      <c r="J30" s="8"/>
    </row>
    <row r="31" spans="1:10" ht="15.75" x14ac:dyDescent="0.25">
      <c r="A31" s="301"/>
      <c r="B31" s="303" t="s">
        <v>125</v>
      </c>
      <c r="C31" s="304">
        <f t="shared" si="8"/>
        <v>11647.14</v>
      </c>
      <c r="D31" s="304">
        <f>D30</f>
        <v>11647.14</v>
      </c>
      <c r="E31" s="304">
        <f>E30</f>
        <v>0</v>
      </c>
      <c r="F31" s="304">
        <f t="shared" ref="F31" si="12">F30</f>
        <v>0</v>
      </c>
      <c r="G31" s="304">
        <f t="shared" ref="G31" si="13">G30</f>
        <v>0</v>
      </c>
      <c r="H31" s="8"/>
      <c r="I31" s="8"/>
      <c r="J31" s="8"/>
    </row>
    <row r="32" spans="1:10" ht="15.75" x14ac:dyDescent="0.25">
      <c r="A32" s="293" t="s">
        <v>92</v>
      </c>
      <c r="B32" s="296" t="s">
        <v>132</v>
      </c>
      <c r="C32" s="296"/>
      <c r="D32" s="296"/>
      <c r="E32" s="296"/>
      <c r="F32" s="296"/>
      <c r="G32" s="296"/>
      <c r="H32" s="8"/>
      <c r="I32" s="8"/>
      <c r="J32" s="8"/>
    </row>
    <row r="33" spans="1:10" ht="13.5" customHeight="1" x14ac:dyDescent="0.2">
      <c r="A33" s="297" t="s">
        <v>19</v>
      </c>
      <c r="B33" s="287" t="s">
        <v>270</v>
      </c>
      <c r="C33" s="287"/>
      <c r="D33" s="287"/>
      <c r="E33" s="287"/>
      <c r="F33" s="287"/>
      <c r="G33" s="287"/>
      <c r="H33" s="8"/>
      <c r="I33" s="8"/>
      <c r="J33" s="8"/>
    </row>
    <row r="34" spans="1:10" ht="31.5" x14ac:dyDescent="0.2">
      <c r="A34" s="298" t="s">
        <v>20</v>
      </c>
      <c r="B34" s="299" t="s">
        <v>50</v>
      </c>
      <c r="C34" s="300">
        <v>0</v>
      </c>
      <c r="D34" s="300">
        <v>0</v>
      </c>
      <c r="E34" s="300">
        <v>0</v>
      </c>
      <c r="F34" s="300">
        <v>0</v>
      </c>
      <c r="G34" s="300">
        <v>0</v>
      </c>
      <c r="H34" s="8"/>
      <c r="I34" s="8"/>
      <c r="J34" s="8"/>
    </row>
    <row r="35" spans="1:10" ht="34.5" customHeight="1" x14ac:dyDescent="0.2">
      <c r="A35" s="301" t="s">
        <v>45</v>
      </c>
      <c r="B35" s="299" t="s">
        <v>51</v>
      </c>
      <c r="C35" s="300">
        <f t="shared" ref="C35:C38" si="14">D35+E35+F35+G35</f>
        <v>0</v>
      </c>
      <c r="D35" s="300">
        <v>0</v>
      </c>
      <c r="E35" s="300">
        <f>'4'!F90</f>
        <v>0</v>
      </c>
      <c r="F35" s="300">
        <v>0</v>
      </c>
      <c r="G35" s="300">
        <v>0</v>
      </c>
      <c r="H35" s="8"/>
      <c r="I35" s="8"/>
      <c r="J35" s="8"/>
    </row>
    <row r="36" spans="1:10" ht="14.25" customHeight="1" x14ac:dyDescent="0.2">
      <c r="A36" s="297" t="s">
        <v>46</v>
      </c>
      <c r="B36" s="299" t="s">
        <v>24</v>
      </c>
      <c r="C36" s="300">
        <f t="shared" si="14"/>
        <v>0</v>
      </c>
      <c r="D36" s="300">
        <f>'5'!E124</f>
        <v>0</v>
      </c>
      <c r="E36" s="300">
        <v>0</v>
      </c>
      <c r="F36" s="300">
        <v>0</v>
      </c>
      <c r="G36" s="300">
        <v>0</v>
      </c>
      <c r="H36" s="8"/>
      <c r="I36" s="8"/>
      <c r="J36" s="8"/>
    </row>
    <row r="37" spans="1:10" ht="15.75" x14ac:dyDescent="0.25">
      <c r="A37" s="293"/>
      <c r="B37" s="303" t="s">
        <v>91</v>
      </c>
      <c r="C37" s="300">
        <f t="shared" si="14"/>
        <v>0</v>
      </c>
      <c r="D37" s="300">
        <f t="shared" ref="D37:G37" si="15">D34+D35+D36</f>
        <v>0</v>
      </c>
      <c r="E37" s="300">
        <f t="shared" si="15"/>
        <v>0</v>
      </c>
      <c r="F37" s="300">
        <f t="shared" si="15"/>
        <v>0</v>
      </c>
      <c r="G37" s="300">
        <f t="shared" si="15"/>
        <v>0</v>
      </c>
      <c r="H37" s="8"/>
      <c r="I37" s="8"/>
      <c r="J37" s="8"/>
    </row>
    <row r="38" spans="1:10" ht="15.75" x14ac:dyDescent="0.25">
      <c r="A38" s="301"/>
      <c r="B38" s="303" t="s">
        <v>104</v>
      </c>
      <c r="C38" s="304">
        <f t="shared" si="14"/>
        <v>0</v>
      </c>
      <c r="D38" s="304">
        <f>D37</f>
        <v>0</v>
      </c>
      <c r="E38" s="304">
        <f>E37</f>
        <v>0</v>
      </c>
      <c r="F38" s="304">
        <f t="shared" ref="F38:G38" si="16">F37</f>
        <v>0</v>
      </c>
      <c r="G38" s="304">
        <f t="shared" si="16"/>
        <v>0</v>
      </c>
      <c r="H38" s="8"/>
      <c r="I38" s="8"/>
      <c r="J38" s="8"/>
    </row>
    <row r="39" spans="1:10" ht="15.75" x14ac:dyDescent="0.25">
      <c r="A39" s="293" t="s">
        <v>147</v>
      </c>
      <c r="B39" s="296" t="s">
        <v>170</v>
      </c>
      <c r="C39" s="296"/>
      <c r="D39" s="296"/>
      <c r="E39" s="296"/>
      <c r="F39" s="296"/>
      <c r="G39" s="296"/>
      <c r="H39" s="8"/>
      <c r="I39" s="8"/>
      <c r="J39" s="8"/>
    </row>
    <row r="40" spans="1:10" ht="11.25" customHeight="1" x14ac:dyDescent="0.2">
      <c r="A40" s="297" t="s">
        <v>151</v>
      </c>
      <c r="B40" s="287" t="s">
        <v>270</v>
      </c>
      <c r="C40" s="287"/>
      <c r="D40" s="287"/>
      <c r="E40" s="287"/>
      <c r="F40" s="287"/>
      <c r="G40" s="287"/>
      <c r="H40" s="8"/>
      <c r="I40" s="8"/>
      <c r="J40" s="8"/>
    </row>
    <row r="41" spans="1:10" ht="31.5" x14ac:dyDescent="0.2">
      <c r="A41" s="298" t="s">
        <v>148</v>
      </c>
      <c r="B41" s="299" t="s">
        <v>50</v>
      </c>
      <c r="C41" s="300">
        <v>0</v>
      </c>
      <c r="D41" s="300">
        <v>0</v>
      </c>
      <c r="E41" s="300">
        <v>0</v>
      </c>
      <c r="F41" s="300">
        <v>0</v>
      </c>
      <c r="G41" s="300">
        <v>0</v>
      </c>
      <c r="H41" s="8"/>
      <c r="I41" s="8"/>
      <c r="J41" s="8"/>
    </row>
    <row r="42" spans="1:10" ht="32.25" customHeight="1" x14ac:dyDescent="0.2">
      <c r="A42" s="301" t="s">
        <v>149</v>
      </c>
      <c r="B42" s="299" t="s">
        <v>51</v>
      </c>
      <c r="C42" s="300">
        <f t="shared" ref="C42:C45" si="17">D42+E42+F42+G42</f>
        <v>0</v>
      </c>
      <c r="D42" s="300">
        <f>'5'!D107</f>
        <v>0</v>
      </c>
      <c r="E42" s="300">
        <v>0</v>
      </c>
      <c r="F42" s="300">
        <v>0</v>
      </c>
      <c r="G42" s="300">
        <v>0</v>
      </c>
      <c r="H42" s="8"/>
      <c r="I42" s="8"/>
      <c r="J42" s="8"/>
    </row>
    <row r="43" spans="1:10" ht="14.25" customHeight="1" x14ac:dyDescent="0.2">
      <c r="A43" s="297" t="s">
        <v>150</v>
      </c>
      <c r="B43" s="299" t="s">
        <v>24</v>
      </c>
      <c r="C43" s="300">
        <f t="shared" si="17"/>
        <v>0</v>
      </c>
      <c r="D43" s="300">
        <v>0</v>
      </c>
      <c r="E43" s="300">
        <v>0</v>
      </c>
      <c r="F43" s="300">
        <v>0</v>
      </c>
      <c r="G43" s="300">
        <v>0</v>
      </c>
      <c r="H43" s="8"/>
      <c r="I43" s="8"/>
      <c r="J43" s="8"/>
    </row>
    <row r="44" spans="1:10" ht="15.75" x14ac:dyDescent="0.25">
      <c r="A44" s="293"/>
      <c r="B44" s="303" t="s">
        <v>156</v>
      </c>
      <c r="C44" s="300">
        <f t="shared" si="17"/>
        <v>0</v>
      </c>
      <c r="D44" s="300">
        <f t="shared" ref="D44:G44" si="18">D41+D42+D43</f>
        <v>0</v>
      </c>
      <c r="E44" s="300">
        <f t="shared" si="18"/>
        <v>0</v>
      </c>
      <c r="F44" s="300">
        <f t="shared" si="18"/>
        <v>0</v>
      </c>
      <c r="G44" s="300">
        <f t="shared" si="18"/>
        <v>0</v>
      </c>
      <c r="H44" s="8"/>
      <c r="I44" s="8"/>
      <c r="J44" s="8"/>
    </row>
    <row r="45" spans="1:10" ht="15.75" x14ac:dyDescent="0.25">
      <c r="A45" s="301"/>
      <c r="B45" s="303" t="s">
        <v>157</v>
      </c>
      <c r="C45" s="304">
        <f t="shared" si="17"/>
        <v>0</v>
      </c>
      <c r="D45" s="304">
        <f>D44</f>
        <v>0</v>
      </c>
      <c r="E45" s="304">
        <f>E44</f>
        <v>0</v>
      </c>
      <c r="F45" s="304">
        <f t="shared" ref="F45:G45" si="19">F44</f>
        <v>0</v>
      </c>
      <c r="G45" s="304">
        <f t="shared" si="19"/>
        <v>0</v>
      </c>
      <c r="H45" s="8"/>
      <c r="I45" s="8"/>
      <c r="J45" s="8"/>
    </row>
    <row r="46" spans="1:10" ht="12.75" customHeight="1" x14ac:dyDescent="0.25">
      <c r="A46" s="301"/>
      <c r="B46" s="303" t="s">
        <v>32</v>
      </c>
      <c r="C46" s="304">
        <f>C17++C24+C31+C38</f>
        <v>24313.899999999998</v>
      </c>
      <c r="D46" s="304">
        <f t="shared" ref="D46:G46" si="20">D17++D24+D31+D38</f>
        <v>24313.899999999998</v>
      </c>
      <c r="E46" s="304">
        <f t="shared" si="20"/>
        <v>0</v>
      </c>
      <c r="F46" s="304">
        <f t="shared" si="20"/>
        <v>0</v>
      </c>
      <c r="G46" s="304">
        <f t="shared" si="20"/>
        <v>0</v>
      </c>
      <c r="H46" s="8"/>
      <c r="I46" s="8"/>
      <c r="J46" s="8"/>
    </row>
    <row r="47" spans="1:10" ht="5.25" customHeight="1" x14ac:dyDescent="0.2">
      <c r="A47" s="78"/>
      <c r="B47" s="21"/>
      <c r="C47" s="8"/>
      <c r="D47" s="8"/>
      <c r="E47" s="8"/>
      <c r="F47" s="8"/>
      <c r="G47" s="8"/>
      <c r="H47" s="8"/>
      <c r="I47" s="8"/>
      <c r="J47" s="8"/>
    </row>
    <row r="48" spans="1:10" ht="25.5" customHeight="1" x14ac:dyDescent="0.25">
      <c r="A48" s="77"/>
      <c r="B48" s="71" t="s">
        <v>130</v>
      </c>
      <c r="C48" s="142" t="s">
        <v>188</v>
      </c>
      <c r="D48" s="142"/>
      <c r="E48" s="4"/>
      <c r="F48" s="146" t="s">
        <v>186</v>
      </c>
      <c r="G48" s="146"/>
    </row>
    <row r="49" spans="1:7" ht="12" customHeight="1" x14ac:dyDescent="0.2">
      <c r="A49" s="141" t="s">
        <v>189</v>
      </c>
      <c r="B49" s="141"/>
      <c r="C49" s="4"/>
      <c r="D49" s="4"/>
      <c r="E49" s="4"/>
      <c r="F49" s="140" t="s">
        <v>129</v>
      </c>
      <c r="G49" s="140"/>
    </row>
    <row r="50" spans="1:7" ht="14.25" customHeight="1" x14ac:dyDescent="0.2">
      <c r="A50" s="43" t="s">
        <v>113</v>
      </c>
      <c r="B50" s="79"/>
      <c r="C50" s="4"/>
      <c r="D50" s="4"/>
      <c r="E50" s="4"/>
      <c r="F50" s="96"/>
      <c r="G50" s="96"/>
    </row>
    <row r="51" spans="1:7" ht="19.5" customHeight="1" x14ac:dyDescent="0.25">
      <c r="A51" s="5"/>
      <c r="B51" s="71" t="s">
        <v>133</v>
      </c>
      <c r="C51" s="142" t="s">
        <v>188</v>
      </c>
      <c r="D51" s="142"/>
      <c r="E51" s="4"/>
      <c r="F51" s="143" t="s">
        <v>187</v>
      </c>
      <c r="G51" s="144"/>
    </row>
    <row r="52" spans="1:7" x14ac:dyDescent="0.2">
      <c r="A52" s="141"/>
      <c r="B52" s="141"/>
      <c r="C52" s="4"/>
      <c r="D52" s="4"/>
      <c r="E52" s="4"/>
      <c r="F52" s="140" t="s">
        <v>129</v>
      </c>
      <c r="G52" s="140"/>
    </row>
    <row r="53" spans="1:7" ht="3" customHeight="1" x14ac:dyDescent="0.2">
      <c r="A53" s="81"/>
      <c r="B53" s="81"/>
      <c r="C53" s="4"/>
      <c r="D53" s="4"/>
      <c r="E53" s="4"/>
      <c r="F53" s="96"/>
      <c r="G53" s="96"/>
    </row>
    <row r="54" spans="1:7" ht="15.75" x14ac:dyDescent="0.25">
      <c r="A54" s="80"/>
      <c r="B54" s="71" t="s">
        <v>246</v>
      </c>
      <c r="C54" s="142" t="s">
        <v>188</v>
      </c>
      <c r="D54" s="142"/>
      <c r="E54" s="4"/>
      <c r="F54" s="143" t="s">
        <v>185</v>
      </c>
      <c r="G54" s="144"/>
    </row>
    <row r="55" spans="1:7" ht="14.25" customHeight="1" x14ac:dyDescent="0.2">
      <c r="A55" s="141"/>
      <c r="B55" s="141"/>
      <c r="C55" s="4"/>
      <c r="D55" s="4"/>
      <c r="E55" s="4"/>
      <c r="F55" s="140" t="s">
        <v>129</v>
      </c>
      <c r="G55" s="140"/>
    </row>
    <row r="56" spans="1:7" ht="4.5" customHeight="1" x14ac:dyDescent="0.2">
      <c r="A56" s="24"/>
      <c r="B56" s="72"/>
      <c r="C56" s="4"/>
      <c r="D56" s="4"/>
      <c r="E56" s="4"/>
      <c r="F56" s="96"/>
      <c r="G56" s="96"/>
    </row>
    <row r="57" spans="1:7" ht="14.25" customHeight="1" x14ac:dyDescent="0.25">
      <c r="A57" s="5"/>
      <c r="B57" s="71" t="s">
        <v>247</v>
      </c>
      <c r="C57" s="142" t="s">
        <v>188</v>
      </c>
      <c r="D57" s="142"/>
      <c r="E57" s="4"/>
      <c r="F57" s="143" t="s">
        <v>248</v>
      </c>
      <c r="G57" s="144"/>
    </row>
    <row r="58" spans="1:7" x14ac:dyDescent="0.2">
      <c r="A58" s="141" t="s">
        <v>190</v>
      </c>
      <c r="B58" s="141"/>
      <c r="C58" s="4"/>
      <c r="D58" s="4"/>
      <c r="E58" s="4"/>
      <c r="F58" s="140" t="s">
        <v>129</v>
      </c>
      <c r="G58" s="140"/>
    </row>
    <row r="66" spans="7:7" x14ac:dyDescent="0.2">
      <c r="G66" s="95"/>
    </row>
  </sheetData>
  <mergeCells count="39"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2023-08-03T11:47:47Z</cp:lastPrinted>
  <dcterms:created xsi:type="dcterms:W3CDTF">2011-09-13T12:33:42Z</dcterms:created>
  <dcterms:modified xsi:type="dcterms:W3CDTF">2023-08-03T11:58:21Z</dcterms:modified>
</cp:coreProperties>
</file>