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мережа\!!!СПІЛЬНА (!!!документи після себе видаляти!!!)\Приймальня\АСКОД\ВТР\ІП 2023-2024 (нова редакція)\"/>
    </mc:Choice>
  </mc:AlternateContent>
  <bookViews>
    <workbookView xWindow="-120" yWindow="-120" windowWidth="29040" windowHeight="15720"/>
  </bookViews>
  <sheets>
    <sheet name="4" sheetId="8" r:id="rId1"/>
    <sheet name="5" sheetId="6" r:id="rId2"/>
    <sheet name="6" sheetId="9" r:id="rId3"/>
  </sheets>
  <definedNames>
    <definedName name="_xlnm.Print_Area" localSheetId="1">'5'!$A$1:$X$147</definedName>
    <definedName name="_xlnm.Print_Area" localSheetId="2">'6'!$A$1:$G$56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5" i="6" l="1"/>
  <c r="Q75" i="6"/>
  <c r="P75" i="6"/>
  <c r="O74" i="6"/>
  <c r="O75" i="6" s="1"/>
  <c r="D74" i="6"/>
  <c r="S74" i="6" s="1"/>
  <c r="S75" i="6" s="1"/>
  <c r="C74" i="6"/>
  <c r="B74" i="6"/>
  <c r="A74" i="6"/>
  <c r="L39" i="8"/>
  <c r="L40" i="8"/>
  <c r="L41" i="8"/>
  <c r="L56" i="8"/>
  <c r="M55" i="8"/>
  <c r="M56" i="8" s="1"/>
  <c r="K55" i="8"/>
  <c r="N74" i="6" s="1"/>
  <c r="N75" i="6" s="1"/>
  <c r="D56" i="8"/>
  <c r="A43" i="6"/>
  <c r="B43" i="6"/>
  <c r="C43" i="6"/>
  <c r="D43" i="6"/>
  <c r="S43" i="6" s="1"/>
  <c r="O43" i="6"/>
  <c r="K43" i="8"/>
  <c r="N43" i="6" s="1"/>
  <c r="M43" i="8"/>
  <c r="R96" i="6"/>
  <c r="Q96" i="6"/>
  <c r="P96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A83" i="6"/>
  <c r="B83" i="6"/>
  <c r="C83" i="6"/>
  <c r="D83" i="6"/>
  <c r="S83" i="6" s="1"/>
  <c r="A84" i="6"/>
  <c r="B84" i="6"/>
  <c r="C84" i="6"/>
  <c r="D84" i="6"/>
  <c r="S84" i="6" s="1"/>
  <c r="A85" i="6"/>
  <c r="B85" i="6"/>
  <c r="C85" i="6"/>
  <c r="D85" i="6"/>
  <c r="S85" i="6" s="1"/>
  <c r="A86" i="6"/>
  <c r="B86" i="6"/>
  <c r="C86" i="6"/>
  <c r="D86" i="6"/>
  <c r="S86" i="6" s="1"/>
  <c r="A87" i="6"/>
  <c r="B87" i="6"/>
  <c r="C87" i="6"/>
  <c r="D87" i="6"/>
  <c r="S87" i="6" s="1"/>
  <c r="A88" i="6"/>
  <c r="B88" i="6"/>
  <c r="C88" i="6"/>
  <c r="D88" i="6"/>
  <c r="S88" i="6" s="1"/>
  <c r="A89" i="6"/>
  <c r="B89" i="6"/>
  <c r="C89" i="6"/>
  <c r="D89" i="6"/>
  <c r="S89" i="6" s="1"/>
  <c r="A90" i="6"/>
  <c r="B90" i="6"/>
  <c r="C90" i="6"/>
  <c r="D90" i="6"/>
  <c r="S90" i="6" s="1"/>
  <c r="A91" i="6"/>
  <c r="B91" i="6"/>
  <c r="C91" i="6"/>
  <c r="D91" i="6"/>
  <c r="S91" i="6" s="1"/>
  <c r="A92" i="6"/>
  <c r="B92" i="6"/>
  <c r="C92" i="6"/>
  <c r="D92" i="6"/>
  <c r="S92" i="6" s="1"/>
  <c r="A93" i="6"/>
  <c r="B93" i="6"/>
  <c r="C93" i="6"/>
  <c r="D93" i="6"/>
  <c r="S93" i="6" s="1"/>
  <c r="A94" i="6"/>
  <c r="B94" i="6"/>
  <c r="C94" i="6"/>
  <c r="D94" i="6"/>
  <c r="S94" i="6" s="1"/>
  <c r="A95" i="6"/>
  <c r="B95" i="6"/>
  <c r="C95" i="6"/>
  <c r="D95" i="6"/>
  <c r="S95" i="6" s="1"/>
  <c r="K66" i="8"/>
  <c r="N85" i="6" s="1"/>
  <c r="M66" i="8"/>
  <c r="K44" i="8"/>
  <c r="K42" i="8"/>
  <c r="L37" i="8"/>
  <c r="L38" i="8"/>
  <c r="L36" i="8"/>
  <c r="L35" i="8"/>
  <c r="L34" i="8"/>
  <c r="L33" i="8"/>
  <c r="L32" i="8"/>
  <c r="L31" i="8"/>
  <c r="L30" i="8"/>
  <c r="L29" i="8"/>
  <c r="L28" i="8"/>
  <c r="L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4" i="8"/>
  <c r="M65" i="8"/>
  <c r="M67" i="8"/>
  <c r="M68" i="8"/>
  <c r="M69" i="8"/>
  <c r="M70" i="8"/>
  <c r="M71" i="8"/>
  <c r="M72" i="8"/>
  <c r="M73" i="8"/>
  <c r="M74" i="8"/>
  <c r="M75" i="8"/>
  <c r="M76" i="8"/>
  <c r="M64" i="8"/>
  <c r="K65" i="8"/>
  <c r="N84" i="6" s="1"/>
  <c r="K67" i="8"/>
  <c r="N86" i="6" s="1"/>
  <c r="K68" i="8"/>
  <c r="N87" i="6" s="1"/>
  <c r="K69" i="8"/>
  <c r="N88" i="6" s="1"/>
  <c r="K70" i="8"/>
  <c r="N89" i="6" s="1"/>
  <c r="K71" i="8"/>
  <c r="N90" i="6" s="1"/>
  <c r="K72" i="8"/>
  <c r="N91" i="6" s="1"/>
  <c r="K73" i="8"/>
  <c r="N92" i="6" s="1"/>
  <c r="K74" i="8"/>
  <c r="N93" i="6" s="1"/>
  <c r="K75" i="8"/>
  <c r="N94" i="6" s="1"/>
  <c r="K76" i="8"/>
  <c r="N95" i="6" s="1"/>
  <c r="K64" i="8"/>
  <c r="N83" i="6" s="1"/>
  <c r="D77" i="8"/>
  <c r="L63" i="8"/>
  <c r="L62" i="8"/>
  <c r="D75" i="6" l="1"/>
  <c r="K56" i="8"/>
  <c r="L77" i="8"/>
  <c r="K77" i="8"/>
  <c r="N82" i="6"/>
  <c r="O82" i="6"/>
  <c r="O81" i="6"/>
  <c r="N81" i="6"/>
  <c r="N96" i="6" s="1"/>
  <c r="A82" i="6"/>
  <c r="B82" i="6"/>
  <c r="C82" i="6"/>
  <c r="D82" i="6"/>
  <c r="S82" i="6" s="1"/>
  <c r="B81" i="6"/>
  <c r="C81" i="6"/>
  <c r="D81" i="6"/>
  <c r="A81" i="6"/>
  <c r="D27" i="9"/>
  <c r="O28" i="6"/>
  <c r="O29" i="6"/>
  <c r="O30" i="6"/>
  <c r="O31" i="6"/>
  <c r="O32" i="6"/>
  <c r="O33" i="6"/>
  <c r="O34" i="6"/>
  <c r="O36" i="6"/>
  <c r="O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4" i="6"/>
  <c r="N27" i="6"/>
  <c r="A34" i="6"/>
  <c r="B34" i="6"/>
  <c r="C34" i="6"/>
  <c r="D34" i="6"/>
  <c r="R34" i="6" s="1"/>
  <c r="A35" i="6"/>
  <c r="B35" i="6"/>
  <c r="C35" i="6"/>
  <c r="D35" i="6"/>
  <c r="S35" i="6" s="1"/>
  <c r="A36" i="6"/>
  <c r="B36" i="6"/>
  <c r="C36" i="6"/>
  <c r="D36" i="6"/>
  <c r="S36" i="6" s="1"/>
  <c r="A37" i="6"/>
  <c r="B37" i="6"/>
  <c r="C37" i="6"/>
  <c r="D37" i="6"/>
  <c r="R37" i="6" s="1"/>
  <c r="A38" i="6"/>
  <c r="B38" i="6"/>
  <c r="C38" i="6"/>
  <c r="D38" i="6"/>
  <c r="S38" i="6" s="1"/>
  <c r="A39" i="6"/>
  <c r="B39" i="6"/>
  <c r="C39" i="6"/>
  <c r="D39" i="6"/>
  <c r="R39" i="6" s="1"/>
  <c r="A40" i="6"/>
  <c r="B40" i="6"/>
  <c r="C40" i="6"/>
  <c r="D40" i="6"/>
  <c r="R40" i="6" s="1"/>
  <c r="A41" i="6"/>
  <c r="B41" i="6"/>
  <c r="C41" i="6"/>
  <c r="D41" i="6"/>
  <c r="R41" i="6" s="1"/>
  <c r="A42" i="6"/>
  <c r="B42" i="6"/>
  <c r="C42" i="6"/>
  <c r="D42" i="6"/>
  <c r="S42" i="6" s="1"/>
  <c r="A44" i="6"/>
  <c r="B44" i="6"/>
  <c r="C44" i="6"/>
  <c r="D44" i="6"/>
  <c r="P44" i="6" s="1"/>
  <c r="A28" i="6"/>
  <c r="B28" i="6"/>
  <c r="C28" i="6"/>
  <c r="D28" i="6"/>
  <c r="P28" i="6" s="1"/>
  <c r="A29" i="6"/>
  <c r="B29" i="6"/>
  <c r="C29" i="6"/>
  <c r="D29" i="6"/>
  <c r="P29" i="6" s="1"/>
  <c r="A30" i="6"/>
  <c r="B30" i="6"/>
  <c r="C30" i="6"/>
  <c r="D30" i="6"/>
  <c r="S30" i="6" s="1"/>
  <c r="A31" i="6"/>
  <c r="B31" i="6"/>
  <c r="C31" i="6"/>
  <c r="D31" i="6"/>
  <c r="S31" i="6" s="1"/>
  <c r="A32" i="6"/>
  <c r="B32" i="6"/>
  <c r="C32" i="6"/>
  <c r="D32" i="6"/>
  <c r="R32" i="6" s="1"/>
  <c r="A33" i="6"/>
  <c r="B33" i="6"/>
  <c r="C33" i="6"/>
  <c r="D33" i="6"/>
  <c r="R33" i="6" s="1"/>
  <c r="B27" i="6"/>
  <c r="C27" i="6"/>
  <c r="D27" i="6"/>
  <c r="P27" i="6" s="1"/>
  <c r="A27" i="6"/>
  <c r="O39" i="6"/>
  <c r="K45" i="8"/>
  <c r="D45" i="8"/>
  <c r="D46" i="8" s="1"/>
  <c r="M63" i="8"/>
  <c r="M62" i="8"/>
  <c r="O40" i="6"/>
  <c r="O37" i="6"/>
  <c r="O38" i="6"/>
  <c r="O41" i="6"/>
  <c r="O44" i="6"/>
  <c r="O42" i="6"/>
  <c r="O96" i="6" l="1"/>
  <c r="D96" i="6"/>
  <c r="M77" i="8"/>
  <c r="S81" i="6"/>
  <c r="S96" i="6" s="1"/>
  <c r="Q45" i="6" l="1"/>
  <c r="S45" i="6" l="1"/>
  <c r="R45" i="6"/>
  <c r="D45" i="6"/>
  <c r="P45" i="6"/>
  <c r="N45" i="6"/>
  <c r="M27" i="8" l="1"/>
  <c r="M45" i="8" l="1"/>
  <c r="L45" i="8"/>
  <c r="O35" i="6"/>
  <c r="O45" i="6" s="1"/>
  <c r="I143" i="6" l="1"/>
  <c r="K143" i="6"/>
  <c r="L143" i="6"/>
  <c r="E77" i="6"/>
  <c r="F77" i="6"/>
  <c r="E104" i="8"/>
  <c r="G104" i="8"/>
  <c r="H104" i="8"/>
  <c r="J104" i="8"/>
  <c r="M77" i="6" l="1"/>
  <c r="D22" i="9"/>
  <c r="C22" i="9" s="1"/>
  <c r="M46" i="8"/>
  <c r="M47" i="8" s="1"/>
  <c r="G44" i="9"/>
  <c r="G45" i="9" s="1"/>
  <c r="F44" i="9"/>
  <c r="F45" i="9" s="1"/>
  <c r="E44" i="9"/>
  <c r="E45" i="9" s="1"/>
  <c r="C43" i="9"/>
  <c r="D42" i="9"/>
  <c r="D44" i="9" s="1"/>
  <c r="R131" i="6"/>
  <c r="R132" i="6" s="1"/>
  <c r="Q131" i="6"/>
  <c r="Q132" i="6" s="1"/>
  <c r="L92" i="8"/>
  <c r="L93" i="8" s="1"/>
  <c r="D92" i="8"/>
  <c r="D93" i="8" s="1"/>
  <c r="M92" i="8" l="1"/>
  <c r="M93" i="8" s="1"/>
  <c r="K92" i="8"/>
  <c r="K93" i="8" s="1"/>
  <c r="F93" i="8"/>
  <c r="O130" i="6"/>
  <c r="O131" i="6" s="1"/>
  <c r="O132" i="6" s="1"/>
  <c r="C42" i="9"/>
  <c r="D45" i="9"/>
  <c r="C45" i="9" s="1"/>
  <c r="C44" i="9"/>
  <c r="P131" i="6" l="1"/>
  <c r="P132" i="6" s="1"/>
  <c r="D131" i="6"/>
  <c r="D132" i="6" s="1"/>
  <c r="E35" i="9"/>
  <c r="F132" i="6"/>
  <c r="F104" i="8"/>
  <c r="N131" i="6"/>
  <c r="N132" i="6" s="1"/>
  <c r="S131" i="6"/>
  <c r="S132" i="6" s="1"/>
  <c r="G37" i="9" l="1"/>
  <c r="G38" i="9" s="1"/>
  <c r="F37" i="9"/>
  <c r="F38" i="9" s="1"/>
  <c r="E37" i="9"/>
  <c r="E38" i="9" s="1"/>
  <c r="D36" i="9"/>
  <c r="C36" i="9" s="1"/>
  <c r="C35" i="9"/>
  <c r="D37" i="9" l="1"/>
  <c r="D38" i="9" s="1"/>
  <c r="C38" i="9" s="1"/>
  <c r="C37" i="9" l="1"/>
  <c r="Q101" i="6"/>
  <c r="Q120" i="6" s="1"/>
  <c r="N101" i="6"/>
  <c r="N120" i="6" s="1"/>
  <c r="D28" i="9" l="1"/>
  <c r="C28" i="9" s="1"/>
  <c r="C27" i="9"/>
  <c r="D21" i="9"/>
  <c r="C21" i="9" s="1"/>
  <c r="G30" i="9"/>
  <c r="G31" i="9" s="1"/>
  <c r="F30" i="9"/>
  <c r="F31" i="9" s="1"/>
  <c r="E30" i="9"/>
  <c r="E31" i="9" s="1"/>
  <c r="F23" i="9"/>
  <c r="F24" i="9" s="1"/>
  <c r="G23" i="9"/>
  <c r="G24" i="9" s="1"/>
  <c r="E23" i="9"/>
  <c r="S101" i="6"/>
  <c r="S120" i="6" s="1"/>
  <c r="P101" i="6"/>
  <c r="P120" i="6" s="1"/>
  <c r="L82" i="8"/>
  <c r="E16" i="9"/>
  <c r="E17" i="9" s="1"/>
  <c r="F16" i="9"/>
  <c r="F17" i="9" s="1"/>
  <c r="F46" i="9" s="1"/>
  <c r="G16" i="9"/>
  <c r="G17" i="9" s="1"/>
  <c r="E120" i="6"/>
  <c r="X101" i="6"/>
  <c r="W101" i="6"/>
  <c r="V101" i="6"/>
  <c r="T101" i="6"/>
  <c r="M101" i="6"/>
  <c r="J101" i="6"/>
  <c r="G46" i="9" l="1"/>
  <c r="M120" i="6"/>
  <c r="M82" i="8"/>
  <c r="P76" i="6"/>
  <c r="P77" i="6" s="1"/>
  <c r="D57" i="8"/>
  <c r="O101" i="6"/>
  <c r="O120" i="6" s="1"/>
  <c r="R101" i="6"/>
  <c r="R120" i="6" s="1"/>
  <c r="D101" i="6"/>
  <c r="G66" i="6"/>
  <c r="G143" i="6" s="1"/>
  <c r="H66" i="6"/>
  <c r="H143" i="6" s="1"/>
  <c r="F66" i="6"/>
  <c r="F143" i="6" s="1"/>
  <c r="F25" i="6"/>
  <c r="G25" i="6"/>
  <c r="H25" i="6"/>
  <c r="I25" i="6"/>
  <c r="J25" i="6"/>
  <c r="E25" i="6"/>
  <c r="R76" i="6" l="1"/>
  <c r="R77" i="6" s="1"/>
  <c r="Q76" i="6"/>
  <c r="Q77" i="6" s="1"/>
  <c r="D30" i="9"/>
  <c r="C30" i="9" s="1"/>
  <c r="S76" i="6"/>
  <c r="S77" i="6" s="1"/>
  <c r="D76" i="6"/>
  <c r="P46" i="6"/>
  <c r="P66" i="6" s="1"/>
  <c r="P143" i="6" s="1"/>
  <c r="R46" i="6"/>
  <c r="R66" i="6" s="1"/>
  <c r="R143" i="6" l="1"/>
  <c r="D31" i="9"/>
  <c r="C31" i="9" s="1"/>
  <c r="C20" i="9"/>
  <c r="D23" i="9"/>
  <c r="D24" i="9" l="1"/>
  <c r="C23" i="9"/>
  <c r="I51" i="8"/>
  <c r="I57" i="8" s="1"/>
  <c r="E57" i="8"/>
  <c r="F57" i="8"/>
  <c r="K57" i="8" l="1"/>
  <c r="N76" i="6"/>
  <c r="N77" i="6" s="1"/>
  <c r="L57" i="8"/>
  <c r="M57" i="8"/>
  <c r="O76" i="6"/>
  <c r="O77" i="6" s="1"/>
  <c r="F82" i="8"/>
  <c r="E82" i="8"/>
  <c r="I82" i="8"/>
  <c r="K82" i="8" l="1"/>
  <c r="K83" i="8" s="1"/>
  <c r="D82" i="8"/>
  <c r="D83" i="8" s="1"/>
  <c r="L83" i="8"/>
  <c r="M83" i="8"/>
  <c r="D120" i="6" l="1"/>
  <c r="I83" i="8"/>
  <c r="J120" i="6" l="1"/>
  <c r="D14" i="9"/>
  <c r="Q46" i="6"/>
  <c r="Q66" i="6" s="1"/>
  <c r="Q143" i="6" s="1"/>
  <c r="O46" i="6"/>
  <c r="O66" i="6" s="1"/>
  <c r="O143" i="6" s="1"/>
  <c r="C14" i="9" l="1"/>
  <c r="D46" i="6"/>
  <c r="D66" i="6" s="1"/>
  <c r="D121" i="6"/>
  <c r="S46" i="6" l="1"/>
  <c r="S66" i="6" s="1"/>
  <c r="S143" i="6" s="1"/>
  <c r="N46" i="6"/>
  <c r="N66" i="6" s="1"/>
  <c r="N143" i="6" s="1"/>
  <c r="J46" i="6" l="1"/>
  <c r="I23" i="8"/>
  <c r="I46" i="8" s="1"/>
  <c r="W46" i="6"/>
  <c r="W66" i="6" s="1"/>
  <c r="W76" i="6"/>
  <c r="W121" i="6" s="1"/>
  <c r="E46" i="8"/>
  <c r="F46" i="8"/>
  <c r="V46" i="6"/>
  <c r="V66" i="6" s="1"/>
  <c r="V76" i="6"/>
  <c r="V121" i="6" s="1"/>
  <c r="X46" i="6"/>
  <c r="X66" i="6" s="1"/>
  <c r="X76" i="6"/>
  <c r="X121" i="6" s="1"/>
  <c r="T46" i="6"/>
  <c r="T66" i="6" s="1"/>
  <c r="F121" i="6"/>
  <c r="J76" i="6"/>
  <c r="J121" i="6" s="1"/>
  <c r="T76" i="6"/>
  <c r="T121" i="6" s="1"/>
  <c r="E121" i="6"/>
  <c r="E24" i="9"/>
  <c r="E46" i="9" s="1"/>
  <c r="M76" i="6"/>
  <c r="M121" i="6" s="1"/>
  <c r="D15" i="9" l="1"/>
  <c r="D13" i="9"/>
  <c r="C13" i="9" s="1"/>
  <c r="D47" i="8"/>
  <c r="C24" i="9"/>
  <c r="P121" i="6"/>
  <c r="O121" i="6"/>
  <c r="L46" i="8"/>
  <c r="L47" i="8" s="1"/>
  <c r="K46" i="8"/>
  <c r="K47" i="8" s="1"/>
  <c r="E66" i="6" l="1"/>
  <c r="E143" i="6" s="1"/>
  <c r="N121" i="6"/>
  <c r="S121" i="6"/>
  <c r="Q121" i="6"/>
  <c r="I47" i="8"/>
  <c r="M66" i="6" l="1"/>
  <c r="M143" i="6" s="1"/>
  <c r="J66" i="6"/>
  <c r="R121" i="6"/>
  <c r="D58" i="8"/>
  <c r="D77" i="6" l="1"/>
  <c r="D104" i="8"/>
  <c r="C15" i="9"/>
  <c r="D16" i="9"/>
  <c r="I58" i="8"/>
  <c r="I104" i="8" s="1"/>
  <c r="J77" i="6" l="1"/>
  <c r="J143" i="6" s="1"/>
  <c r="D143" i="6"/>
  <c r="C16" i="9"/>
  <c r="D17" i="9"/>
  <c r="D46" i="9" s="1"/>
  <c r="K58" i="8"/>
  <c r="K104" i="8" s="1"/>
  <c r="M58" i="8"/>
  <c r="M104" i="8" s="1"/>
  <c r="L58" i="8"/>
  <c r="L104" i="8" s="1"/>
  <c r="C17" i="9" l="1"/>
  <c r="C46" i="9" s="1"/>
</calcChain>
</file>

<file path=xl/sharedStrings.xml><?xml version="1.0" encoding="utf-8"?>
<sst xmlns="http://schemas.openxmlformats.org/spreadsheetml/2006/main" count="2125" uniqueCount="292">
  <si>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</si>
  <si>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</si>
  <si>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</si>
  <si>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</si>
  <si>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</si>
  <si>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</si>
  <si>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</si>
  <si>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</si>
  <si>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</si>
  <si>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</si>
  <si>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1.2.1</t>
  </si>
  <si>
    <t xml:space="preserve"> 1.2.2</t>
  </si>
  <si>
    <t xml:space="preserve">  1.2.4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</si>
  <si>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</si>
  <si>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</si>
  <si>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</si>
  <si>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</si>
  <si>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</si>
  <si>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</si>
  <si>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</si>
  <si>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</si>
  <si>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 3.1.2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</si>
  <si>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</si>
  <si>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</si>
  <si>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</si>
  <si>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</si>
  <si>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</si>
  <si>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</si>
  <si>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</si>
  <si>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</si>
  <si>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</si>
  <si>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</si>
  <si>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</si>
  <si>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</si>
  <si>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</si>
  <si>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</si>
  <si>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№ аркуша обґрунтовуючих матеріалів</t>
  </si>
  <si>
    <t xml:space="preserve"> 1.2.3</t>
  </si>
  <si>
    <t xml:space="preserve">  2.2</t>
  </si>
  <si>
    <t xml:space="preserve"> 2.2.3</t>
  </si>
  <si>
    <t>Економія фонду заробітної плати,                                           (тис. грн/прогнозний період)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</si>
  <si>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</si>
  <si>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</si>
  <si>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</si>
  <si>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</si>
  <si>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</si>
  <si>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</si>
  <si>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</si>
  <si>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</si>
  <si>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r>
      <t xml:space="preserve">Строк окупності (місяців) </t>
    </r>
    <r>
      <rPr>
        <b/>
        <sz val="10"/>
        <rFont val="Times New Roman"/>
        <family val="1"/>
        <charset val="204"/>
      </rPr>
      <t>*</t>
    </r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</si>
  <si>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</si>
  <si>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</si>
  <si>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</si>
  <si>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t xml:space="preserve">  1.2</t>
  </si>
  <si>
    <t xml:space="preserve"> 2.2.5</t>
  </si>
  <si>
    <t xml:space="preserve"> 1.2.5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</si>
  <si>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</si>
  <si>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9"/>
        <rFont val="Times New Roman"/>
        <family val="1"/>
        <charset val="204"/>
      </rPr>
      <t>***</t>
    </r>
  </si>
  <si>
    <t>бюджетні кошти (не підлягають поверненню)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</si>
  <si>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</si>
  <si>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</si>
  <si>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</si>
  <si>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</si>
  <si>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</si>
  <si>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</si>
  <si>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</si>
  <si>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"____"_______________ 20____ року</t>
  </si>
  <si>
    <t>Усього за підпунктом 1.1.1</t>
  </si>
  <si>
    <t>Заходи зі зниження питомих витрат, а також втрат ресурсів, з них:</t>
  </si>
  <si>
    <t>Заходи щодо забезпечення  технологічного та/або комерційного обліку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</si>
  <si>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</si>
  <si>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</si>
  <si>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</si>
  <si>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</si>
  <si>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</si>
  <si>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</si>
  <si>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</si>
  <si>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</si>
  <si>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</si>
  <si>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</si>
  <si>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</si>
  <si>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</si>
  <si>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</si>
  <si>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</si>
  <si>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</si>
  <si>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</si>
  <si>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</si>
  <si>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</si>
  <si>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</si>
  <si>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</si>
  <si>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</si>
  <si>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</si>
  <si>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</si>
  <si>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</si>
  <si>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</si>
  <si>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</si>
  <si>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</si>
  <si>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</si>
  <si>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</si>
  <si>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</si>
  <si>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</si>
  <si>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інші залучені кошти, отримані у планованому періоді, з них:</t>
  </si>
  <si>
    <t>Продовження додатка 5</t>
  </si>
  <si>
    <t>з урахуванням:</t>
  </si>
  <si>
    <t>Фінансовий план використання коштів на виконання інвестиційної програми за джерелами фінансування, тис. грн. (без ПДВ)</t>
  </si>
  <si>
    <t xml:space="preserve"> 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</si>
  <si>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</si>
  <si>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r>
      <t xml:space="preserve">Економічний ефект (тис. грн.) </t>
    </r>
    <r>
      <rPr>
        <b/>
        <sz val="10"/>
        <rFont val="Times New Roman"/>
        <family val="1"/>
        <charset val="204"/>
      </rPr>
      <t xml:space="preserve">** </t>
    </r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</si>
  <si>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</si>
  <si>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</si>
  <si>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Економія фонду заробітної плати (тис. грн./рік)</t>
  </si>
  <si>
    <t>Кошти, що враховуються у структурі тарифів за джерелами фінансування, 
тис. грн. (без ПДВ)</t>
  </si>
  <si>
    <t>Усього за розділом ІІ</t>
  </si>
  <si>
    <t>Усього за розділом ІІІ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</si>
  <si>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</si>
  <si>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</si>
  <si>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</si>
  <si>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</si>
  <si>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</si>
  <si>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                              Державне  комунальне  підприємство  "Луцьктепло"                              </t>
  </si>
  <si>
    <t>2.1.1.1</t>
  </si>
  <si>
    <t xml:space="preserve">_______________ </t>
  </si>
  <si>
    <t>М. П.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</si>
  <si>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</si>
  <si>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</si>
  <si>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</si>
  <si>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-</t>
  </si>
  <si>
    <t>1.1.3.1</t>
  </si>
  <si>
    <t>1.1.3.2</t>
  </si>
  <si>
    <t>Транспортування теплової енергії (теплові мережі)</t>
  </si>
  <si>
    <t>Транспортування теплової енергії (ЦТП)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</si>
  <si>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</si>
  <si>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</si>
  <si>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</si>
  <si>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</si>
  <si>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</si>
  <si>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</si>
  <si>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/>
  </si>
  <si>
    <t xml:space="preserve"> (прізвище, ім'я, по батькові)</t>
  </si>
  <si>
    <t>Директор</t>
  </si>
  <si>
    <t>підрядний</t>
  </si>
  <si>
    <t xml:space="preserve">Постачання теплової енергії </t>
  </si>
  <si>
    <t>Головний бухгалтер</t>
  </si>
  <si>
    <t>позичкові кошти</t>
  </si>
  <si>
    <t>підлягають поверненню</t>
  </si>
  <si>
    <t xml:space="preserve">не підлягають поверненню </t>
  </si>
  <si>
    <t>(найменування суб'єкта господарювання)</t>
  </si>
  <si>
    <t>інші залучені кошти, з них:</t>
  </si>
  <si>
    <t>господарський (вартість матеріальних ресурсів)</t>
  </si>
  <si>
    <t>планований період</t>
  </si>
  <si>
    <t xml:space="preserve"> планований період +1</t>
  </si>
  <si>
    <t xml:space="preserve">планований     період +n* </t>
  </si>
  <si>
    <t xml:space="preserve">(найменування суб'єкта господарювання)  </t>
  </si>
  <si>
    <t xml:space="preserve">Фінансовий план </t>
  </si>
  <si>
    <t xml:space="preserve">     Державне  комунальне  підприємство  "Луцьктепло"     </t>
  </si>
  <si>
    <t>Постачання гарячої води</t>
  </si>
  <si>
    <t>ІV</t>
  </si>
  <si>
    <t xml:space="preserve">  4.1.1</t>
  </si>
  <si>
    <t xml:space="preserve">  4.1.2 </t>
  </si>
  <si>
    <t xml:space="preserve">  4.1.3</t>
  </si>
  <si>
    <t xml:space="preserve"> 4.1</t>
  </si>
  <si>
    <t>Заходи щодо забезпечення технологічного обліку ресурсів, з них:</t>
  </si>
  <si>
    <t>Усього за підпунктом 4.1.1</t>
  </si>
  <si>
    <t>Усього за підпунктом 4.1.2</t>
  </si>
  <si>
    <t>Усього за підпунктом 4.1.3</t>
  </si>
  <si>
    <t>Усього за пунктом 4.1</t>
  </si>
  <si>
    <t>Усього за розділом ІV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</si>
  <si>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з урахуванням: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</si>
  <si>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 з урахуванням :</t>
    </r>
  </si>
  <si>
    <t>використання коштів для  виконання  інвестиційної програми та  їх урахування у структурі тарифів на 12 місяців</t>
  </si>
  <si>
    <t>Фінансовий план</t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</si>
  <si>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поверненню</t>
    </r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</si>
  <si>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</si>
  <si>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тис. грн. (без ПДВ)</t>
    </r>
  </si>
  <si>
    <t xml:space="preserve"> Сума інших залучених коштів, що підлягає поверненню у планованому періоді, тис. грн. (без ПДВ)</t>
  </si>
  <si>
    <t>Кошти, що враховуються у структурі тарифів гр.5+гр.6. + гр.11+гр.12, тис. грн. (без ПДВ)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</si>
  <si>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теплопостачання, з урахуванням:</t>
    </r>
  </si>
  <si>
    <t xml:space="preserve"> Будівництво, реконструкція та модернізація об'єктів теплопостачання, з урахуванням:</t>
  </si>
  <si>
    <t>господарський (вартість матеріа льних ресурсів)</t>
  </si>
  <si>
    <t xml:space="preserve">  4.1.2</t>
  </si>
  <si>
    <t>IV</t>
  </si>
  <si>
    <t>Заходи щодо забезпечення технологічного бліку ресурсів, з них:</t>
  </si>
  <si>
    <t>ПЛАН</t>
  </si>
  <si>
    <t xml:space="preserve">витрат за джерелами фінансування на виконання інвестиційної програми для врахування у структурі тарифів на 12 місяців </t>
  </si>
  <si>
    <t xml:space="preserve">         Державне  комунальне  підприємство "Луцьктепло"          </t>
  </si>
  <si>
    <t xml:space="preserve">(найменування суб'єкта господарювання) </t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</si>
  <si>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 :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</si>
  <si>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урахуванням:</t>
    </r>
  </si>
  <si>
    <t xml:space="preserve">Постачання гарячої води </t>
  </si>
  <si>
    <t xml:space="preserve">Виробництво теплової енергії </t>
  </si>
  <si>
    <t>Заступник міського голови, керуючий справами виконавчого комітету</t>
  </si>
  <si>
    <t>1.1.3.3</t>
  </si>
  <si>
    <t>1.1.3.4</t>
  </si>
  <si>
    <t>1.1.3.5</t>
  </si>
  <si>
    <t>1.1.3.6</t>
  </si>
  <si>
    <t>1.1.3.7</t>
  </si>
  <si>
    <t>1.1.3.8</t>
  </si>
  <si>
    <t>1.1.3.9</t>
  </si>
  <si>
    <t>1.1.3.13</t>
  </si>
  <si>
    <t>1.1.3.14</t>
  </si>
  <si>
    <t>1.1.3.15</t>
  </si>
  <si>
    <t>_______________________Юрій ВЕРБИЧ</t>
  </si>
  <si>
    <r>
      <t xml:space="preserve">                             </t>
    </r>
    <r>
      <rPr>
        <sz val="9"/>
        <rFont val="Times New Roman"/>
        <family val="1"/>
        <charset val="204"/>
      </rPr>
      <t xml:space="preserve"> Іван СКОРУПСЬКИЙ</t>
    </r>
  </si>
  <si>
    <r>
      <t xml:space="preserve">                             </t>
    </r>
    <r>
      <rPr>
        <sz val="11"/>
        <rFont val="Times New Roman"/>
        <family val="1"/>
        <charset val="204"/>
      </rPr>
      <t xml:space="preserve"> Іван СКОРУПСЬКИЙ</t>
    </r>
  </si>
  <si>
    <t xml:space="preserve">   Іван СКОРУПСЬКИЙ</t>
  </si>
  <si>
    <t xml:space="preserve">          Руслана СКРОБАКА</t>
  </si>
  <si>
    <t>_________________________</t>
  </si>
  <si>
    <t xml:space="preserve">                     (посада особа ліцензіата)</t>
  </si>
  <si>
    <t xml:space="preserve">                     (посада відповідального виконавця)</t>
  </si>
  <si>
    <t>Заступник міського голови, керуючий справами  виконавчого комітету</t>
  </si>
  <si>
    <t>1 шт.</t>
  </si>
  <si>
    <t>1.1.3.11</t>
  </si>
  <si>
    <t>1.1.3.12</t>
  </si>
  <si>
    <t>1.1.3.16</t>
  </si>
  <si>
    <t>Капітальний ремонт теплових мереж від ВТ-31 на просп. Відродження,11 до ВТ-29 на просп. Відродження, 9 в м.Луцьку</t>
  </si>
  <si>
    <t>2.1.1.2</t>
  </si>
  <si>
    <t>1.1.3.17</t>
  </si>
  <si>
    <t>872 м.п.</t>
  </si>
  <si>
    <t>1.1.3.10</t>
  </si>
  <si>
    <t>Аналітик ВТР та ІД</t>
  </si>
  <si>
    <t xml:space="preserve">      Олена БРУНОВСЬКА</t>
  </si>
  <si>
    <t xml:space="preserve">Аналітик  ВТР та ІД </t>
  </si>
  <si>
    <t>Олена БРУНОВСЬКА</t>
  </si>
  <si>
    <t xml:space="preserve">       Аналітик ВТР та ІД</t>
  </si>
  <si>
    <t xml:space="preserve">                 Олена БРУНОВСЬКА        </t>
  </si>
  <si>
    <t>2150 м.п.</t>
  </si>
  <si>
    <t>2.1.1.3</t>
  </si>
  <si>
    <t>2.1.1.4</t>
  </si>
  <si>
    <t>2.1.1.5</t>
  </si>
  <si>
    <t>2.1.1.6</t>
  </si>
  <si>
    <t>2.1.1.7</t>
  </si>
  <si>
    <t>2.1.1.8</t>
  </si>
  <si>
    <t>2.1.1.9</t>
  </si>
  <si>
    <t>2.1.1.10</t>
  </si>
  <si>
    <t>2.1.1.11</t>
  </si>
  <si>
    <t>2.1.1.12</t>
  </si>
  <si>
    <t>2.1.1.13</t>
  </si>
  <si>
    <t>2.1.1.14</t>
  </si>
  <si>
    <t>2.1.1.15</t>
  </si>
  <si>
    <t>456 м.п.</t>
  </si>
  <si>
    <t>220 м.п.</t>
  </si>
  <si>
    <t>440 м.п.</t>
  </si>
  <si>
    <t>44 м.п.</t>
  </si>
  <si>
    <t>90 м.п</t>
  </si>
  <si>
    <t>140 м.п.</t>
  </si>
  <si>
    <t>96 м.п.</t>
  </si>
  <si>
    <t>152 м.п.</t>
  </si>
  <si>
    <t>280 м.п.</t>
  </si>
  <si>
    <t>170 м.п.</t>
  </si>
  <si>
    <t>Встановлення насосних агрегатів для перекачування соляного розчину, лугів та кистот на котельнях ДКП "Луцьктепло"</t>
  </si>
  <si>
    <t>Капітальний ремонт електрообладнання котелень ДКП "Луцьктепло" (підключення ДЕС)</t>
  </si>
  <si>
    <t>14 шт.</t>
  </si>
  <si>
    <t>Капітальний ремонт теплової мережі від ВТ-50 до житлового будинку №6 на просп. Призидента Грушевського в м. Луцьку</t>
  </si>
  <si>
    <t>Капітальний ремонт теплової мережі від ВТ-69 на вул.Гулака-Артемовського, 13 до житлового будинку №7 на вул. Гулака-Артемовського в м. Луцьку</t>
  </si>
  <si>
    <t xml:space="preserve">Капітальний ремонт теплової мережі від ВТ-95 на вул. Героїв-добровольців, 3 до житлового будинку №11 на вул. Конякіна в м. Луцьку </t>
  </si>
  <si>
    <t>Капітальний ремонт теплової мережі від итлового будинку №9а на вул. Конякіна до житлового будинку №3 на вул. Героїв-добровольців в м. Луцьку</t>
  </si>
  <si>
    <t>Капітальний ремонт теплової мережі від ВТ-13 на вул. Володимирській, 97 до житлового будинку №99 на вул. Володимирській в м. Луцьку</t>
  </si>
  <si>
    <t>Капітальний ремонт теплових мереж від ВТ-31 на просп. Соборності, 13 до житлового будинку №13а на просп. Соборності в м. Луцьку</t>
  </si>
  <si>
    <t>Капітальний ремонт теплової мережі від житлового будинку №5б на просп. Молоді до житлового будинку №3б на просп. Молоді в м. Луцьку</t>
  </si>
  <si>
    <t>285 м.п</t>
  </si>
  <si>
    <t>Капітальний ремонт теплової мережі від ЦТП на просп. Молоді, 5в до ВТ-194 на вул. Ветеранів, 1в</t>
  </si>
  <si>
    <t>265 м.п.</t>
  </si>
  <si>
    <t>Капітальний ремонт теплової мережі від адміністративного корпусу гімназії №4 на просп. Волі, 25 житлового будинку №9 на вул. Світлій в м. Луцьку</t>
  </si>
  <si>
    <t>Капітальний ремонт теплових мереж від житлового будинку №8а на вул. Наливайка до житлового будинку №8 на вул. Наливайка в м. Луцьку</t>
  </si>
  <si>
    <t>Капітальний ремонт теплових мереж від житлового будинку №108 на вул. Володимирській до житлового будинку №112 на вул. Володимирській в м. Луцьку</t>
  </si>
  <si>
    <t>Капітальний ремонт теплової мережі від ВТ-3 на вул. Гірній,2а до житлового будинку №2 на вул. Гірній в м. Луцьку</t>
  </si>
  <si>
    <t>Встановлення станції вакуумної дегазації VA3B Galv на котельні по вул. Задворецька, 13</t>
  </si>
  <si>
    <t>Капітальний ремонт дахової котельні на вул. Захисників України, 20б</t>
  </si>
  <si>
    <t>1.1.3.18</t>
  </si>
  <si>
    <t>2.1.3.1</t>
  </si>
  <si>
    <t>4 шт.</t>
  </si>
  <si>
    <t xml:space="preserve">Встановлення автоматизації та диспечеризації на ЦТП </t>
  </si>
  <si>
    <t>5 шт.</t>
  </si>
  <si>
    <t>Заступниця директора</t>
  </si>
  <si>
    <t>Юлія МІЩУК</t>
  </si>
  <si>
    <t xml:space="preserve"> використання коштів для  виконання  інвестиційної програми на плановий період з 01.10.2023 по 30.09.2024 (в новій редакції)</t>
  </si>
  <si>
    <t>Виготовлення проєктно-кошторисної документації на "Капітальний ремонт покрівлі об'єкту 17"</t>
  </si>
  <si>
    <t>Виготовлення проєктно-кошторисної документації на "Капітальний ремонт покрівлі об'єкту 1"</t>
  </si>
  <si>
    <t>Виготовлення проєктно-кошторисної документації на "Капітальний ремонт покрівлі об'єкту 12"</t>
  </si>
  <si>
    <t>Реконструкція теплової мережі від ВТ-5 на просп. Перемоги, 12 до ВТ-66 на просп. Перемоги, 13а в м. Луцьку</t>
  </si>
  <si>
    <t>Капітальний ремонт покрівлі за адресою: вул. Банкова, 10г в м. Луцьку</t>
  </si>
  <si>
    <t>Виготовлення проєктно-кошторисної документації на "Реконструкцію котельні із влаштуванням твердопаливного котла та складу палива за адресою вул. Загородня, 3а в м. Луцьк"</t>
  </si>
  <si>
    <t>Виготовлення проєктно-кошторисної документації на "Реконструкцію котельні за адресою вул. Державності, 29в (вул. Чернишевського, 29в) в м. Луцьк"</t>
  </si>
  <si>
    <t>Встановлення станції вакуумної дегазації VA1B Galv на котельні по вул. Загородня, 3а</t>
  </si>
  <si>
    <t>Капітальний ремонт теплових мереж від ВТ-1 на вул. Ковельській, 66 до житлового будинку №62 на вул. Ковельській в м. Луцьку</t>
  </si>
  <si>
    <t xml:space="preserve">Реконструкція інженерних мереж з встановленням когенераційної установки для потреб котельні на вул. Зоряна, 3а (вул. Арцеулова, 3а) в м. Луцьку </t>
  </si>
  <si>
    <t>Капітальний ремонт котельні на вул. Мялковського Миколи, 10 (вул. Крилова,10) в частині автоматизації та диспетчеризації</t>
  </si>
  <si>
    <t xml:space="preserve">Капітальний ремонт котельні на вул. Дубнівська, 15 в м.Луцьк (встановлення системи автоматизації та диспетчиризації) </t>
  </si>
  <si>
    <t xml:space="preserve">Капітальний ремонт котельні на вул. Кравчука, 11-в в м.Луцьк (встановлення системи автоматизації та диспетчиризації) </t>
  </si>
  <si>
    <t>Встановлення станції вакуумної дегазації VA1B Galv на котельні на вул. Ольги Княгині, 15б</t>
  </si>
  <si>
    <t>Виготовлення проєктно-кошторисної документації на "Капітальний ремонт котельні  на вул. Мялковського Миколи, 10 (вул. Крилова,10) (автоматизація та диспетчеризація)"</t>
  </si>
  <si>
    <t xml:space="preserve">Капітальний ремонт котельні на вул. Ковельській, 47-а в м.Луцьк (встановлення системи автоматизації та диспетчиризації)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</si>
</sst>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0.000"/>
    <numFmt numFmtId="167" formatCode="0.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338">
    <xf numFmtId="0" fontId="0" fillId="0" borderId="0" xfId="0"/>
    <xf numFmtId="0" fontId="6" fillId="0" borderId="1" xfId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14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18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/>
    <xf numFmtId="0" fontId="10" fillId="0" borderId="0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4" fillId="0" borderId="1" xfId="2" applyFont="1" applyFill="1" applyBorder="1" applyAlignment="1">
      <alignment horizontal="center"/>
    </xf>
    <xf numFmtId="3" fontId="9" fillId="0" borderId="1" xfId="3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vertical="top"/>
    </xf>
    <xf numFmtId="0" fontId="7" fillId="0" borderId="0" xfId="0" applyFont="1" applyFill="1"/>
    <xf numFmtId="0" fontId="31" fillId="0" borderId="0" xfId="0" applyFont="1" applyFill="1" applyAlignment="1"/>
    <xf numFmtId="0" fontId="32" fillId="0" borderId="0" xfId="0" applyFont="1" applyFill="1" applyAlignment="1"/>
    <xf numFmtId="0" fontId="31" fillId="0" borderId="0" xfId="0" applyFont="1" applyFill="1"/>
    <xf numFmtId="0" fontId="32" fillId="0" borderId="0" xfId="0" applyFont="1" applyFill="1" applyAlignment="1">
      <alignment horizontal="left"/>
    </xf>
    <xf numFmtId="2" fontId="6" fillId="0" borderId="1" xfId="3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2" fontId="4" fillId="0" borderId="5" xfId="1" applyNumberFormat="1" applyFont="1" applyFill="1" applyBorder="1" applyAlignment="1" applyProtection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Alignment="1"/>
    <xf numFmtId="0" fontId="17" fillId="0" borderId="0" xfId="0" applyFont="1" applyFill="1" applyAlignment="1">
      <alignment vertical="top" wrapText="1"/>
    </xf>
    <xf numFmtId="0" fontId="21" fillId="0" borderId="0" xfId="0" applyFont="1" applyFill="1" applyAlignment="1"/>
    <xf numFmtId="0" fontId="17" fillId="0" borderId="0" xfId="0" applyFont="1" applyFill="1" applyAlignment="1"/>
    <xf numFmtId="2" fontId="4" fillId="0" borderId="0" xfId="0" applyNumberFormat="1" applyFont="1" applyFill="1"/>
    <xf numFmtId="4" fontId="1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2" fontId="10" fillId="0" borderId="0" xfId="0" applyNumberFormat="1" applyFont="1" applyFill="1"/>
    <xf numFmtId="0" fontId="10" fillId="0" borderId="0" xfId="0" quotePrefix="1" applyFont="1" applyFill="1"/>
    <xf numFmtId="16" fontId="4" fillId="0" borderId="7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2" fontId="9" fillId="0" borderId="5" xfId="1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24" fillId="2" borderId="0" xfId="0" applyFont="1" applyFill="1" applyAlignment="1">
      <alignment wrapText="1"/>
    </xf>
    <xf numFmtId="0" fontId="1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0" fontId="32" fillId="0" borderId="0" xfId="0" applyFont="1" applyFill="1" applyAlignment="1">
      <alignment horizontal="center" vertical="top"/>
    </xf>
    <xf numFmtId="0" fontId="9" fillId="0" borderId="0" xfId="0" applyFont="1" applyFill="1" applyAlignment="1"/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30" fillId="0" borderId="0" xfId="0" applyFont="1" applyFill="1" applyAlignment="1">
      <alignment wrapText="1"/>
    </xf>
    <xf numFmtId="0" fontId="3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4" fontId="9" fillId="0" borderId="1" xfId="1" applyNumberFormat="1" applyFont="1" applyFill="1" applyBorder="1" applyAlignment="1" applyProtection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" fontId="4" fillId="0" borderId="7" xfId="0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" fontId="4" fillId="0" borderId="1" xfId="0" applyNumberFormat="1" applyFont="1" applyFill="1" applyBorder="1" applyAlignment="1">
      <alignment horizontal="left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9" fillId="0" borderId="14" xfId="0" applyFont="1" applyFill="1" applyBorder="1" applyAlignment="1">
      <alignment horizontal="center" vertical="top" wrapText="1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165" fontId="9" fillId="0" borderId="0" xfId="4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textRotation="90" wrapText="1"/>
      <protection locked="0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center"/>
    </xf>
    <xf numFmtId="0" fontId="28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4" fillId="0" borderId="4" xfId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1" applyFont="1" applyFill="1" applyBorder="1" applyAlignment="1" applyProtection="1">
      <alignment horizontal="center" vertical="center" textRotation="90" wrapText="1"/>
      <protection locked="0"/>
    </xf>
    <xf numFmtId="0" fontId="17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wrapText="1"/>
    </xf>
    <xf numFmtId="0" fontId="30" fillId="0" borderId="0" xfId="0" applyFont="1" applyFill="1" applyAlignment="1">
      <alignment horizontal="left" vertical="center" wrapText="1"/>
    </xf>
    <xf numFmtId="0" fontId="4" fillId="0" borderId="6" xfId="1" applyFont="1" applyFill="1" applyBorder="1" applyAlignment="1" applyProtection="1">
      <alignment horizontal="center" vertical="center" textRotation="90" wrapText="1"/>
      <protection locked="0"/>
    </xf>
    <xf numFmtId="0" fontId="4" fillId="0" borderId="11" xfId="1" applyFont="1" applyFill="1" applyBorder="1" applyAlignment="1" applyProtection="1">
      <alignment horizontal="center" vertical="center" textRotation="90" wrapText="1"/>
      <protection locked="0"/>
    </xf>
    <xf numFmtId="0" fontId="4" fillId="0" borderId="12" xfId="1" applyFont="1" applyFill="1" applyBorder="1" applyAlignment="1" applyProtection="1">
      <alignment horizontal="center" vertical="center" textRotation="90" wrapText="1"/>
      <protection locked="0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textRotation="90" wrapText="1"/>
      <protection locked="0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24" fillId="2" borderId="0" xfId="0" applyFont="1" applyFill="1" applyAlignment="1">
      <alignment horizontal="center" wrapText="1"/>
    </xf>
    <xf numFmtId="0" fontId="34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</cellXfs>
  <cellStyles count="5">
    <cellStyle name="Iau?iue" xfId="1"/>
    <cellStyle name="Денежный" xfId="2" builtinId="4"/>
    <cellStyle name="Обычный" xfId="0" builtinId="0"/>
    <cellStyle name="Обыч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9"/>
  <sheetViews>
    <sheetView tabSelected="1" topLeftCell="A31" zoomScale="150" zoomScaleNormal="150" zoomScaleSheetLayoutView="100" workbookViewId="0">
      <selection activeCell="B27" sqref="B27"/>
    </sheetView>
  </sheetViews>
  <sheetFormatPr defaultColWidth="5.28515625" defaultRowHeight="69.75" customHeight="1" x14ac:dyDescent="0.2"/>
  <cols>
    <col min="1" max="1" width="6.5703125" style="33" customWidth="1"/>
    <col min="2" max="2" width="36.28515625" style="34" customWidth="1"/>
    <col min="3" max="3" width="7.140625" style="34" customWidth="1"/>
    <col min="4" max="4" width="8.140625" style="34" customWidth="1"/>
    <col min="5" max="5" width="7.7109375" style="34" customWidth="1"/>
    <col min="6" max="6" width="8.5703125" style="34" customWidth="1"/>
    <col min="7" max="7" width="7" style="34" customWidth="1"/>
    <col min="8" max="8" width="5.7109375" style="34" customWidth="1"/>
    <col min="9" max="9" width="7.85546875" style="34" customWidth="1"/>
    <col min="10" max="10" width="7.140625" style="34" customWidth="1"/>
    <col min="11" max="11" width="7.85546875" style="34" customWidth="1"/>
    <col min="12" max="12" width="8" style="34" customWidth="1"/>
    <col min="13" max="13" width="8.42578125" style="34" customWidth="1"/>
    <col min="14" max="14" width="5.42578125" style="34" customWidth="1"/>
    <col min="15" max="15" width="5.5703125" style="34" customWidth="1"/>
    <col min="16" max="16" width="4" style="34" customWidth="1"/>
    <col min="17" max="17" width="7" style="34" customWidth="1"/>
    <col min="18" max="18" width="5.5703125" style="34" customWidth="1"/>
    <col min="19" max="19" width="5" style="37" customWidth="1"/>
    <col min="20" max="20" width="4.85546875" style="37" customWidth="1"/>
    <col min="21" max="22" width="5.28515625" style="37" customWidth="1"/>
    <col min="23" max="23" width="6.5703125" style="34" bestFit="1" customWidth="1"/>
    <col min="24" max="16384" width="5.28515625" style="34"/>
  </cols>
  <sheetData>
    <row r="1" spans="1:22" ht="12" customHeight="1" x14ac:dyDescent="0.3">
      <c r="L1" s="35"/>
      <c r="M1" s="35"/>
      <c r="N1" s="36"/>
      <c r="O1" s="38"/>
      <c r="P1" s="38"/>
      <c r="Q1" s="38"/>
      <c r="R1" s="38"/>
      <c r="S1" s="38"/>
      <c r="T1" s="38"/>
    </row>
    <row r="2" spans="1:22" ht="13.5" customHeight="1" x14ac:dyDescent="0.3">
      <c r="B2" s="146" t="s">
        <v>60</v>
      </c>
      <c r="C2" s="146"/>
      <c r="D2" s="147"/>
      <c r="E2" s="147"/>
      <c r="L2" s="35"/>
      <c r="M2" s="247" t="s">
        <v>63</v>
      </c>
      <c r="N2" s="247"/>
      <c r="O2" s="247"/>
      <c r="P2" s="39"/>
      <c r="Q2" s="39"/>
      <c r="R2" s="38"/>
      <c r="S2" s="38"/>
      <c r="T2" s="38"/>
    </row>
    <row r="3" spans="1:22" ht="12" customHeight="1" x14ac:dyDescent="0.3">
      <c r="B3" s="218" t="s">
        <v>123</v>
      </c>
      <c r="C3" s="218"/>
      <c r="D3" s="218"/>
      <c r="E3" s="187"/>
      <c r="L3" s="35"/>
      <c r="M3" s="257" t="s">
        <v>124</v>
      </c>
      <c r="N3" s="257"/>
      <c r="O3" s="257"/>
      <c r="P3" s="257"/>
      <c r="Q3" s="257"/>
      <c r="R3" s="38"/>
      <c r="S3" s="38"/>
      <c r="T3" s="38"/>
    </row>
    <row r="4" spans="1:22" ht="9.75" customHeight="1" x14ac:dyDescent="0.3">
      <c r="B4" s="89" t="s">
        <v>108</v>
      </c>
      <c r="C4" s="89"/>
      <c r="D4" s="90"/>
      <c r="E4" s="90"/>
      <c r="L4" s="35"/>
      <c r="M4" s="251" t="s">
        <v>64</v>
      </c>
      <c r="N4" s="251"/>
      <c r="O4" s="251"/>
      <c r="P4" s="39"/>
      <c r="Q4" s="39"/>
      <c r="R4" s="38"/>
      <c r="S4" s="38"/>
      <c r="T4" s="38"/>
    </row>
    <row r="5" spans="1:22" ht="9" customHeight="1" x14ac:dyDescent="0.3">
      <c r="B5" s="40"/>
      <c r="C5" s="40"/>
      <c r="D5" s="239"/>
      <c r="E5" s="239"/>
      <c r="L5" s="35"/>
      <c r="P5" s="39"/>
      <c r="Q5" s="39"/>
      <c r="R5" s="38"/>
      <c r="S5" s="38"/>
      <c r="T5" s="38"/>
    </row>
    <row r="6" spans="1:22" ht="14.25" customHeight="1" x14ac:dyDescent="0.3">
      <c r="B6" s="240" t="s">
        <v>61</v>
      </c>
      <c r="C6" s="240"/>
      <c r="D6" s="240"/>
      <c r="E6" s="240"/>
      <c r="L6" s="35"/>
      <c r="M6" s="236" t="s">
        <v>202</v>
      </c>
      <c r="N6" s="236"/>
      <c r="O6" s="236"/>
      <c r="P6" s="236"/>
      <c r="Q6" s="236"/>
      <c r="R6" s="38"/>
      <c r="S6" s="38"/>
      <c r="T6" s="38"/>
    </row>
    <row r="7" spans="1:22" ht="16.5" customHeight="1" x14ac:dyDescent="0.3">
      <c r="B7" s="219" t="s">
        <v>190</v>
      </c>
      <c r="C7" s="219"/>
      <c r="D7" s="219"/>
      <c r="E7" s="188"/>
      <c r="L7" s="35"/>
      <c r="M7" s="237" t="s">
        <v>2</v>
      </c>
      <c r="N7" s="237"/>
      <c r="O7" s="91"/>
      <c r="P7" s="237" t="s">
        <v>65</v>
      </c>
      <c r="Q7" s="237"/>
      <c r="R7" s="38"/>
      <c r="S7" s="38"/>
      <c r="T7" s="38"/>
    </row>
    <row r="8" spans="1:22" ht="15.75" customHeight="1" x14ac:dyDescent="0.3">
      <c r="B8" s="219"/>
      <c r="C8" s="219"/>
      <c r="D8" s="219"/>
      <c r="E8" s="188"/>
      <c r="L8" s="35"/>
      <c r="M8" s="145" t="s">
        <v>125</v>
      </c>
      <c r="N8" s="145"/>
      <c r="O8" s="145"/>
      <c r="P8" s="145"/>
      <c r="Q8" s="145"/>
      <c r="R8" s="38"/>
      <c r="S8" s="38"/>
      <c r="T8" s="38"/>
    </row>
    <row r="9" spans="1:22" ht="18" customHeight="1" x14ac:dyDescent="0.3">
      <c r="B9" s="47" t="s">
        <v>201</v>
      </c>
      <c r="C9" s="47"/>
      <c r="L9" s="35"/>
      <c r="M9" s="92" t="s">
        <v>62</v>
      </c>
      <c r="N9" s="42"/>
      <c r="O9" s="42"/>
      <c r="P9" s="39"/>
      <c r="Q9" s="39"/>
      <c r="R9" s="38"/>
      <c r="S9" s="38"/>
      <c r="T9" s="38"/>
    </row>
    <row r="10" spans="1:22" s="46" customFormat="1" ht="9.75" customHeight="1" x14ac:dyDescent="0.2">
      <c r="A10" s="33"/>
      <c r="B10" s="92" t="s">
        <v>62</v>
      </c>
      <c r="C10" s="92"/>
      <c r="D10" s="34"/>
      <c r="E10" s="34"/>
      <c r="F10" s="34"/>
      <c r="G10" s="34"/>
      <c r="H10" s="34"/>
      <c r="I10" s="34"/>
      <c r="J10" s="34"/>
      <c r="K10" s="34"/>
      <c r="L10" s="35"/>
      <c r="M10" s="34"/>
      <c r="N10" s="34"/>
      <c r="O10" s="34"/>
      <c r="P10" s="34"/>
      <c r="Q10" s="34"/>
      <c r="R10" s="43"/>
      <c r="S10" s="44"/>
      <c r="T10" s="44"/>
      <c r="U10" s="45"/>
      <c r="V10" s="45"/>
    </row>
    <row r="11" spans="1:22" s="46" customFormat="1" ht="17.25" customHeight="1" x14ac:dyDescent="0.3">
      <c r="A11" s="238" t="s">
        <v>153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45"/>
      <c r="V11" s="45"/>
    </row>
    <row r="12" spans="1:22" ht="15" customHeight="1" x14ac:dyDescent="0.25">
      <c r="A12" s="256" t="s">
        <v>275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</row>
    <row r="13" spans="1:22" ht="16.5" customHeight="1" x14ac:dyDescent="0.25">
      <c r="A13" s="252" t="s">
        <v>154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</row>
    <row r="14" spans="1:22" ht="12.75" customHeight="1" x14ac:dyDescent="0.2">
      <c r="A14" s="229" t="s">
        <v>146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</row>
    <row r="15" spans="1:22" ht="59.25" customHeight="1" x14ac:dyDescent="0.2">
      <c r="A15" s="253" t="s">
        <v>0</v>
      </c>
      <c r="B15" s="253" t="s">
        <v>1</v>
      </c>
      <c r="C15" s="226" t="s">
        <v>41</v>
      </c>
      <c r="D15" s="248" t="s">
        <v>34</v>
      </c>
      <c r="E15" s="249"/>
      <c r="F15" s="249"/>
      <c r="G15" s="249"/>
      <c r="H15" s="249"/>
      <c r="I15" s="249"/>
      <c r="J15" s="250"/>
      <c r="K15" s="248" t="s">
        <v>35</v>
      </c>
      <c r="L15" s="250"/>
      <c r="M15" s="248" t="s">
        <v>50</v>
      </c>
      <c r="N15" s="249"/>
      <c r="O15" s="250"/>
      <c r="P15" s="226" t="s">
        <v>56</v>
      </c>
      <c r="Q15" s="226" t="s">
        <v>36</v>
      </c>
      <c r="R15" s="226" t="s">
        <v>114</v>
      </c>
      <c r="S15" s="226" t="s">
        <v>40</v>
      </c>
      <c r="T15" s="226" t="s">
        <v>57</v>
      </c>
    </row>
    <row r="16" spans="1:22" ht="14.25" customHeight="1" x14ac:dyDescent="0.2">
      <c r="A16" s="254"/>
      <c r="B16" s="254"/>
      <c r="C16" s="227"/>
      <c r="D16" s="226" t="s">
        <v>30</v>
      </c>
      <c r="E16" s="212" t="s">
        <v>103</v>
      </c>
      <c r="F16" s="213"/>
      <c r="G16" s="213"/>
      <c r="H16" s="213"/>
      <c r="I16" s="213"/>
      <c r="J16" s="214"/>
      <c r="K16" s="226" t="s">
        <v>148</v>
      </c>
      <c r="L16" s="226" t="s">
        <v>140</v>
      </c>
      <c r="M16" s="226" t="s">
        <v>149</v>
      </c>
      <c r="N16" s="232" t="s">
        <v>33</v>
      </c>
      <c r="O16" s="233"/>
      <c r="P16" s="227"/>
      <c r="Q16" s="227"/>
      <c r="R16" s="227"/>
      <c r="S16" s="227"/>
      <c r="T16" s="227"/>
    </row>
    <row r="17" spans="1:22" ht="26.25" customHeight="1" x14ac:dyDescent="0.2">
      <c r="A17" s="254"/>
      <c r="B17" s="254"/>
      <c r="C17" s="227"/>
      <c r="D17" s="227"/>
      <c r="E17" s="226" t="s">
        <v>28</v>
      </c>
      <c r="F17" s="226" t="s">
        <v>25</v>
      </c>
      <c r="G17" s="226" t="s">
        <v>143</v>
      </c>
      <c r="H17" s="230" t="s">
        <v>147</v>
      </c>
      <c r="I17" s="231"/>
      <c r="J17" s="226" t="s">
        <v>58</v>
      </c>
      <c r="K17" s="227"/>
      <c r="L17" s="227"/>
      <c r="M17" s="227"/>
      <c r="N17" s="234"/>
      <c r="O17" s="235"/>
      <c r="P17" s="227"/>
      <c r="Q17" s="227"/>
      <c r="R17" s="227"/>
      <c r="S17" s="227"/>
      <c r="T17" s="227"/>
    </row>
    <row r="18" spans="1:22" ht="75" customHeight="1" x14ac:dyDescent="0.2">
      <c r="A18" s="255"/>
      <c r="B18" s="255"/>
      <c r="C18" s="228"/>
      <c r="D18" s="227"/>
      <c r="E18" s="227"/>
      <c r="F18" s="227"/>
      <c r="G18" s="227"/>
      <c r="H18" s="140" t="s">
        <v>144</v>
      </c>
      <c r="I18" s="140" t="s">
        <v>145</v>
      </c>
      <c r="J18" s="227"/>
      <c r="K18" s="228"/>
      <c r="L18" s="228"/>
      <c r="M18" s="228"/>
      <c r="N18" s="140" t="s">
        <v>150</v>
      </c>
      <c r="O18" s="140" t="s">
        <v>151</v>
      </c>
      <c r="P18" s="228"/>
      <c r="Q18" s="228"/>
      <c r="R18" s="228"/>
      <c r="S18" s="228"/>
      <c r="T18" s="228"/>
    </row>
    <row r="19" spans="1:22" s="33" customFormat="1" ht="12.75" customHeight="1" x14ac:dyDescent="0.2">
      <c r="A19" s="112">
        <v>1</v>
      </c>
      <c r="B19" s="112">
        <v>2</v>
      </c>
      <c r="C19" s="179">
        <v>3</v>
      </c>
      <c r="D19" s="112">
        <v>4</v>
      </c>
      <c r="E19" s="112">
        <v>5</v>
      </c>
      <c r="F19" s="179">
        <v>6</v>
      </c>
      <c r="G19" s="179">
        <v>7</v>
      </c>
      <c r="H19" s="179">
        <v>8</v>
      </c>
      <c r="I19" s="179">
        <v>9</v>
      </c>
      <c r="J19" s="179">
        <v>10</v>
      </c>
      <c r="K19" s="179">
        <v>11</v>
      </c>
      <c r="L19" s="179">
        <v>12</v>
      </c>
      <c r="M19" s="179">
        <v>13</v>
      </c>
      <c r="N19" s="179">
        <v>14</v>
      </c>
      <c r="O19" s="179">
        <v>15</v>
      </c>
      <c r="P19" s="179">
        <v>16</v>
      </c>
      <c r="Q19" s="179">
        <v>17</v>
      </c>
      <c r="R19" s="179">
        <v>18</v>
      </c>
      <c r="S19" s="179">
        <v>19</v>
      </c>
      <c r="T19" s="179">
        <v>20</v>
      </c>
      <c r="U19" s="48"/>
      <c r="V19" s="48"/>
    </row>
    <row r="20" spans="1:22" ht="15" customHeight="1" x14ac:dyDescent="0.2">
      <c r="A20" s="112" t="s">
        <v>135</v>
      </c>
      <c r="B20" s="223" t="s">
        <v>189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5"/>
    </row>
    <row r="21" spans="1:22" ht="15" customHeight="1" x14ac:dyDescent="0.2">
      <c r="A21" s="49" t="s">
        <v>7</v>
      </c>
      <c r="B21" s="212" t="s">
        <v>167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4"/>
    </row>
    <row r="22" spans="1:22" ht="12.75" customHeight="1" x14ac:dyDescent="0.2">
      <c r="A22" s="50" t="s">
        <v>8</v>
      </c>
      <c r="B22" s="241" t="s">
        <v>68</v>
      </c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3"/>
    </row>
    <row r="23" spans="1:22" ht="14.25" customHeight="1" x14ac:dyDescent="0.2">
      <c r="A23" s="246" t="s">
        <v>67</v>
      </c>
      <c r="B23" s="246"/>
      <c r="C23" s="178"/>
      <c r="D23" s="174">
        <v>0</v>
      </c>
      <c r="E23" s="71" t="s">
        <v>22</v>
      </c>
      <c r="F23" s="61" t="s">
        <v>22</v>
      </c>
      <c r="G23" s="108" t="s">
        <v>126</v>
      </c>
      <c r="H23" s="108" t="s">
        <v>126</v>
      </c>
      <c r="I23" s="98" t="str">
        <f>'5'!J23</f>
        <v>-</v>
      </c>
      <c r="J23" s="108" t="s">
        <v>126</v>
      </c>
      <c r="K23" s="71">
        <v>0</v>
      </c>
      <c r="L23" s="71">
        <v>0</v>
      </c>
      <c r="M23" s="72">
        <v>0</v>
      </c>
      <c r="N23" s="108" t="s">
        <v>126</v>
      </c>
      <c r="O23" s="198" t="s">
        <v>126</v>
      </c>
      <c r="P23" s="198" t="s">
        <v>126</v>
      </c>
      <c r="Q23" s="198" t="s">
        <v>126</v>
      </c>
      <c r="R23" s="198" t="s">
        <v>126</v>
      </c>
      <c r="S23" s="198" t="s">
        <v>126</v>
      </c>
      <c r="T23" s="198" t="s">
        <v>126</v>
      </c>
    </row>
    <row r="24" spans="1:22" ht="14.25" customHeight="1" x14ac:dyDescent="0.2">
      <c r="A24" s="109" t="s">
        <v>9</v>
      </c>
      <c r="B24" s="245" t="s">
        <v>161</v>
      </c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</row>
    <row r="25" spans="1:22" ht="15" customHeight="1" x14ac:dyDescent="0.2">
      <c r="A25" s="244" t="s">
        <v>71</v>
      </c>
      <c r="B25" s="244"/>
      <c r="C25" s="177"/>
      <c r="D25" s="72">
        <v>0</v>
      </c>
      <c r="E25" s="108" t="s">
        <v>22</v>
      </c>
      <c r="F25" s="108" t="s">
        <v>22</v>
      </c>
      <c r="G25" s="108" t="s">
        <v>126</v>
      </c>
      <c r="H25" s="108" t="s">
        <v>126</v>
      </c>
      <c r="I25" s="108" t="s">
        <v>126</v>
      </c>
      <c r="J25" s="108" t="s">
        <v>126</v>
      </c>
      <c r="K25" s="72">
        <v>0</v>
      </c>
      <c r="L25" s="72">
        <v>0</v>
      </c>
      <c r="M25" s="72">
        <v>0</v>
      </c>
      <c r="N25" s="198" t="s">
        <v>126</v>
      </c>
      <c r="O25" s="198" t="s">
        <v>126</v>
      </c>
      <c r="P25" s="198" t="s">
        <v>126</v>
      </c>
      <c r="Q25" s="198" t="s">
        <v>126</v>
      </c>
      <c r="R25" s="198" t="s">
        <v>126</v>
      </c>
      <c r="S25" s="198" t="s">
        <v>126</v>
      </c>
      <c r="T25" s="198" t="s">
        <v>126</v>
      </c>
    </row>
    <row r="26" spans="1:22" ht="15.75" customHeight="1" x14ac:dyDescent="0.2">
      <c r="A26" s="49" t="s">
        <v>42</v>
      </c>
      <c r="B26" s="244" t="s">
        <v>70</v>
      </c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</row>
    <row r="27" spans="1:22" ht="36" x14ac:dyDescent="0.2">
      <c r="A27" s="63" t="s">
        <v>127</v>
      </c>
      <c r="B27" s="197" t="s">
        <v>291</v>
      </c>
      <c r="C27" s="181" t="s">
        <v>210</v>
      </c>
      <c r="D27" s="173">
        <v>394.7</v>
      </c>
      <c r="E27" s="61" t="s">
        <v>22</v>
      </c>
      <c r="F27" s="61" t="s">
        <v>22</v>
      </c>
      <c r="G27" s="61" t="s">
        <v>22</v>
      </c>
      <c r="H27" s="61" t="s">
        <v>22</v>
      </c>
      <c r="I27" s="61" t="s">
        <v>22</v>
      </c>
      <c r="J27" s="61" t="s">
        <v>22</v>
      </c>
      <c r="K27" s="72">
        <v>0</v>
      </c>
      <c r="L27" s="72">
        <f t="shared" ref="L27:L36" si="0">D27</f>
        <v>394.7</v>
      </c>
      <c r="M27" s="126">
        <f t="shared" ref="M27:M44" si="1">D27</f>
        <v>394.7</v>
      </c>
      <c r="N27" s="198" t="s">
        <v>126</v>
      </c>
      <c r="O27" s="198" t="s">
        <v>126</v>
      </c>
      <c r="P27" s="198" t="s">
        <v>126</v>
      </c>
      <c r="Q27" s="198" t="s">
        <v>126</v>
      </c>
      <c r="R27" s="198" t="s">
        <v>126</v>
      </c>
      <c r="S27" s="198" t="s">
        <v>126</v>
      </c>
      <c r="T27" s="198" t="s">
        <v>126</v>
      </c>
    </row>
    <row r="28" spans="1:22" ht="36" x14ac:dyDescent="0.2">
      <c r="A28" s="63" t="s">
        <v>128</v>
      </c>
      <c r="B28" s="197" t="s">
        <v>288</v>
      </c>
      <c r="C28" s="181" t="s">
        <v>210</v>
      </c>
      <c r="D28" s="173">
        <v>380.15</v>
      </c>
      <c r="E28" s="61" t="s">
        <v>48</v>
      </c>
      <c r="F28" s="61" t="s">
        <v>48</v>
      </c>
      <c r="G28" s="61" t="s">
        <v>22</v>
      </c>
      <c r="H28" s="61" t="s">
        <v>22</v>
      </c>
      <c r="I28" s="61" t="s">
        <v>22</v>
      </c>
      <c r="J28" s="61" t="s">
        <v>22</v>
      </c>
      <c r="K28" s="72">
        <v>0</v>
      </c>
      <c r="L28" s="72">
        <f t="shared" si="0"/>
        <v>380.15</v>
      </c>
      <c r="M28" s="126">
        <f t="shared" si="1"/>
        <v>380.15</v>
      </c>
      <c r="N28" s="198" t="s">
        <v>126</v>
      </c>
      <c r="O28" s="198" t="s">
        <v>126</v>
      </c>
      <c r="P28" s="198" t="s">
        <v>126</v>
      </c>
      <c r="Q28" s="198" t="s">
        <v>126</v>
      </c>
      <c r="R28" s="198" t="s">
        <v>126</v>
      </c>
      <c r="S28" s="198" t="s">
        <v>126</v>
      </c>
      <c r="T28" s="198" t="s">
        <v>126</v>
      </c>
    </row>
    <row r="29" spans="1:22" ht="36" x14ac:dyDescent="0.2">
      <c r="A29" s="63" t="s">
        <v>191</v>
      </c>
      <c r="B29" s="197" t="s">
        <v>287</v>
      </c>
      <c r="C29" s="181" t="s">
        <v>210</v>
      </c>
      <c r="D29" s="173">
        <v>425.66</v>
      </c>
      <c r="E29" s="61" t="s">
        <v>48</v>
      </c>
      <c r="F29" s="61" t="s">
        <v>48</v>
      </c>
      <c r="G29" s="61" t="s">
        <v>22</v>
      </c>
      <c r="H29" s="61" t="s">
        <v>22</v>
      </c>
      <c r="I29" s="61" t="s">
        <v>22</v>
      </c>
      <c r="J29" s="61" t="s">
        <v>22</v>
      </c>
      <c r="K29" s="72">
        <v>0</v>
      </c>
      <c r="L29" s="72">
        <f t="shared" si="0"/>
        <v>425.66</v>
      </c>
      <c r="M29" s="126">
        <f t="shared" si="1"/>
        <v>425.66</v>
      </c>
      <c r="N29" s="198" t="s">
        <v>126</v>
      </c>
      <c r="O29" s="198" t="s">
        <v>126</v>
      </c>
      <c r="P29" s="198" t="s">
        <v>126</v>
      </c>
      <c r="Q29" s="198" t="s">
        <v>126</v>
      </c>
      <c r="R29" s="198" t="s">
        <v>126</v>
      </c>
      <c r="S29" s="198" t="s">
        <v>126</v>
      </c>
      <c r="T29" s="198" t="s">
        <v>126</v>
      </c>
    </row>
    <row r="30" spans="1:22" ht="48" x14ac:dyDescent="0.2">
      <c r="A30" s="63" t="s">
        <v>192</v>
      </c>
      <c r="B30" s="197" t="s">
        <v>285</v>
      </c>
      <c r="C30" s="181" t="s">
        <v>210</v>
      </c>
      <c r="D30" s="189">
        <v>23781.01</v>
      </c>
      <c r="E30" s="61" t="s">
        <v>48</v>
      </c>
      <c r="F30" s="61" t="s">
        <v>48</v>
      </c>
      <c r="G30" s="61" t="s">
        <v>22</v>
      </c>
      <c r="H30" s="61" t="s">
        <v>22</v>
      </c>
      <c r="I30" s="61" t="s">
        <v>22</v>
      </c>
      <c r="J30" s="61" t="s">
        <v>22</v>
      </c>
      <c r="K30" s="72">
        <v>0</v>
      </c>
      <c r="L30" s="189">
        <f t="shared" si="0"/>
        <v>23781.01</v>
      </c>
      <c r="M30" s="189">
        <f t="shared" si="1"/>
        <v>23781.01</v>
      </c>
      <c r="N30" s="198" t="s">
        <v>126</v>
      </c>
      <c r="O30" s="198" t="s">
        <v>126</v>
      </c>
      <c r="P30" s="198" t="s">
        <v>126</v>
      </c>
      <c r="Q30" s="198" t="s">
        <v>126</v>
      </c>
      <c r="R30" s="198" t="s">
        <v>126</v>
      </c>
      <c r="S30" s="198" t="s">
        <v>126</v>
      </c>
      <c r="T30" s="198" t="s">
        <v>126</v>
      </c>
    </row>
    <row r="31" spans="1:22" ht="24" x14ac:dyDescent="0.2">
      <c r="A31" s="63" t="s">
        <v>193</v>
      </c>
      <c r="B31" s="197" t="s">
        <v>280</v>
      </c>
      <c r="C31" s="181" t="s">
        <v>210</v>
      </c>
      <c r="D31" s="189">
        <v>1605.58</v>
      </c>
      <c r="E31" s="61" t="s">
        <v>48</v>
      </c>
      <c r="F31" s="61" t="s">
        <v>48</v>
      </c>
      <c r="G31" s="61" t="s">
        <v>22</v>
      </c>
      <c r="H31" s="61" t="s">
        <v>22</v>
      </c>
      <c r="I31" s="61" t="s">
        <v>22</v>
      </c>
      <c r="J31" s="61" t="s">
        <v>22</v>
      </c>
      <c r="K31" s="72">
        <v>0</v>
      </c>
      <c r="L31" s="189">
        <f t="shared" si="0"/>
        <v>1605.58</v>
      </c>
      <c r="M31" s="189">
        <f t="shared" si="1"/>
        <v>1605.58</v>
      </c>
      <c r="N31" s="198" t="s">
        <v>126</v>
      </c>
      <c r="O31" s="198" t="s">
        <v>126</v>
      </c>
      <c r="P31" s="198" t="s">
        <v>126</v>
      </c>
      <c r="Q31" s="198" t="s">
        <v>126</v>
      </c>
      <c r="R31" s="198" t="s">
        <v>126</v>
      </c>
      <c r="S31" s="198" t="s">
        <v>126</v>
      </c>
      <c r="T31" s="198" t="s">
        <v>126</v>
      </c>
    </row>
    <row r="32" spans="1:22" ht="36" x14ac:dyDescent="0.2">
      <c r="A32" s="63" t="s">
        <v>194</v>
      </c>
      <c r="B32" s="197" t="s">
        <v>276</v>
      </c>
      <c r="C32" s="181" t="s">
        <v>210</v>
      </c>
      <c r="D32" s="173">
        <v>63.14</v>
      </c>
      <c r="E32" s="61" t="s">
        <v>48</v>
      </c>
      <c r="F32" s="61" t="s">
        <v>48</v>
      </c>
      <c r="G32" s="61" t="s">
        <v>22</v>
      </c>
      <c r="H32" s="61" t="s">
        <v>22</v>
      </c>
      <c r="I32" s="61" t="s">
        <v>22</v>
      </c>
      <c r="J32" s="61" t="s">
        <v>22</v>
      </c>
      <c r="K32" s="72">
        <v>0</v>
      </c>
      <c r="L32" s="72">
        <f t="shared" si="0"/>
        <v>63.14</v>
      </c>
      <c r="M32" s="126">
        <f t="shared" si="1"/>
        <v>63.14</v>
      </c>
      <c r="N32" s="198" t="s">
        <v>126</v>
      </c>
      <c r="O32" s="198" t="s">
        <v>126</v>
      </c>
      <c r="P32" s="198" t="s">
        <v>126</v>
      </c>
      <c r="Q32" s="198" t="s">
        <v>126</v>
      </c>
      <c r="R32" s="198" t="s">
        <v>126</v>
      </c>
      <c r="S32" s="198" t="s">
        <v>126</v>
      </c>
      <c r="T32" s="198" t="s">
        <v>126</v>
      </c>
    </row>
    <row r="33" spans="1:20" ht="36" x14ac:dyDescent="0.2">
      <c r="A33" s="63" t="s">
        <v>195</v>
      </c>
      <c r="B33" s="197" t="s">
        <v>277</v>
      </c>
      <c r="C33" s="181" t="s">
        <v>210</v>
      </c>
      <c r="D33" s="173">
        <v>69</v>
      </c>
      <c r="E33" s="61" t="s">
        <v>48</v>
      </c>
      <c r="F33" s="61" t="s">
        <v>48</v>
      </c>
      <c r="G33" s="61" t="s">
        <v>22</v>
      </c>
      <c r="H33" s="61" t="s">
        <v>22</v>
      </c>
      <c r="I33" s="61" t="s">
        <v>22</v>
      </c>
      <c r="J33" s="61" t="s">
        <v>22</v>
      </c>
      <c r="K33" s="72">
        <v>0</v>
      </c>
      <c r="L33" s="72">
        <f t="shared" si="0"/>
        <v>69</v>
      </c>
      <c r="M33" s="126">
        <f t="shared" si="1"/>
        <v>69</v>
      </c>
      <c r="N33" s="198" t="s">
        <v>126</v>
      </c>
      <c r="O33" s="198" t="s">
        <v>126</v>
      </c>
      <c r="P33" s="198" t="s">
        <v>126</v>
      </c>
      <c r="Q33" s="198" t="s">
        <v>126</v>
      </c>
      <c r="R33" s="198" t="s">
        <v>126</v>
      </c>
      <c r="S33" s="198" t="s">
        <v>126</v>
      </c>
      <c r="T33" s="198" t="s">
        <v>126</v>
      </c>
    </row>
    <row r="34" spans="1:20" ht="36" x14ac:dyDescent="0.2">
      <c r="A34" s="63" t="s">
        <v>196</v>
      </c>
      <c r="B34" s="197" t="s">
        <v>278</v>
      </c>
      <c r="C34" s="181" t="s">
        <v>210</v>
      </c>
      <c r="D34" s="189">
        <v>69</v>
      </c>
      <c r="E34" s="61" t="s">
        <v>48</v>
      </c>
      <c r="F34" s="61" t="s">
        <v>48</v>
      </c>
      <c r="G34" s="61" t="s">
        <v>22</v>
      </c>
      <c r="H34" s="61" t="s">
        <v>22</v>
      </c>
      <c r="I34" s="61" t="s">
        <v>22</v>
      </c>
      <c r="J34" s="61" t="s">
        <v>22</v>
      </c>
      <c r="K34" s="72">
        <v>0</v>
      </c>
      <c r="L34" s="189">
        <f t="shared" si="0"/>
        <v>69</v>
      </c>
      <c r="M34" s="189">
        <f t="shared" si="1"/>
        <v>69</v>
      </c>
      <c r="N34" s="198" t="s">
        <v>126</v>
      </c>
      <c r="O34" s="198" t="s">
        <v>126</v>
      </c>
      <c r="P34" s="198" t="s">
        <v>126</v>
      </c>
      <c r="Q34" s="198" t="s">
        <v>126</v>
      </c>
      <c r="R34" s="198" t="s">
        <v>126</v>
      </c>
      <c r="S34" s="198" t="s">
        <v>126</v>
      </c>
      <c r="T34" s="198" t="s">
        <v>126</v>
      </c>
    </row>
    <row r="35" spans="1:20" ht="60" x14ac:dyDescent="0.2">
      <c r="A35" s="63" t="s">
        <v>197</v>
      </c>
      <c r="B35" s="197" t="s">
        <v>281</v>
      </c>
      <c r="C35" s="181" t="s">
        <v>210</v>
      </c>
      <c r="D35" s="189">
        <v>1233.33</v>
      </c>
      <c r="E35" s="61" t="s">
        <v>22</v>
      </c>
      <c r="F35" s="61" t="s">
        <v>22</v>
      </c>
      <c r="G35" s="61" t="s">
        <v>22</v>
      </c>
      <c r="H35" s="61" t="s">
        <v>22</v>
      </c>
      <c r="I35" s="61" t="s">
        <v>22</v>
      </c>
      <c r="J35" s="61" t="s">
        <v>22</v>
      </c>
      <c r="K35" s="72">
        <v>0</v>
      </c>
      <c r="L35" s="189">
        <f t="shared" si="0"/>
        <v>1233.33</v>
      </c>
      <c r="M35" s="189">
        <f t="shared" si="1"/>
        <v>1233.33</v>
      </c>
      <c r="N35" s="198" t="s">
        <v>126</v>
      </c>
      <c r="O35" s="198" t="s">
        <v>126</v>
      </c>
      <c r="P35" s="198" t="s">
        <v>126</v>
      </c>
      <c r="Q35" s="198" t="s">
        <v>126</v>
      </c>
      <c r="R35" s="198" t="s">
        <v>126</v>
      </c>
      <c r="S35" s="198" t="s">
        <v>126</v>
      </c>
      <c r="T35" s="198" t="s">
        <v>126</v>
      </c>
    </row>
    <row r="36" spans="1:20" ht="48" x14ac:dyDescent="0.2">
      <c r="A36" s="63" t="s">
        <v>218</v>
      </c>
      <c r="B36" s="197" t="s">
        <v>282</v>
      </c>
      <c r="C36" s="181" t="s">
        <v>210</v>
      </c>
      <c r="D36" s="189">
        <v>333.33</v>
      </c>
      <c r="E36" s="61" t="s">
        <v>22</v>
      </c>
      <c r="F36" s="61" t="s">
        <v>22</v>
      </c>
      <c r="G36" s="61" t="s">
        <v>22</v>
      </c>
      <c r="H36" s="61" t="s">
        <v>22</v>
      </c>
      <c r="I36" s="61" t="s">
        <v>22</v>
      </c>
      <c r="J36" s="61" t="s">
        <v>22</v>
      </c>
      <c r="K36" s="72">
        <v>0</v>
      </c>
      <c r="L36" s="189">
        <f t="shared" si="0"/>
        <v>333.33</v>
      </c>
      <c r="M36" s="189">
        <f t="shared" si="1"/>
        <v>333.33</v>
      </c>
      <c r="N36" s="198" t="s">
        <v>126</v>
      </c>
      <c r="O36" s="198" t="s">
        <v>126</v>
      </c>
      <c r="P36" s="198" t="s">
        <v>126</v>
      </c>
      <c r="Q36" s="198" t="s">
        <v>126</v>
      </c>
      <c r="R36" s="198" t="s">
        <v>126</v>
      </c>
      <c r="S36" s="198" t="s">
        <v>126</v>
      </c>
      <c r="T36" s="198" t="s">
        <v>126</v>
      </c>
    </row>
    <row r="37" spans="1:20" ht="60" x14ac:dyDescent="0.2">
      <c r="A37" s="63" t="s">
        <v>211</v>
      </c>
      <c r="B37" s="197" t="s">
        <v>290</v>
      </c>
      <c r="C37" s="181" t="s">
        <v>210</v>
      </c>
      <c r="D37" s="189">
        <v>41.65</v>
      </c>
      <c r="E37" s="61" t="s">
        <v>22</v>
      </c>
      <c r="F37" s="61" t="s">
        <v>22</v>
      </c>
      <c r="G37" s="61" t="s">
        <v>22</v>
      </c>
      <c r="H37" s="61" t="s">
        <v>22</v>
      </c>
      <c r="I37" s="61" t="s">
        <v>22</v>
      </c>
      <c r="J37" s="61" t="s">
        <v>22</v>
      </c>
      <c r="K37" s="72">
        <v>0</v>
      </c>
      <c r="L37" s="189">
        <f t="shared" ref="L37:L41" si="2">D37</f>
        <v>41.65</v>
      </c>
      <c r="M37" s="189">
        <f t="shared" si="1"/>
        <v>41.65</v>
      </c>
      <c r="N37" s="198" t="s">
        <v>126</v>
      </c>
      <c r="O37" s="198" t="s">
        <v>126</v>
      </c>
      <c r="P37" s="198" t="s">
        <v>126</v>
      </c>
      <c r="Q37" s="198" t="s">
        <v>126</v>
      </c>
      <c r="R37" s="198" t="s">
        <v>126</v>
      </c>
      <c r="S37" s="198" t="s">
        <v>126</v>
      </c>
      <c r="T37" s="198" t="s">
        <v>126</v>
      </c>
    </row>
    <row r="38" spans="1:20" ht="36" x14ac:dyDescent="0.2">
      <c r="A38" s="63" t="s">
        <v>212</v>
      </c>
      <c r="B38" s="197" t="s">
        <v>286</v>
      </c>
      <c r="C38" s="181" t="s">
        <v>210</v>
      </c>
      <c r="D38" s="189">
        <v>1161.31</v>
      </c>
      <c r="E38" s="61" t="s">
        <v>22</v>
      </c>
      <c r="F38" s="61" t="s">
        <v>22</v>
      </c>
      <c r="G38" s="61" t="s">
        <v>22</v>
      </c>
      <c r="H38" s="61" t="s">
        <v>22</v>
      </c>
      <c r="I38" s="61" t="s">
        <v>22</v>
      </c>
      <c r="J38" s="61" t="s">
        <v>22</v>
      </c>
      <c r="K38" s="72">
        <v>0</v>
      </c>
      <c r="L38" s="189">
        <f t="shared" si="2"/>
        <v>1161.31</v>
      </c>
      <c r="M38" s="189">
        <f t="shared" si="1"/>
        <v>1161.31</v>
      </c>
      <c r="N38" s="198" t="s">
        <v>126</v>
      </c>
      <c r="O38" s="198" t="s">
        <v>126</v>
      </c>
      <c r="P38" s="198" t="s">
        <v>126</v>
      </c>
      <c r="Q38" s="198" t="s">
        <v>126</v>
      </c>
      <c r="R38" s="198" t="s">
        <v>126</v>
      </c>
      <c r="S38" s="198" t="s">
        <v>126</v>
      </c>
      <c r="T38" s="198" t="s">
        <v>126</v>
      </c>
    </row>
    <row r="39" spans="1:20" ht="24" x14ac:dyDescent="0.2">
      <c r="A39" s="63" t="s">
        <v>198</v>
      </c>
      <c r="B39" s="197" t="s">
        <v>266</v>
      </c>
      <c r="C39" s="181" t="s">
        <v>210</v>
      </c>
      <c r="D39" s="189">
        <v>1895.36</v>
      </c>
      <c r="E39" s="61" t="s">
        <v>22</v>
      </c>
      <c r="F39" s="61" t="s">
        <v>22</v>
      </c>
      <c r="G39" s="61" t="s">
        <v>22</v>
      </c>
      <c r="H39" s="61" t="s">
        <v>22</v>
      </c>
      <c r="I39" s="61" t="s">
        <v>22</v>
      </c>
      <c r="J39" s="61" t="s">
        <v>22</v>
      </c>
      <c r="K39" s="72">
        <v>0</v>
      </c>
      <c r="L39" s="189">
        <f t="shared" si="2"/>
        <v>1895.36</v>
      </c>
      <c r="M39" s="189">
        <f t="shared" si="1"/>
        <v>1895.36</v>
      </c>
      <c r="N39" s="198" t="s">
        <v>126</v>
      </c>
      <c r="O39" s="198" t="s">
        <v>126</v>
      </c>
      <c r="P39" s="198" t="s">
        <v>126</v>
      </c>
      <c r="Q39" s="198" t="s">
        <v>126</v>
      </c>
      <c r="R39" s="198" t="s">
        <v>126</v>
      </c>
      <c r="S39" s="198" t="s">
        <v>126</v>
      </c>
      <c r="T39" s="198" t="s">
        <v>126</v>
      </c>
    </row>
    <row r="40" spans="1:20" ht="24" x14ac:dyDescent="0.2">
      <c r="A40" s="63" t="s">
        <v>199</v>
      </c>
      <c r="B40" s="197" t="s">
        <v>283</v>
      </c>
      <c r="C40" s="181" t="s">
        <v>210</v>
      </c>
      <c r="D40" s="189">
        <v>1717.07</v>
      </c>
      <c r="E40" s="61" t="s">
        <v>22</v>
      </c>
      <c r="F40" s="61" t="s">
        <v>22</v>
      </c>
      <c r="G40" s="61" t="s">
        <v>22</v>
      </c>
      <c r="H40" s="61" t="s">
        <v>22</v>
      </c>
      <c r="I40" s="61" t="s">
        <v>22</v>
      </c>
      <c r="J40" s="61" t="s">
        <v>22</v>
      </c>
      <c r="K40" s="72">
        <v>0</v>
      </c>
      <c r="L40" s="189">
        <f t="shared" si="2"/>
        <v>1717.07</v>
      </c>
      <c r="M40" s="189">
        <f t="shared" si="1"/>
        <v>1717.07</v>
      </c>
      <c r="N40" s="198" t="s">
        <v>126</v>
      </c>
      <c r="O40" s="198" t="s">
        <v>126</v>
      </c>
      <c r="P40" s="198" t="s">
        <v>126</v>
      </c>
      <c r="Q40" s="198" t="s">
        <v>126</v>
      </c>
      <c r="R40" s="198" t="s">
        <v>126</v>
      </c>
      <c r="S40" s="198" t="s">
        <v>126</v>
      </c>
      <c r="T40" s="198" t="s">
        <v>126</v>
      </c>
    </row>
    <row r="41" spans="1:20" ht="24" x14ac:dyDescent="0.2">
      <c r="A41" s="63" t="s">
        <v>200</v>
      </c>
      <c r="B41" s="197" t="s">
        <v>289</v>
      </c>
      <c r="C41" s="181" t="s">
        <v>210</v>
      </c>
      <c r="D41" s="189">
        <v>1717.07</v>
      </c>
      <c r="E41" s="61" t="s">
        <v>22</v>
      </c>
      <c r="F41" s="61" t="s">
        <v>22</v>
      </c>
      <c r="G41" s="61" t="s">
        <v>22</v>
      </c>
      <c r="H41" s="61" t="s">
        <v>22</v>
      </c>
      <c r="I41" s="61" t="s">
        <v>22</v>
      </c>
      <c r="J41" s="61" t="s">
        <v>22</v>
      </c>
      <c r="K41" s="72">
        <v>0</v>
      </c>
      <c r="L41" s="189">
        <f t="shared" si="2"/>
        <v>1717.07</v>
      </c>
      <c r="M41" s="189">
        <f t="shared" si="1"/>
        <v>1717.07</v>
      </c>
      <c r="N41" s="198" t="s">
        <v>126</v>
      </c>
      <c r="O41" s="198" t="s">
        <v>126</v>
      </c>
      <c r="P41" s="198" t="s">
        <v>126</v>
      </c>
      <c r="Q41" s="198" t="s">
        <v>126</v>
      </c>
      <c r="R41" s="198" t="s">
        <v>126</v>
      </c>
      <c r="S41" s="198" t="s">
        <v>126</v>
      </c>
      <c r="T41" s="198" t="s">
        <v>126</v>
      </c>
    </row>
    <row r="42" spans="1:20" ht="36" x14ac:dyDescent="0.2">
      <c r="A42" s="63" t="s">
        <v>213</v>
      </c>
      <c r="B42" s="197" t="s">
        <v>249</v>
      </c>
      <c r="C42" s="181" t="s">
        <v>270</v>
      </c>
      <c r="D42" s="189">
        <v>241.9</v>
      </c>
      <c r="E42" s="61" t="s">
        <v>22</v>
      </c>
      <c r="F42" s="61" t="s">
        <v>22</v>
      </c>
      <c r="G42" s="61" t="s">
        <v>22</v>
      </c>
      <c r="H42" s="61" t="s">
        <v>22</v>
      </c>
      <c r="I42" s="61" t="s">
        <v>22</v>
      </c>
      <c r="J42" s="61" t="s">
        <v>22</v>
      </c>
      <c r="K42" s="72">
        <f t="shared" ref="K42:K44" si="3">D42</f>
        <v>241.9</v>
      </c>
      <c r="L42" s="189">
        <v>0</v>
      </c>
      <c r="M42" s="189">
        <f t="shared" si="1"/>
        <v>241.9</v>
      </c>
      <c r="N42" s="198" t="s">
        <v>126</v>
      </c>
      <c r="O42" s="198" t="s">
        <v>126</v>
      </c>
      <c r="P42" s="198" t="s">
        <v>126</v>
      </c>
      <c r="Q42" s="198" t="s">
        <v>126</v>
      </c>
      <c r="R42" s="198" t="s">
        <v>126</v>
      </c>
      <c r="S42" s="198" t="s">
        <v>126</v>
      </c>
      <c r="T42" s="198" t="s">
        <v>126</v>
      </c>
    </row>
    <row r="43" spans="1:20" ht="24" x14ac:dyDescent="0.2">
      <c r="A43" s="63" t="s">
        <v>216</v>
      </c>
      <c r="B43" s="197" t="s">
        <v>267</v>
      </c>
      <c r="C43" s="181" t="s">
        <v>210</v>
      </c>
      <c r="D43" s="189">
        <v>153.04</v>
      </c>
      <c r="E43" s="61" t="s">
        <v>22</v>
      </c>
      <c r="F43" s="61" t="s">
        <v>22</v>
      </c>
      <c r="G43" s="61" t="s">
        <v>22</v>
      </c>
      <c r="H43" s="61" t="s">
        <v>22</v>
      </c>
      <c r="I43" s="61" t="s">
        <v>22</v>
      </c>
      <c r="J43" s="61" t="s">
        <v>22</v>
      </c>
      <c r="K43" s="72">
        <f t="shared" ref="K43" si="4">D43</f>
        <v>153.04</v>
      </c>
      <c r="L43" s="189">
        <v>0</v>
      </c>
      <c r="M43" s="189">
        <f t="shared" ref="M43" si="5">D43</f>
        <v>153.04</v>
      </c>
      <c r="N43" s="198" t="s">
        <v>126</v>
      </c>
      <c r="O43" s="198" t="s">
        <v>126</v>
      </c>
      <c r="P43" s="198" t="s">
        <v>126</v>
      </c>
      <c r="Q43" s="198" t="s">
        <v>126</v>
      </c>
      <c r="R43" s="198" t="s">
        <v>126</v>
      </c>
      <c r="S43" s="198" t="s">
        <v>126</v>
      </c>
      <c r="T43" s="198" t="s">
        <v>126</v>
      </c>
    </row>
    <row r="44" spans="1:20" ht="36" x14ac:dyDescent="0.2">
      <c r="A44" s="63" t="s">
        <v>268</v>
      </c>
      <c r="B44" s="197" t="s">
        <v>250</v>
      </c>
      <c r="C44" s="181" t="s">
        <v>251</v>
      </c>
      <c r="D44" s="189">
        <v>69.739999999999995</v>
      </c>
      <c r="E44" s="61" t="s">
        <v>22</v>
      </c>
      <c r="F44" s="61" t="s">
        <v>22</v>
      </c>
      <c r="G44" s="61" t="s">
        <v>22</v>
      </c>
      <c r="H44" s="61" t="s">
        <v>22</v>
      </c>
      <c r="I44" s="61" t="s">
        <v>22</v>
      </c>
      <c r="J44" s="61" t="s">
        <v>22</v>
      </c>
      <c r="K44" s="72">
        <f t="shared" si="3"/>
        <v>69.739999999999995</v>
      </c>
      <c r="L44" s="189">
        <v>0</v>
      </c>
      <c r="M44" s="189">
        <f t="shared" si="1"/>
        <v>69.739999999999995</v>
      </c>
      <c r="N44" s="198" t="s">
        <v>126</v>
      </c>
      <c r="O44" s="198" t="s">
        <v>126</v>
      </c>
      <c r="P44" s="198" t="s">
        <v>126</v>
      </c>
      <c r="Q44" s="198" t="s">
        <v>126</v>
      </c>
      <c r="R44" s="198" t="s">
        <v>126</v>
      </c>
      <c r="S44" s="198" t="s">
        <v>126</v>
      </c>
      <c r="T44" s="198" t="s">
        <v>126</v>
      </c>
    </row>
    <row r="45" spans="1:20" ht="12" x14ac:dyDescent="0.2">
      <c r="A45" s="212" t="s">
        <v>72</v>
      </c>
      <c r="B45" s="213"/>
      <c r="C45" s="178"/>
      <c r="D45" s="189">
        <f>SUM(D27:D44)</f>
        <v>35352.040000000008</v>
      </c>
      <c r="E45" s="189" t="s">
        <v>22</v>
      </c>
      <c r="F45" s="109" t="s">
        <v>22</v>
      </c>
      <c r="G45" s="109" t="s">
        <v>126</v>
      </c>
      <c r="H45" s="109" t="s">
        <v>126</v>
      </c>
      <c r="I45" s="109" t="s">
        <v>126</v>
      </c>
      <c r="J45" s="109" t="s">
        <v>126</v>
      </c>
      <c r="K45" s="189">
        <f>SUM(K27:K44)</f>
        <v>464.68</v>
      </c>
      <c r="L45" s="189">
        <f>SUM(L27:L44)</f>
        <v>34887.360000000008</v>
      </c>
      <c r="M45" s="189">
        <f>SUM(M27:M44)</f>
        <v>35352.040000000008</v>
      </c>
      <c r="N45" s="198" t="s">
        <v>126</v>
      </c>
      <c r="O45" s="198" t="s">
        <v>126</v>
      </c>
      <c r="P45" s="198" t="s">
        <v>126</v>
      </c>
      <c r="Q45" s="198" t="s">
        <v>126</v>
      </c>
      <c r="R45" s="198" t="s">
        <v>126</v>
      </c>
      <c r="S45" s="198" t="s">
        <v>126</v>
      </c>
      <c r="T45" s="198" t="s">
        <v>126</v>
      </c>
    </row>
    <row r="46" spans="1:20" ht="12" x14ac:dyDescent="0.2">
      <c r="A46" s="246" t="s">
        <v>73</v>
      </c>
      <c r="B46" s="246"/>
      <c r="C46" s="178"/>
      <c r="D46" s="189">
        <f>D23+D25+D45</f>
        <v>35352.040000000008</v>
      </c>
      <c r="E46" s="71" t="str">
        <f>E23</f>
        <v>х </v>
      </c>
      <c r="F46" s="65" t="str">
        <f>F23</f>
        <v>х </v>
      </c>
      <c r="G46" s="108" t="s">
        <v>126</v>
      </c>
      <c r="H46" s="108" t="s">
        <v>126</v>
      </c>
      <c r="I46" s="98" t="str">
        <f>I23</f>
        <v>-</v>
      </c>
      <c r="J46" s="108" t="s">
        <v>126</v>
      </c>
      <c r="K46" s="189">
        <f>K23+K25+K45</f>
        <v>464.68</v>
      </c>
      <c r="L46" s="189">
        <f>L23+L25+L45</f>
        <v>34887.360000000008</v>
      </c>
      <c r="M46" s="189">
        <f>M23+M25+M45</f>
        <v>35352.040000000008</v>
      </c>
      <c r="N46" s="198" t="s">
        <v>126</v>
      </c>
      <c r="O46" s="198" t="s">
        <v>126</v>
      </c>
      <c r="P46" s="198" t="s">
        <v>126</v>
      </c>
      <c r="Q46" s="198" t="s">
        <v>126</v>
      </c>
      <c r="R46" s="198" t="s">
        <v>126</v>
      </c>
      <c r="S46" s="198" t="s">
        <v>126</v>
      </c>
      <c r="T46" s="198" t="s">
        <v>126</v>
      </c>
    </row>
    <row r="47" spans="1:20" ht="13.5" customHeight="1" x14ac:dyDescent="0.2">
      <c r="A47" s="208" t="s">
        <v>136</v>
      </c>
      <c r="B47" s="208"/>
      <c r="C47" s="179"/>
      <c r="D47" s="205">
        <f>D46</f>
        <v>35352.040000000008</v>
      </c>
      <c r="E47" s="205">
        <v>12551.88</v>
      </c>
      <c r="F47" s="205">
        <v>0</v>
      </c>
      <c r="G47" s="205">
        <v>0</v>
      </c>
      <c r="H47" s="205">
        <v>0</v>
      </c>
      <c r="I47" s="205">
        <f>D47-E47</f>
        <v>22800.160000000011</v>
      </c>
      <c r="J47" s="205">
        <v>0</v>
      </c>
      <c r="K47" s="205">
        <f>K46</f>
        <v>464.68</v>
      </c>
      <c r="L47" s="205">
        <f>L46</f>
        <v>34887.360000000008</v>
      </c>
      <c r="M47" s="205">
        <f>M46</f>
        <v>35352.040000000008</v>
      </c>
      <c r="N47" s="111" t="s">
        <v>126</v>
      </c>
      <c r="O47" s="111" t="s">
        <v>126</v>
      </c>
      <c r="P47" s="111" t="s">
        <v>126</v>
      </c>
      <c r="Q47" s="111" t="s">
        <v>126</v>
      </c>
      <c r="R47" s="111" t="s">
        <v>126</v>
      </c>
      <c r="S47" s="111" t="s">
        <v>126</v>
      </c>
      <c r="T47" s="111" t="s">
        <v>126</v>
      </c>
    </row>
    <row r="48" spans="1:20" ht="12.75" customHeight="1" x14ac:dyDescent="0.2">
      <c r="A48" s="112" t="s">
        <v>131</v>
      </c>
      <c r="B48" s="220" t="s">
        <v>130</v>
      </c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2"/>
    </row>
    <row r="49" spans="1:20" ht="12.75" customHeight="1" x14ac:dyDescent="0.2">
      <c r="A49" s="49" t="s">
        <v>13</v>
      </c>
      <c r="B49" s="215" t="s">
        <v>167</v>
      </c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7"/>
    </row>
    <row r="50" spans="1:20" ht="12.75" customHeight="1" x14ac:dyDescent="0.2">
      <c r="A50" s="50" t="s">
        <v>14</v>
      </c>
      <c r="B50" s="209" t="s">
        <v>68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1"/>
    </row>
    <row r="51" spans="1:20" ht="12.75" customHeight="1" x14ac:dyDescent="0.2">
      <c r="A51" s="212" t="s">
        <v>82</v>
      </c>
      <c r="B51" s="213"/>
      <c r="C51" s="177"/>
      <c r="D51" s="72">
        <v>0</v>
      </c>
      <c r="E51" s="72" t="s">
        <v>22</v>
      </c>
      <c r="F51" s="72" t="s">
        <v>22</v>
      </c>
      <c r="G51" s="108" t="s">
        <v>126</v>
      </c>
      <c r="H51" s="108" t="s">
        <v>126</v>
      </c>
      <c r="I51" s="75" t="str">
        <f>'5'!J70</f>
        <v>-</v>
      </c>
      <c r="J51" s="108" t="s">
        <v>126</v>
      </c>
      <c r="K51" s="72">
        <v>0</v>
      </c>
      <c r="L51" s="72">
        <v>0</v>
      </c>
      <c r="M51" s="72">
        <v>0</v>
      </c>
      <c r="N51" s="198" t="s">
        <v>126</v>
      </c>
      <c r="O51" s="198" t="s">
        <v>126</v>
      </c>
      <c r="P51" s="198" t="s">
        <v>126</v>
      </c>
      <c r="Q51" s="198" t="s">
        <v>126</v>
      </c>
      <c r="R51" s="198" t="s">
        <v>126</v>
      </c>
      <c r="S51" s="198" t="s">
        <v>126</v>
      </c>
      <c r="T51" s="198" t="s">
        <v>126</v>
      </c>
    </row>
    <row r="52" spans="1:20" ht="12.75" customHeight="1" x14ac:dyDescent="0.2">
      <c r="A52" s="108" t="s">
        <v>43</v>
      </c>
      <c r="B52" s="209" t="s">
        <v>161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1"/>
    </row>
    <row r="53" spans="1:20" ht="12.75" customHeight="1" x14ac:dyDescent="0.2">
      <c r="A53" s="212" t="s">
        <v>83</v>
      </c>
      <c r="B53" s="213"/>
      <c r="C53" s="177"/>
      <c r="D53" s="72">
        <v>0</v>
      </c>
      <c r="E53" s="108" t="s">
        <v>22</v>
      </c>
      <c r="F53" s="108" t="s">
        <v>22</v>
      </c>
      <c r="G53" s="108" t="s">
        <v>126</v>
      </c>
      <c r="H53" s="108" t="s">
        <v>126</v>
      </c>
      <c r="I53" s="108" t="s">
        <v>126</v>
      </c>
      <c r="J53" s="108" t="s">
        <v>126</v>
      </c>
      <c r="K53" s="72">
        <v>0</v>
      </c>
      <c r="L53" s="72">
        <v>0</v>
      </c>
      <c r="M53" s="72">
        <v>0</v>
      </c>
      <c r="N53" s="198" t="s">
        <v>126</v>
      </c>
      <c r="O53" s="198" t="s">
        <v>126</v>
      </c>
      <c r="P53" s="198" t="s">
        <v>126</v>
      </c>
      <c r="Q53" s="198" t="s">
        <v>126</v>
      </c>
      <c r="R53" s="198" t="s">
        <v>126</v>
      </c>
      <c r="S53" s="198" t="s">
        <v>126</v>
      </c>
      <c r="T53" s="198" t="s">
        <v>126</v>
      </c>
    </row>
    <row r="54" spans="1:20" ht="12.75" customHeight="1" x14ac:dyDescent="0.2">
      <c r="A54" s="63" t="s">
        <v>44</v>
      </c>
      <c r="B54" s="212" t="s">
        <v>70</v>
      </c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4"/>
    </row>
    <row r="55" spans="1:20" ht="24" x14ac:dyDescent="0.2">
      <c r="A55" s="63" t="s">
        <v>269</v>
      </c>
      <c r="B55" s="197" t="s">
        <v>271</v>
      </c>
      <c r="C55" s="203" t="s">
        <v>272</v>
      </c>
      <c r="D55" s="189">
        <v>1059.3399999999999</v>
      </c>
      <c r="E55" s="75" t="s">
        <v>22</v>
      </c>
      <c r="F55" s="75" t="s">
        <v>22</v>
      </c>
      <c r="G55" s="75" t="s">
        <v>22</v>
      </c>
      <c r="H55" s="75" t="s">
        <v>22</v>
      </c>
      <c r="I55" s="75" t="s">
        <v>22</v>
      </c>
      <c r="J55" s="75" t="s">
        <v>22</v>
      </c>
      <c r="K55" s="189">
        <f t="shared" ref="K55" si="6">D55</f>
        <v>1059.3399999999999</v>
      </c>
      <c r="L55" s="189">
        <v>0</v>
      </c>
      <c r="M55" s="189">
        <f t="shared" ref="M55" si="7">D55</f>
        <v>1059.3399999999999</v>
      </c>
      <c r="N55" s="198" t="s">
        <v>126</v>
      </c>
      <c r="O55" s="198" t="s">
        <v>126</v>
      </c>
      <c r="P55" s="198" t="s">
        <v>126</v>
      </c>
      <c r="Q55" s="198" t="s">
        <v>126</v>
      </c>
      <c r="R55" s="198" t="s">
        <v>126</v>
      </c>
      <c r="S55" s="198" t="s">
        <v>126</v>
      </c>
      <c r="T55" s="198" t="s">
        <v>126</v>
      </c>
    </row>
    <row r="56" spans="1:20" ht="12" x14ac:dyDescent="0.2">
      <c r="A56" s="212" t="s">
        <v>84</v>
      </c>
      <c r="B56" s="213"/>
      <c r="C56" s="177"/>
      <c r="D56" s="189">
        <f>SUM(D55:D55)</f>
        <v>1059.3399999999999</v>
      </c>
      <c r="E56" s="108" t="s">
        <v>22</v>
      </c>
      <c r="F56" s="108" t="s">
        <v>22</v>
      </c>
      <c r="G56" s="108" t="s">
        <v>126</v>
      </c>
      <c r="H56" s="108" t="s">
        <v>126</v>
      </c>
      <c r="I56" s="108" t="s">
        <v>126</v>
      </c>
      <c r="J56" s="108" t="s">
        <v>126</v>
      </c>
      <c r="K56" s="189">
        <f>SUM(K55:K55)</f>
        <v>1059.3399999999999</v>
      </c>
      <c r="L56" s="189">
        <f>SUM(L55:L55)</f>
        <v>0</v>
      </c>
      <c r="M56" s="189">
        <f>SUM(M55:M55)</f>
        <v>1059.3399999999999</v>
      </c>
      <c r="N56" s="198" t="s">
        <v>126</v>
      </c>
      <c r="O56" s="198" t="s">
        <v>126</v>
      </c>
      <c r="P56" s="198" t="s">
        <v>126</v>
      </c>
      <c r="Q56" s="198" t="s">
        <v>126</v>
      </c>
      <c r="R56" s="198" t="s">
        <v>126</v>
      </c>
      <c r="S56" s="198" t="s">
        <v>126</v>
      </c>
      <c r="T56" s="198" t="s">
        <v>126</v>
      </c>
    </row>
    <row r="57" spans="1:20" ht="12" x14ac:dyDescent="0.2">
      <c r="A57" s="212" t="s">
        <v>85</v>
      </c>
      <c r="B57" s="213"/>
      <c r="C57" s="177"/>
      <c r="D57" s="189">
        <f>D51+D53+D56</f>
        <v>1059.3399999999999</v>
      </c>
      <c r="E57" s="72" t="str">
        <f>E51</f>
        <v>х </v>
      </c>
      <c r="F57" s="72" t="str">
        <f>F51</f>
        <v>х </v>
      </c>
      <c r="G57" s="108" t="s">
        <v>126</v>
      </c>
      <c r="H57" s="108" t="s">
        <v>126</v>
      </c>
      <c r="I57" s="75" t="str">
        <f>I51</f>
        <v>-</v>
      </c>
      <c r="J57" s="108" t="s">
        <v>126</v>
      </c>
      <c r="K57" s="189">
        <f>K51+K53+K56</f>
        <v>1059.3399999999999</v>
      </c>
      <c r="L57" s="189">
        <f>L51+L53+L56</f>
        <v>0</v>
      </c>
      <c r="M57" s="189">
        <f>M51+M53+M56</f>
        <v>1059.3399999999999</v>
      </c>
      <c r="N57" s="198" t="s">
        <v>126</v>
      </c>
      <c r="O57" s="198" t="s">
        <v>126</v>
      </c>
      <c r="P57" s="198" t="s">
        <v>126</v>
      </c>
      <c r="Q57" s="198" t="s">
        <v>126</v>
      </c>
      <c r="R57" s="198" t="s">
        <v>126</v>
      </c>
      <c r="S57" s="198" t="s">
        <v>126</v>
      </c>
      <c r="T57" s="198" t="s">
        <v>126</v>
      </c>
    </row>
    <row r="58" spans="1:20" ht="15" customHeight="1" x14ac:dyDescent="0.2">
      <c r="A58" s="206" t="s">
        <v>132</v>
      </c>
      <c r="B58" s="207"/>
      <c r="C58" s="111"/>
      <c r="D58" s="205">
        <f>D57</f>
        <v>1059.3399999999999</v>
      </c>
      <c r="E58" s="205">
        <v>114.88</v>
      </c>
      <c r="F58" s="205">
        <v>0</v>
      </c>
      <c r="G58" s="205">
        <v>0</v>
      </c>
      <c r="H58" s="205">
        <v>0</v>
      </c>
      <c r="I58" s="205">
        <f>D58-E58</f>
        <v>944.45999999999992</v>
      </c>
      <c r="J58" s="205">
        <v>0</v>
      </c>
      <c r="K58" s="205">
        <f>K57</f>
        <v>1059.3399999999999</v>
      </c>
      <c r="L58" s="205">
        <f>L57</f>
        <v>0</v>
      </c>
      <c r="M58" s="205">
        <f>M57</f>
        <v>1059.3399999999999</v>
      </c>
      <c r="N58" s="111" t="s">
        <v>126</v>
      </c>
      <c r="O58" s="111" t="s">
        <v>126</v>
      </c>
      <c r="P58" s="111" t="s">
        <v>126</v>
      </c>
      <c r="Q58" s="111" t="s">
        <v>126</v>
      </c>
      <c r="R58" s="111" t="s">
        <v>126</v>
      </c>
      <c r="S58" s="111" t="s">
        <v>126</v>
      </c>
      <c r="T58" s="111" t="s">
        <v>126</v>
      </c>
    </row>
    <row r="59" spans="1:20" ht="12" customHeight="1" x14ac:dyDescent="0.2">
      <c r="A59" s="112" t="s">
        <v>133</v>
      </c>
      <c r="B59" s="220" t="s">
        <v>129</v>
      </c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2"/>
    </row>
    <row r="60" spans="1:20" ht="12" customHeight="1" x14ac:dyDescent="0.2">
      <c r="A60" s="49" t="s">
        <v>13</v>
      </c>
      <c r="B60" s="215" t="s">
        <v>167</v>
      </c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7"/>
    </row>
    <row r="61" spans="1:20" ht="13.15" customHeight="1" x14ac:dyDescent="0.2">
      <c r="A61" s="50" t="s">
        <v>14</v>
      </c>
      <c r="B61" s="209" t="s">
        <v>68</v>
      </c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1"/>
    </row>
    <row r="62" spans="1:20" ht="36" x14ac:dyDescent="0.2">
      <c r="A62" s="190" t="s">
        <v>120</v>
      </c>
      <c r="B62" s="191" t="s">
        <v>214</v>
      </c>
      <c r="C62" s="195" t="s">
        <v>217</v>
      </c>
      <c r="D62" s="189">
        <v>4875</v>
      </c>
      <c r="E62" s="61" t="s">
        <v>22</v>
      </c>
      <c r="F62" s="61" t="s">
        <v>22</v>
      </c>
      <c r="G62" s="61" t="s">
        <v>22</v>
      </c>
      <c r="H62" s="61" t="s">
        <v>22</v>
      </c>
      <c r="I62" s="61" t="s">
        <v>22</v>
      </c>
      <c r="J62" s="61" t="s">
        <v>22</v>
      </c>
      <c r="K62" s="189">
        <v>0</v>
      </c>
      <c r="L62" s="189">
        <f>D62</f>
        <v>4875</v>
      </c>
      <c r="M62" s="189">
        <f>D62</f>
        <v>4875</v>
      </c>
      <c r="N62" s="198" t="s">
        <v>126</v>
      </c>
      <c r="O62" s="198" t="s">
        <v>126</v>
      </c>
      <c r="P62" s="198" t="s">
        <v>126</v>
      </c>
      <c r="Q62" s="198" t="s">
        <v>126</v>
      </c>
      <c r="R62" s="198" t="s">
        <v>126</v>
      </c>
      <c r="S62" s="198" t="s">
        <v>126</v>
      </c>
      <c r="T62" s="198" t="s">
        <v>126</v>
      </c>
    </row>
    <row r="63" spans="1:20" ht="36" x14ac:dyDescent="0.2">
      <c r="A63" s="62" t="s">
        <v>215</v>
      </c>
      <c r="B63" s="191" t="s">
        <v>279</v>
      </c>
      <c r="C63" s="196" t="s">
        <v>225</v>
      </c>
      <c r="D63" s="189">
        <v>19163.560000000001</v>
      </c>
      <c r="E63" s="61" t="s">
        <v>22</v>
      </c>
      <c r="F63" s="61" t="s">
        <v>22</v>
      </c>
      <c r="G63" s="61" t="s">
        <v>22</v>
      </c>
      <c r="H63" s="61" t="s">
        <v>22</v>
      </c>
      <c r="I63" s="61" t="s">
        <v>22</v>
      </c>
      <c r="J63" s="61" t="s">
        <v>22</v>
      </c>
      <c r="K63" s="189">
        <v>0</v>
      </c>
      <c r="L63" s="189">
        <f>D63</f>
        <v>19163.560000000001</v>
      </c>
      <c r="M63" s="189">
        <f>D63</f>
        <v>19163.560000000001</v>
      </c>
      <c r="N63" s="198" t="s">
        <v>126</v>
      </c>
      <c r="O63" s="198" t="s">
        <v>126</v>
      </c>
      <c r="P63" s="198" t="s">
        <v>126</v>
      </c>
      <c r="Q63" s="198" t="s">
        <v>126</v>
      </c>
      <c r="R63" s="198" t="s">
        <v>126</v>
      </c>
      <c r="S63" s="198" t="s">
        <v>126</v>
      </c>
      <c r="T63" s="198" t="s">
        <v>126</v>
      </c>
    </row>
    <row r="64" spans="1:20" ht="48" x14ac:dyDescent="0.2">
      <c r="A64" s="62" t="s">
        <v>226</v>
      </c>
      <c r="B64" s="191" t="s">
        <v>262</v>
      </c>
      <c r="C64" s="196" t="s">
        <v>239</v>
      </c>
      <c r="D64" s="189">
        <v>1233.6099999999999</v>
      </c>
      <c r="E64" s="61" t="s">
        <v>22</v>
      </c>
      <c r="F64" s="61" t="s">
        <v>22</v>
      </c>
      <c r="G64" s="61" t="s">
        <v>22</v>
      </c>
      <c r="H64" s="61" t="s">
        <v>22</v>
      </c>
      <c r="I64" s="61" t="s">
        <v>22</v>
      </c>
      <c r="J64" s="61" t="s">
        <v>22</v>
      </c>
      <c r="K64" s="189">
        <f>D64</f>
        <v>1233.6099999999999</v>
      </c>
      <c r="L64" s="189">
        <v>0</v>
      </c>
      <c r="M64" s="189">
        <f>D64</f>
        <v>1233.6099999999999</v>
      </c>
      <c r="N64" s="198" t="s">
        <v>126</v>
      </c>
      <c r="O64" s="198" t="s">
        <v>126</v>
      </c>
      <c r="P64" s="198" t="s">
        <v>126</v>
      </c>
      <c r="Q64" s="198" t="s">
        <v>126</v>
      </c>
      <c r="R64" s="198" t="s">
        <v>126</v>
      </c>
      <c r="S64" s="198" t="s">
        <v>126</v>
      </c>
      <c r="T64" s="198" t="s">
        <v>126</v>
      </c>
    </row>
    <row r="65" spans="1:20" ht="48" x14ac:dyDescent="0.2">
      <c r="A65" s="62" t="s">
        <v>227</v>
      </c>
      <c r="B65" s="191" t="s">
        <v>258</v>
      </c>
      <c r="C65" s="196" t="s">
        <v>259</v>
      </c>
      <c r="D65" s="189">
        <v>293.02999999999997</v>
      </c>
      <c r="E65" s="61" t="s">
        <v>22</v>
      </c>
      <c r="F65" s="61" t="s">
        <v>22</v>
      </c>
      <c r="G65" s="61" t="s">
        <v>22</v>
      </c>
      <c r="H65" s="61" t="s">
        <v>22</v>
      </c>
      <c r="I65" s="61" t="s">
        <v>22</v>
      </c>
      <c r="J65" s="61" t="s">
        <v>22</v>
      </c>
      <c r="K65" s="189">
        <f t="shared" ref="K65:K76" si="8">D65</f>
        <v>293.02999999999997</v>
      </c>
      <c r="L65" s="189">
        <v>0</v>
      </c>
      <c r="M65" s="189">
        <f t="shared" ref="M65:M76" si="9">D65</f>
        <v>293.02999999999997</v>
      </c>
      <c r="N65" s="198" t="s">
        <v>126</v>
      </c>
      <c r="O65" s="198" t="s">
        <v>126</v>
      </c>
      <c r="P65" s="198" t="s">
        <v>126</v>
      </c>
      <c r="Q65" s="198" t="s">
        <v>126</v>
      </c>
      <c r="R65" s="198" t="s">
        <v>126</v>
      </c>
      <c r="S65" s="198" t="s">
        <v>126</v>
      </c>
      <c r="T65" s="198" t="s">
        <v>126</v>
      </c>
    </row>
    <row r="66" spans="1:20" ht="36" x14ac:dyDescent="0.2">
      <c r="A66" s="62" t="s">
        <v>228</v>
      </c>
      <c r="B66" s="191" t="s">
        <v>260</v>
      </c>
      <c r="C66" s="196" t="s">
        <v>261</v>
      </c>
      <c r="D66" s="189">
        <v>803.06</v>
      </c>
      <c r="E66" s="61" t="s">
        <v>22</v>
      </c>
      <c r="F66" s="61" t="s">
        <v>22</v>
      </c>
      <c r="G66" s="61" t="s">
        <v>22</v>
      </c>
      <c r="H66" s="61" t="s">
        <v>22</v>
      </c>
      <c r="I66" s="61" t="s">
        <v>22</v>
      </c>
      <c r="J66" s="61" t="s">
        <v>22</v>
      </c>
      <c r="K66" s="189">
        <f t="shared" ref="K66" si="10">D66</f>
        <v>803.06</v>
      </c>
      <c r="L66" s="189">
        <v>0</v>
      </c>
      <c r="M66" s="189">
        <f t="shared" si="9"/>
        <v>803.06</v>
      </c>
      <c r="N66" s="198" t="s">
        <v>126</v>
      </c>
      <c r="O66" s="198" t="s">
        <v>126</v>
      </c>
      <c r="P66" s="198" t="s">
        <v>126</v>
      </c>
      <c r="Q66" s="198" t="s">
        <v>126</v>
      </c>
      <c r="R66" s="198" t="s">
        <v>126</v>
      </c>
      <c r="S66" s="198" t="s">
        <v>126</v>
      </c>
      <c r="T66" s="198" t="s">
        <v>126</v>
      </c>
    </row>
    <row r="67" spans="1:20" ht="48" x14ac:dyDescent="0.2">
      <c r="A67" s="62" t="s">
        <v>229</v>
      </c>
      <c r="B67" s="191" t="s">
        <v>257</v>
      </c>
      <c r="C67" s="196" t="s">
        <v>240</v>
      </c>
      <c r="D67" s="189">
        <v>442.52</v>
      </c>
      <c r="E67" s="61" t="s">
        <v>22</v>
      </c>
      <c r="F67" s="61" t="s">
        <v>22</v>
      </c>
      <c r="G67" s="61" t="s">
        <v>22</v>
      </c>
      <c r="H67" s="61" t="s">
        <v>22</v>
      </c>
      <c r="I67" s="61" t="s">
        <v>22</v>
      </c>
      <c r="J67" s="61" t="s">
        <v>22</v>
      </c>
      <c r="K67" s="189">
        <f t="shared" si="8"/>
        <v>442.52</v>
      </c>
      <c r="L67" s="189">
        <v>0</v>
      </c>
      <c r="M67" s="189">
        <f t="shared" si="9"/>
        <v>442.52</v>
      </c>
      <c r="N67" s="198" t="s">
        <v>126</v>
      </c>
      <c r="O67" s="198" t="s">
        <v>126</v>
      </c>
      <c r="P67" s="198" t="s">
        <v>126</v>
      </c>
      <c r="Q67" s="198" t="s">
        <v>126</v>
      </c>
      <c r="R67" s="198" t="s">
        <v>126</v>
      </c>
      <c r="S67" s="198" t="s">
        <v>126</v>
      </c>
      <c r="T67" s="198" t="s">
        <v>126</v>
      </c>
    </row>
    <row r="68" spans="1:20" ht="36" x14ac:dyDescent="0.2">
      <c r="A68" s="62" t="s">
        <v>230</v>
      </c>
      <c r="B68" s="191" t="s">
        <v>254</v>
      </c>
      <c r="C68" s="196" t="s">
        <v>241</v>
      </c>
      <c r="D68" s="189">
        <v>608.58000000000004</v>
      </c>
      <c r="E68" s="61" t="s">
        <v>22</v>
      </c>
      <c r="F68" s="61" t="s">
        <v>22</v>
      </c>
      <c r="G68" s="61" t="s">
        <v>22</v>
      </c>
      <c r="H68" s="61" t="s">
        <v>22</v>
      </c>
      <c r="I68" s="61" t="s">
        <v>22</v>
      </c>
      <c r="J68" s="61" t="s">
        <v>22</v>
      </c>
      <c r="K68" s="189">
        <f t="shared" si="8"/>
        <v>608.58000000000004</v>
      </c>
      <c r="L68" s="189">
        <v>0</v>
      </c>
      <c r="M68" s="189">
        <f t="shared" si="9"/>
        <v>608.58000000000004</v>
      </c>
      <c r="N68" s="198" t="s">
        <v>126</v>
      </c>
      <c r="O68" s="198" t="s">
        <v>126</v>
      </c>
      <c r="P68" s="198" t="s">
        <v>126</v>
      </c>
      <c r="Q68" s="198" t="s">
        <v>126</v>
      </c>
      <c r="R68" s="198" t="s">
        <v>126</v>
      </c>
      <c r="S68" s="198" t="s">
        <v>126</v>
      </c>
      <c r="T68" s="198" t="s">
        <v>126</v>
      </c>
    </row>
    <row r="69" spans="1:20" ht="48" x14ac:dyDescent="0.2">
      <c r="A69" s="62" t="s">
        <v>231</v>
      </c>
      <c r="B69" s="191" t="s">
        <v>255</v>
      </c>
      <c r="C69" s="196" t="s">
        <v>240</v>
      </c>
      <c r="D69" s="189">
        <v>534.32000000000005</v>
      </c>
      <c r="E69" s="61" t="s">
        <v>22</v>
      </c>
      <c r="F69" s="61" t="s">
        <v>22</v>
      </c>
      <c r="G69" s="61" t="s">
        <v>22</v>
      </c>
      <c r="H69" s="61" t="s">
        <v>22</v>
      </c>
      <c r="I69" s="61" t="s">
        <v>22</v>
      </c>
      <c r="J69" s="61" t="s">
        <v>22</v>
      </c>
      <c r="K69" s="189">
        <f t="shared" si="8"/>
        <v>534.32000000000005</v>
      </c>
      <c r="L69" s="189">
        <v>0</v>
      </c>
      <c r="M69" s="189">
        <f t="shared" si="9"/>
        <v>534.32000000000005</v>
      </c>
      <c r="N69" s="198" t="s">
        <v>126</v>
      </c>
      <c r="O69" s="198" t="s">
        <v>126</v>
      </c>
      <c r="P69" s="198" t="s">
        <v>126</v>
      </c>
      <c r="Q69" s="198" t="s">
        <v>126</v>
      </c>
      <c r="R69" s="198" t="s">
        <v>126</v>
      </c>
      <c r="S69" s="198" t="s">
        <v>126</v>
      </c>
      <c r="T69" s="198" t="s">
        <v>126</v>
      </c>
    </row>
    <row r="70" spans="1:20" ht="48" x14ac:dyDescent="0.2">
      <c r="A70" s="62" t="s">
        <v>232</v>
      </c>
      <c r="B70" s="191" t="s">
        <v>253</v>
      </c>
      <c r="C70" s="196" t="s">
        <v>242</v>
      </c>
      <c r="D70" s="189">
        <v>99.2</v>
      </c>
      <c r="E70" s="61" t="s">
        <v>22</v>
      </c>
      <c r="F70" s="61" t="s">
        <v>22</v>
      </c>
      <c r="G70" s="61" t="s">
        <v>22</v>
      </c>
      <c r="H70" s="61" t="s">
        <v>22</v>
      </c>
      <c r="I70" s="61" t="s">
        <v>22</v>
      </c>
      <c r="J70" s="61" t="s">
        <v>22</v>
      </c>
      <c r="K70" s="189">
        <f t="shared" si="8"/>
        <v>99.2</v>
      </c>
      <c r="L70" s="189">
        <v>0</v>
      </c>
      <c r="M70" s="189">
        <f t="shared" si="9"/>
        <v>99.2</v>
      </c>
      <c r="N70" s="198" t="s">
        <v>126</v>
      </c>
      <c r="O70" s="198" t="s">
        <v>126</v>
      </c>
      <c r="P70" s="198" t="s">
        <v>126</v>
      </c>
      <c r="Q70" s="198" t="s">
        <v>126</v>
      </c>
      <c r="R70" s="198" t="s">
        <v>126</v>
      </c>
      <c r="S70" s="198" t="s">
        <v>126</v>
      </c>
      <c r="T70" s="198" t="s">
        <v>126</v>
      </c>
    </row>
    <row r="71" spans="1:20" ht="36" x14ac:dyDescent="0.2">
      <c r="A71" s="62" t="s">
        <v>233</v>
      </c>
      <c r="B71" s="191" t="s">
        <v>252</v>
      </c>
      <c r="C71" s="196" t="s">
        <v>243</v>
      </c>
      <c r="D71" s="189">
        <v>105.72</v>
      </c>
      <c r="E71" s="61" t="s">
        <v>22</v>
      </c>
      <c r="F71" s="61" t="s">
        <v>22</v>
      </c>
      <c r="G71" s="61" t="s">
        <v>22</v>
      </c>
      <c r="H71" s="61" t="s">
        <v>22</v>
      </c>
      <c r="I71" s="61" t="s">
        <v>22</v>
      </c>
      <c r="J71" s="61" t="s">
        <v>22</v>
      </c>
      <c r="K71" s="189">
        <f t="shared" si="8"/>
        <v>105.72</v>
      </c>
      <c r="L71" s="189">
        <v>0</v>
      </c>
      <c r="M71" s="189">
        <f t="shared" si="9"/>
        <v>105.72</v>
      </c>
      <c r="N71" s="198" t="s">
        <v>126</v>
      </c>
      <c r="O71" s="198" t="s">
        <v>126</v>
      </c>
      <c r="P71" s="198" t="s">
        <v>126</v>
      </c>
      <c r="Q71" s="198" t="s">
        <v>126</v>
      </c>
      <c r="R71" s="198" t="s">
        <v>126</v>
      </c>
      <c r="S71" s="198" t="s">
        <v>126</v>
      </c>
      <c r="T71" s="198" t="s">
        <v>126</v>
      </c>
    </row>
    <row r="72" spans="1:20" ht="48" x14ac:dyDescent="0.2">
      <c r="A72" s="62" t="s">
        <v>234</v>
      </c>
      <c r="B72" s="191" t="s">
        <v>263</v>
      </c>
      <c r="C72" s="196" t="s">
        <v>244</v>
      </c>
      <c r="D72" s="189">
        <v>188.66</v>
      </c>
      <c r="E72" s="61" t="s">
        <v>22</v>
      </c>
      <c r="F72" s="61" t="s">
        <v>22</v>
      </c>
      <c r="G72" s="61" t="s">
        <v>22</v>
      </c>
      <c r="H72" s="61" t="s">
        <v>22</v>
      </c>
      <c r="I72" s="61" t="s">
        <v>22</v>
      </c>
      <c r="J72" s="61" t="s">
        <v>22</v>
      </c>
      <c r="K72" s="189">
        <f t="shared" si="8"/>
        <v>188.66</v>
      </c>
      <c r="L72" s="189">
        <v>0</v>
      </c>
      <c r="M72" s="189">
        <f t="shared" si="9"/>
        <v>188.66</v>
      </c>
      <c r="N72" s="198" t="s">
        <v>126</v>
      </c>
      <c r="O72" s="198" t="s">
        <v>126</v>
      </c>
      <c r="P72" s="198" t="s">
        <v>126</v>
      </c>
      <c r="Q72" s="198" t="s">
        <v>126</v>
      </c>
      <c r="R72" s="198" t="s">
        <v>126</v>
      </c>
      <c r="S72" s="198" t="s">
        <v>126</v>
      </c>
      <c r="T72" s="198" t="s">
        <v>126</v>
      </c>
    </row>
    <row r="73" spans="1:20" ht="48" x14ac:dyDescent="0.2">
      <c r="A73" s="62" t="s">
        <v>235</v>
      </c>
      <c r="B73" s="191" t="s">
        <v>264</v>
      </c>
      <c r="C73" s="196" t="s">
        <v>245</v>
      </c>
      <c r="D73" s="189">
        <v>207.67</v>
      </c>
      <c r="E73" s="61" t="s">
        <v>22</v>
      </c>
      <c r="F73" s="61" t="s">
        <v>22</v>
      </c>
      <c r="G73" s="61" t="s">
        <v>22</v>
      </c>
      <c r="H73" s="61" t="s">
        <v>22</v>
      </c>
      <c r="I73" s="61" t="s">
        <v>22</v>
      </c>
      <c r="J73" s="61" t="s">
        <v>22</v>
      </c>
      <c r="K73" s="189">
        <f t="shared" si="8"/>
        <v>207.67</v>
      </c>
      <c r="L73" s="189">
        <v>0</v>
      </c>
      <c r="M73" s="189">
        <f t="shared" si="9"/>
        <v>207.67</v>
      </c>
      <c r="N73" s="198" t="s">
        <v>126</v>
      </c>
      <c r="O73" s="198" t="s">
        <v>126</v>
      </c>
      <c r="P73" s="198" t="s">
        <v>126</v>
      </c>
      <c r="Q73" s="198" t="s">
        <v>126</v>
      </c>
      <c r="R73" s="198" t="s">
        <v>126</v>
      </c>
      <c r="S73" s="198" t="s">
        <v>126</v>
      </c>
      <c r="T73" s="198" t="s">
        <v>126</v>
      </c>
    </row>
    <row r="74" spans="1:20" ht="48" x14ac:dyDescent="0.2">
      <c r="A74" s="62" t="s">
        <v>236</v>
      </c>
      <c r="B74" s="191" t="s">
        <v>256</v>
      </c>
      <c r="C74" s="196" t="s">
        <v>246</v>
      </c>
      <c r="D74" s="189">
        <v>224.74</v>
      </c>
      <c r="E74" s="61" t="s">
        <v>22</v>
      </c>
      <c r="F74" s="61" t="s">
        <v>22</v>
      </c>
      <c r="G74" s="61" t="s">
        <v>22</v>
      </c>
      <c r="H74" s="61" t="s">
        <v>22</v>
      </c>
      <c r="I74" s="61" t="s">
        <v>22</v>
      </c>
      <c r="J74" s="61" t="s">
        <v>22</v>
      </c>
      <c r="K74" s="189">
        <f t="shared" si="8"/>
        <v>224.74</v>
      </c>
      <c r="L74" s="189">
        <v>0</v>
      </c>
      <c r="M74" s="189">
        <f t="shared" si="9"/>
        <v>224.74</v>
      </c>
      <c r="N74" s="198" t="s">
        <v>126</v>
      </c>
      <c r="O74" s="198" t="s">
        <v>126</v>
      </c>
      <c r="P74" s="198" t="s">
        <v>126</v>
      </c>
      <c r="Q74" s="198" t="s">
        <v>126</v>
      </c>
      <c r="R74" s="198" t="s">
        <v>126</v>
      </c>
      <c r="S74" s="198" t="s">
        <v>126</v>
      </c>
      <c r="T74" s="198" t="s">
        <v>126</v>
      </c>
    </row>
    <row r="75" spans="1:20" ht="36" x14ac:dyDescent="0.2">
      <c r="A75" s="62" t="s">
        <v>237</v>
      </c>
      <c r="B75" s="191" t="s">
        <v>284</v>
      </c>
      <c r="C75" s="196" t="s">
        <v>247</v>
      </c>
      <c r="D75" s="189">
        <v>506.26</v>
      </c>
      <c r="E75" s="61" t="s">
        <v>22</v>
      </c>
      <c r="F75" s="61" t="s">
        <v>22</v>
      </c>
      <c r="G75" s="61" t="s">
        <v>22</v>
      </c>
      <c r="H75" s="61" t="s">
        <v>22</v>
      </c>
      <c r="I75" s="61" t="s">
        <v>22</v>
      </c>
      <c r="J75" s="61" t="s">
        <v>22</v>
      </c>
      <c r="K75" s="189">
        <f t="shared" si="8"/>
        <v>506.26</v>
      </c>
      <c r="L75" s="189">
        <v>0</v>
      </c>
      <c r="M75" s="189">
        <f t="shared" si="9"/>
        <v>506.26</v>
      </c>
      <c r="N75" s="198" t="s">
        <v>126</v>
      </c>
      <c r="O75" s="198" t="s">
        <v>126</v>
      </c>
      <c r="P75" s="198" t="s">
        <v>126</v>
      </c>
      <c r="Q75" s="198" t="s">
        <v>126</v>
      </c>
      <c r="R75" s="198" t="s">
        <v>126</v>
      </c>
      <c r="S75" s="198" t="s">
        <v>126</v>
      </c>
      <c r="T75" s="198" t="s">
        <v>126</v>
      </c>
    </row>
    <row r="76" spans="1:20" ht="36" x14ac:dyDescent="0.2">
      <c r="A76" s="62" t="s">
        <v>238</v>
      </c>
      <c r="B76" s="191" t="s">
        <v>265</v>
      </c>
      <c r="C76" s="196" t="s">
        <v>248</v>
      </c>
      <c r="D76" s="189">
        <v>257.94</v>
      </c>
      <c r="E76" s="61" t="s">
        <v>22</v>
      </c>
      <c r="F76" s="61" t="s">
        <v>22</v>
      </c>
      <c r="G76" s="61" t="s">
        <v>22</v>
      </c>
      <c r="H76" s="61" t="s">
        <v>22</v>
      </c>
      <c r="I76" s="61" t="s">
        <v>22</v>
      </c>
      <c r="J76" s="61" t="s">
        <v>22</v>
      </c>
      <c r="K76" s="189">
        <f t="shared" si="8"/>
        <v>257.94</v>
      </c>
      <c r="L76" s="189">
        <v>0</v>
      </c>
      <c r="M76" s="189">
        <f t="shared" si="9"/>
        <v>257.94</v>
      </c>
      <c r="N76" s="198" t="s">
        <v>126</v>
      </c>
      <c r="O76" s="198" t="s">
        <v>126</v>
      </c>
      <c r="P76" s="198" t="s">
        <v>126</v>
      </c>
      <c r="Q76" s="198" t="s">
        <v>126</v>
      </c>
      <c r="R76" s="198" t="s">
        <v>126</v>
      </c>
      <c r="S76" s="198" t="s">
        <v>126</v>
      </c>
      <c r="T76" s="198" t="s">
        <v>126</v>
      </c>
    </row>
    <row r="77" spans="1:20" ht="12" x14ac:dyDescent="0.2">
      <c r="A77" s="212" t="s">
        <v>82</v>
      </c>
      <c r="B77" s="213"/>
      <c r="C77" s="177"/>
      <c r="D77" s="189">
        <f>SUM(D62:D76)</f>
        <v>29543.870000000003</v>
      </c>
      <c r="E77" s="72" t="s">
        <v>22</v>
      </c>
      <c r="F77" s="72" t="s">
        <v>22</v>
      </c>
      <c r="G77" s="108" t="s">
        <v>126</v>
      </c>
      <c r="H77" s="108" t="s">
        <v>126</v>
      </c>
      <c r="I77" s="75" t="s">
        <v>126</v>
      </c>
      <c r="J77" s="108" t="s">
        <v>126</v>
      </c>
      <c r="K77" s="189">
        <f>SUM(K62:K76)</f>
        <v>5505.3099999999995</v>
      </c>
      <c r="L77" s="189">
        <f>SUM(L62:L76)</f>
        <v>24038.560000000001</v>
      </c>
      <c r="M77" s="189">
        <f>SUM(M62:M76)</f>
        <v>29543.870000000003</v>
      </c>
      <c r="N77" s="198" t="s">
        <v>126</v>
      </c>
      <c r="O77" s="198" t="s">
        <v>126</v>
      </c>
      <c r="P77" s="198" t="s">
        <v>126</v>
      </c>
      <c r="Q77" s="198" t="s">
        <v>126</v>
      </c>
      <c r="R77" s="198" t="s">
        <v>126</v>
      </c>
      <c r="S77" s="198" t="s">
        <v>126</v>
      </c>
      <c r="T77" s="198" t="s">
        <v>126</v>
      </c>
    </row>
    <row r="78" spans="1:20" ht="12" x14ac:dyDescent="0.2">
      <c r="A78" s="108" t="s">
        <v>43</v>
      </c>
      <c r="B78" s="209" t="s">
        <v>161</v>
      </c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1"/>
    </row>
    <row r="79" spans="1:20" ht="12" x14ac:dyDescent="0.2">
      <c r="A79" s="212" t="s">
        <v>83</v>
      </c>
      <c r="B79" s="213"/>
      <c r="C79" s="177"/>
      <c r="D79" s="72">
        <v>0</v>
      </c>
      <c r="E79" s="108" t="s">
        <v>22</v>
      </c>
      <c r="F79" s="108" t="s">
        <v>22</v>
      </c>
      <c r="G79" s="108" t="s">
        <v>126</v>
      </c>
      <c r="H79" s="108" t="s">
        <v>126</v>
      </c>
      <c r="I79" s="108" t="s">
        <v>126</v>
      </c>
      <c r="J79" s="108" t="s">
        <v>126</v>
      </c>
      <c r="K79" s="72">
        <v>0</v>
      </c>
      <c r="L79" s="72">
        <v>0</v>
      </c>
      <c r="M79" s="72">
        <v>0</v>
      </c>
      <c r="N79" s="198" t="s">
        <v>126</v>
      </c>
      <c r="O79" s="198" t="s">
        <v>126</v>
      </c>
      <c r="P79" s="198" t="s">
        <v>126</v>
      </c>
      <c r="Q79" s="198" t="s">
        <v>126</v>
      </c>
      <c r="R79" s="198" t="s">
        <v>126</v>
      </c>
      <c r="S79" s="198" t="s">
        <v>126</v>
      </c>
      <c r="T79" s="198" t="s">
        <v>126</v>
      </c>
    </row>
    <row r="80" spans="1:20" ht="13.5" customHeight="1" x14ac:dyDescent="0.2">
      <c r="A80" s="63" t="s">
        <v>44</v>
      </c>
      <c r="B80" s="212" t="s">
        <v>70</v>
      </c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4"/>
    </row>
    <row r="81" spans="1:20" ht="13.5" customHeight="1" x14ac:dyDescent="0.2">
      <c r="A81" s="212" t="s">
        <v>84</v>
      </c>
      <c r="B81" s="213"/>
      <c r="C81" s="177"/>
      <c r="D81" s="72">
        <v>0</v>
      </c>
      <c r="E81" s="108" t="s">
        <v>22</v>
      </c>
      <c r="F81" s="108" t="s">
        <v>22</v>
      </c>
      <c r="G81" s="108" t="s">
        <v>126</v>
      </c>
      <c r="H81" s="108" t="s">
        <v>126</v>
      </c>
      <c r="I81" s="108" t="s">
        <v>126</v>
      </c>
      <c r="J81" s="108" t="s">
        <v>126</v>
      </c>
      <c r="K81" s="72">
        <v>0</v>
      </c>
      <c r="L81" s="72">
        <v>0</v>
      </c>
      <c r="M81" s="72">
        <v>0</v>
      </c>
      <c r="N81" s="198" t="s">
        <v>126</v>
      </c>
      <c r="O81" s="198" t="s">
        <v>126</v>
      </c>
      <c r="P81" s="198" t="s">
        <v>126</v>
      </c>
      <c r="Q81" s="198" t="s">
        <v>126</v>
      </c>
      <c r="R81" s="198" t="s">
        <v>126</v>
      </c>
      <c r="S81" s="198" t="s">
        <v>126</v>
      </c>
      <c r="T81" s="198" t="s">
        <v>126</v>
      </c>
    </row>
    <row r="82" spans="1:20" ht="18" customHeight="1" x14ac:dyDescent="0.2">
      <c r="A82" s="212" t="s">
        <v>85</v>
      </c>
      <c r="B82" s="213"/>
      <c r="C82" s="177"/>
      <c r="D82" s="189">
        <f>D77+D79+D81</f>
        <v>29543.870000000003</v>
      </c>
      <c r="E82" s="72" t="str">
        <f>E77</f>
        <v>х </v>
      </c>
      <c r="F82" s="72" t="str">
        <f>F77</f>
        <v>х </v>
      </c>
      <c r="G82" s="108" t="s">
        <v>126</v>
      </c>
      <c r="H82" s="108" t="s">
        <v>126</v>
      </c>
      <c r="I82" s="75" t="str">
        <f>I77</f>
        <v>-</v>
      </c>
      <c r="J82" s="108" t="s">
        <v>126</v>
      </c>
      <c r="K82" s="189">
        <f>K77+K79+K81</f>
        <v>5505.3099999999995</v>
      </c>
      <c r="L82" s="189">
        <f>L77+L79+L81</f>
        <v>24038.560000000001</v>
      </c>
      <c r="M82" s="189">
        <f>M77+M79+M81</f>
        <v>29543.870000000003</v>
      </c>
      <c r="N82" s="198" t="s">
        <v>126</v>
      </c>
      <c r="O82" s="198" t="s">
        <v>126</v>
      </c>
      <c r="P82" s="198" t="s">
        <v>126</v>
      </c>
      <c r="Q82" s="198" t="s">
        <v>126</v>
      </c>
      <c r="R82" s="198" t="s">
        <v>126</v>
      </c>
      <c r="S82" s="198" t="s">
        <v>126</v>
      </c>
      <c r="T82" s="198" t="s">
        <v>126</v>
      </c>
    </row>
    <row r="83" spans="1:20" ht="14.25" customHeight="1" x14ac:dyDescent="0.2">
      <c r="A83" s="206" t="s">
        <v>134</v>
      </c>
      <c r="B83" s="207"/>
      <c r="C83" s="111"/>
      <c r="D83" s="205">
        <f>D82</f>
        <v>29543.870000000003</v>
      </c>
      <c r="E83" s="205">
        <v>11647.14</v>
      </c>
      <c r="F83" s="205">
        <v>0</v>
      </c>
      <c r="G83" s="205">
        <v>0</v>
      </c>
      <c r="H83" s="205">
        <v>0</v>
      </c>
      <c r="I83" s="205">
        <f>D83-E83</f>
        <v>17896.730000000003</v>
      </c>
      <c r="J83" s="205">
        <v>0</v>
      </c>
      <c r="K83" s="205">
        <f>K82</f>
        <v>5505.3099999999995</v>
      </c>
      <c r="L83" s="205">
        <f>L82</f>
        <v>24038.560000000001</v>
      </c>
      <c r="M83" s="205">
        <f>M82</f>
        <v>29543.870000000003</v>
      </c>
      <c r="N83" s="111" t="s">
        <v>126</v>
      </c>
      <c r="O83" s="111" t="s">
        <v>126</v>
      </c>
      <c r="P83" s="111" t="s">
        <v>126</v>
      </c>
      <c r="Q83" s="111" t="s">
        <v>126</v>
      </c>
      <c r="R83" s="111" t="s">
        <v>126</v>
      </c>
      <c r="S83" s="111" t="s">
        <v>126</v>
      </c>
      <c r="T83" s="111" t="s">
        <v>126</v>
      </c>
    </row>
    <row r="84" spans="1:20" ht="14.25" customHeight="1" x14ac:dyDescent="0.2">
      <c r="A84" s="112" t="s">
        <v>96</v>
      </c>
      <c r="B84" s="220" t="s">
        <v>18</v>
      </c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2"/>
    </row>
    <row r="85" spans="1:20" ht="14.25" customHeight="1" x14ac:dyDescent="0.2">
      <c r="A85" s="49" t="s">
        <v>19</v>
      </c>
      <c r="B85" s="215" t="s">
        <v>168</v>
      </c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7"/>
    </row>
    <row r="86" spans="1:20" ht="14.25" customHeight="1" x14ac:dyDescent="0.2">
      <c r="A86" s="50" t="s">
        <v>20</v>
      </c>
      <c r="B86" s="209" t="s">
        <v>68</v>
      </c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1"/>
    </row>
    <row r="87" spans="1:20" ht="12" x14ac:dyDescent="0.2">
      <c r="A87" s="212" t="s">
        <v>92</v>
      </c>
      <c r="B87" s="213"/>
      <c r="C87" s="177"/>
      <c r="D87" s="72">
        <v>0</v>
      </c>
      <c r="E87" s="61" t="s">
        <v>22</v>
      </c>
      <c r="F87" s="61" t="s">
        <v>22</v>
      </c>
      <c r="G87" s="63" t="s">
        <v>126</v>
      </c>
      <c r="H87" s="63" t="s">
        <v>126</v>
      </c>
      <c r="I87" s="63" t="s">
        <v>126</v>
      </c>
      <c r="J87" s="63" t="s">
        <v>126</v>
      </c>
      <c r="K87" s="72">
        <v>0</v>
      </c>
      <c r="L87" s="72">
        <v>0</v>
      </c>
      <c r="M87" s="72">
        <v>0</v>
      </c>
      <c r="N87" s="198" t="s">
        <v>126</v>
      </c>
      <c r="O87" s="198" t="s">
        <v>126</v>
      </c>
      <c r="P87" s="198" t="s">
        <v>126</v>
      </c>
      <c r="Q87" s="198" t="s">
        <v>126</v>
      </c>
      <c r="R87" s="198" t="s">
        <v>126</v>
      </c>
      <c r="S87" s="198" t="s">
        <v>126</v>
      </c>
      <c r="T87" s="198" t="s">
        <v>126</v>
      </c>
    </row>
    <row r="88" spans="1:20" ht="12" x14ac:dyDescent="0.2">
      <c r="A88" s="148" t="s">
        <v>45</v>
      </c>
      <c r="B88" s="245" t="s">
        <v>161</v>
      </c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</row>
    <row r="89" spans="1:20" ht="12" x14ac:dyDescent="0.2">
      <c r="A89" s="212" t="s">
        <v>93</v>
      </c>
      <c r="B89" s="213"/>
      <c r="C89" s="177"/>
      <c r="D89" s="72">
        <v>0</v>
      </c>
      <c r="E89" s="108" t="s">
        <v>22</v>
      </c>
      <c r="F89" s="108" t="s">
        <v>22</v>
      </c>
      <c r="G89" s="63" t="s">
        <v>126</v>
      </c>
      <c r="H89" s="63" t="s">
        <v>126</v>
      </c>
      <c r="I89" s="63" t="s">
        <v>126</v>
      </c>
      <c r="J89" s="63" t="s">
        <v>126</v>
      </c>
      <c r="K89" s="72">
        <v>0</v>
      </c>
      <c r="L89" s="72">
        <v>0</v>
      </c>
      <c r="M89" s="72">
        <v>0</v>
      </c>
      <c r="N89" s="198" t="s">
        <v>126</v>
      </c>
      <c r="O89" s="198" t="s">
        <v>126</v>
      </c>
      <c r="P89" s="198" t="s">
        <v>126</v>
      </c>
      <c r="Q89" s="198" t="s">
        <v>126</v>
      </c>
      <c r="R89" s="198" t="s">
        <v>126</v>
      </c>
      <c r="S89" s="198" t="s">
        <v>126</v>
      </c>
      <c r="T89" s="198" t="s">
        <v>126</v>
      </c>
    </row>
    <row r="90" spans="1:20" ht="12" x14ac:dyDescent="0.2">
      <c r="A90" s="63" t="s">
        <v>46</v>
      </c>
      <c r="B90" s="212" t="s">
        <v>70</v>
      </c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4"/>
    </row>
    <row r="91" spans="1:20" ht="12" x14ac:dyDescent="0.2">
      <c r="A91" s="212" t="s">
        <v>94</v>
      </c>
      <c r="B91" s="213"/>
      <c r="C91" s="177"/>
      <c r="D91" s="72">
        <v>0</v>
      </c>
      <c r="E91" s="108" t="s">
        <v>48</v>
      </c>
      <c r="F91" s="108" t="s">
        <v>48</v>
      </c>
      <c r="G91" s="108" t="s">
        <v>126</v>
      </c>
      <c r="H91" s="108" t="s">
        <v>126</v>
      </c>
      <c r="I91" s="108" t="s">
        <v>126</v>
      </c>
      <c r="J91" s="108" t="s">
        <v>126</v>
      </c>
      <c r="K91" s="72">
        <v>0</v>
      </c>
      <c r="L91" s="72">
        <v>0</v>
      </c>
      <c r="M91" s="72">
        <v>0</v>
      </c>
      <c r="N91" s="198" t="s">
        <v>126</v>
      </c>
      <c r="O91" s="198" t="s">
        <v>126</v>
      </c>
      <c r="P91" s="198" t="s">
        <v>126</v>
      </c>
      <c r="Q91" s="198" t="s">
        <v>126</v>
      </c>
      <c r="R91" s="198" t="s">
        <v>126</v>
      </c>
      <c r="S91" s="198" t="s">
        <v>126</v>
      </c>
      <c r="T91" s="198" t="s">
        <v>126</v>
      </c>
    </row>
    <row r="92" spans="1:20" ht="12" x14ac:dyDescent="0.2">
      <c r="A92" s="212" t="s">
        <v>95</v>
      </c>
      <c r="B92" s="213"/>
      <c r="C92" s="177"/>
      <c r="D92" s="72">
        <f>D91+D89+D87</f>
        <v>0</v>
      </c>
      <c r="E92" s="61" t="s">
        <v>22</v>
      </c>
      <c r="F92" s="61" t="s">
        <v>22</v>
      </c>
      <c r="G92" s="49" t="s">
        <v>126</v>
      </c>
      <c r="H92" s="49" t="s">
        <v>126</v>
      </c>
      <c r="I92" s="49" t="s">
        <v>126</v>
      </c>
      <c r="J92" s="49" t="s">
        <v>126</v>
      </c>
      <c r="K92" s="72">
        <f>K91+K89+K87</f>
        <v>0</v>
      </c>
      <c r="L92" s="72">
        <f>L91+L89+L87</f>
        <v>0</v>
      </c>
      <c r="M92" s="72">
        <f>M91+M89+M87</f>
        <v>0</v>
      </c>
      <c r="N92" s="198" t="s">
        <v>126</v>
      </c>
      <c r="O92" s="198" t="s">
        <v>126</v>
      </c>
      <c r="P92" s="198" t="s">
        <v>126</v>
      </c>
      <c r="Q92" s="198" t="s">
        <v>126</v>
      </c>
      <c r="R92" s="198" t="s">
        <v>126</v>
      </c>
      <c r="S92" s="198" t="s">
        <v>126</v>
      </c>
      <c r="T92" s="198" t="s">
        <v>126</v>
      </c>
    </row>
    <row r="93" spans="1:20" ht="12" x14ac:dyDescent="0.2">
      <c r="A93" s="206" t="s">
        <v>113</v>
      </c>
      <c r="B93" s="207"/>
      <c r="C93" s="111"/>
      <c r="D93" s="73">
        <f>D92</f>
        <v>0</v>
      </c>
      <c r="E93" s="73">
        <v>0</v>
      </c>
      <c r="F93" s="73">
        <f>D93</f>
        <v>0</v>
      </c>
      <c r="G93" s="73">
        <v>0</v>
      </c>
      <c r="H93" s="73">
        <v>0</v>
      </c>
      <c r="I93" s="73">
        <v>0</v>
      </c>
      <c r="J93" s="73">
        <v>0</v>
      </c>
      <c r="K93" s="73">
        <f t="shared" ref="K93:M93" si="11">K92</f>
        <v>0</v>
      </c>
      <c r="L93" s="73">
        <f t="shared" si="11"/>
        <v>0</v>
      </c>
      <c r="M93" s="73">
        <f t="shared" si="11"/>
        <v>0</v>
      </c>
      <c r="N93" s="111" t="s">
        <v>126</v>
      </c>
      <c r="O93" s="111" t="s">
        <v>126</v>
      </c>
      <c r="P93" s="111" t="s">
        <v>126</v>
      </c>
      <c r="Q93" s="111" t="s">
        <v>126</v>
      </c>
      <c r="R93" s="111" t="s">
        <v>126</v>
      </c>
      <c r="S93" s="111" t="s">
        <v>126</v>
      </c>
      <c r="T93" s="111" t="s">
        <v>126</v>
      </c>
    </row>
    <row r="94" spans="1:20" ht="12" x14ac:dyDescent="0.2">
      <c r="A94" s="141" t="s">
        <v>156</v>
      </c>
      <c r="B94" s="220" t="s">
        <v>155</v>
      </c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2"/>
    </row>
    <row r="95" spans="1:20" ht="12" x14ac:dyDescent="0.2">
      <c r="A95" s="49" t="s">
        <v>160</v>
      </c>
      <c r="B95" s="215" t="s">
        <v>168</v>
      </c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7"/>
    </row>
    <row r="96" spans="1:20" ht="12" x14ac:dyDescent="0.2">
      <c r="A96" s="50" t="s">
        <v>157</v>
      </c>
      <c r="B96" s="209" t="s">
        <v>68</v>
      </c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1"/>
    </row>
    <row r="97" spans="1:20" ht="12" x14ac:dyDescent="0.2">
      <c r="A97" s="212" t="s">
        <v>162</v>
      </c>
      <c r="B97" s="213"/>
      <c r="C97" s="177"/>
      <c r="D97" s="72">
        <v>0</v>
      </c>
      <c r="E97" s="61" t="s">
        <v>22</v>
      </c>
      <c r="F97" s="61" t="s">
        <v>22</v>
      </c>
      <c r="G97" s="63" t="s">
        <v>126</v>
      </c>
      <c r="H97" s="63" t="s">
        <v>126</v>
      </c>
      <c r="I97" s="63" t="s">
        <v>126</v>
      </c>
      <c r="J97" s="63" t="s">
        <v>126</v>
      </c>
      <c r="K97" s="72">
        <v>0</v>
      </c>
      <c r="L97" s="72">
        <v>0</v>
      </c>
      <c r="M97" s="72">
        <v>0</v>
      </c>
      <c r="N97" s="198" t="s">
        <v>126</v>
      </c>
      <c r="O97" s="198" t="s">
        <v>126</v>
      </c>
      <c r="P97" s="198" t="s">
        <v>126</v>
      </c>
      <c r="Q97" s="198" t="s">
        <v>126</v>
      </c>
      <c r="R97" s="198" t="s">
        <v>126</v>
      </c>
      <c r="S97" s="198" t="s">
        <v>126</v>
      </c>
      <c r="T97" s="198" t="s">
        <v>126</v>
      </c>
    </row>
    <row r="98" spans="1:20" ht="12.75" customHeight="1" x14ac:dyDescent="0.2">
      <c r="A98" s="142" t="s">
        <v>158</v>
      </c>
      <c r="B98" s="209" t="s">
        <v>161</v>
      </c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1"/>
    </row>
    <row r="99" spans="1:20" ht="15" customHeight="1" x14ac:dyDescent="0.2">
      <c r="A99" s="212" t="s">
        <v>163</v>
      </c>
      <c r="B99" s="213"/>
      <c r="C99" s="177"/>
      <c r="D99" s="72">
        <v>0</v>
      </c>
      <c r="E99" s="142" t="s">
        <v>22</v>
      </c>
      <c r="F99" s="142" t="s">
        <v>22</v>
      </c>
      <c r="G99" s="63" t="s">
        <v>126</v>
      </c>
      <c r="H99" s="63" t="s">
        <v>126</v>
      </c>
      <c r="I99" s="63" t="s">
        <v>126</v>
      </c>
      <c r="J99" s="63" t="s">
        <v>126</v>
      </c>
      <c r="K99" s="72">
        <v>0</v>
      </c>
      <c r="L99" s="72">
        <v>0</v>
      </c>
      <c r="M99" s="72">
        <v>0</v>
      </c>
      <c r="N99" s="198" t="s">
        <v>126</v>
      </c>
      <c r="O99" s="198" t="s">
        <v>126</v>
      </c>
      <c r="P99" s="198" t="s">
        <v>126</v>
      </c>
      <c r="Q99" s="198" t="s">
        <v>126</v>
      </c>
      <c r="R99" s="198" t="s">
        <v>126</v>
      </c>
      <c r="S99" s="198" t="s">
        <v>126</v>
      </c>
      <c r="T99" s="198" t="s">
        <v>126</v>
      </c>
    </row>
    <row r="100" spans="1:20" ht="12.75" customHeight="1" x14ac:dyDescent="0.2">
      <c r="A100" s="63" t="s">
        <v>159</v>
      </c>
      <c r="B100" s="212" t="s">
        <v>70</v>
      </c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4"/>
    </row>
    <row r="101" spans="1:20" ht="13.5" customHeight="1" x14ac:dyDescent="0.2">
      <c r="A101" s="212" t="s">
        <v>164</v>
      </c>
      <c r="B101" s="213"/>
      <c r="C101" s="177"/>
      <c r="D101" s="72">
        <v>0</v>
      </c>
      <c r="E101" s="142" t="s">
        <v>48</v>
      </c>
      <c r="F101" s="142" t="s">
        <v>48</v>
      </c>
      <c r="G101" s="142" t="s">
        <v>126</v>
      </c>
      <c r="H101" s="142" t="s">
        <v>126</v>
      </c>
      <c r="I101" s="142" t="s">
        <v>126</v>
      </c>
      <c r="J101" s="142" t="s">
        <v>126</v>
      </c>
      <c r="K101" s="72">
        <v>0</v>
      </c>
      <c r="L101" s="72">
        <v>0</v>
      </c>
      <c r="M101" s="72">
        <v>0</v>
      </c>
      <c r="N101" s="198" t="s">
        <v>126</v>
      </c>
      <c r="O101" s="198" t="s">
        <v>126</v>
      </c>
      <c r="P101" s="198" t="s">
        <v>126</v>
      </c>
      <c r="Q101" s="198" t="s">
        <v>126</v>
      </c>
      <c r="R101" s="198" t="s">
        <v>126</v>
      </c>
      <c r="S101" s="198" t="s">
        <v>126</v>
      </c>
      <c r="T101" s="198" t="s">
        <v>126</v>
      </c>
    </row>
    <row r="102" spans="1:20" ht="14.25" customHeight="1" x14ac:dyDescent="0.2">
      <c r="A102" s="212" t="s">
        <v>165</v>
      </c>
      <c r="B102" s="213"/>
      <c r="C102" s="177"/>
      <c r="D102" s="72">
        <v>0</v>
      </c>
      <c r="E102" s="61" t="s">
        <v>22</v>
      </c>
      <c r="F102" s="61" t="s">
        <v>22</v>
      </c>
      <c r="G102" s="49" t="s">
        <v>126</v>
      </c>
      <c r="H102" s="49" t="s">
        <v>126</v>
      </c>
      <c r="I102" s="49" t="s">
        <v>126</v>
      </c>
      <c r="J102" s="49" t="s">
        <v>126</v>
      </c>
      <c r="K102" s="72">
        <v>0</v>
      </c>
      <c r="L102" s="72">
        <v>0</v>
      </c>
      <c r="M102" s="72">
        <v>0</v>
      </c>
      <c r="N102" s="198" t="s">
        <v>126</v>
      </c>
      <c r="O102" s="198" t="s">
        <v>126</v>
      </c>
      <c r="P102" s="198" t="s">
        <v>126</v>
      </c>
      <c r="Q102" s="198" t="s">
        <v>126</v>
      </c>
      <c r="R102" s="198" t="s">
        <v>126</v>
      </c>
      <c r="S102" s="198" t="s">
        <v>126</v>
      </c>
      <c r="T102" s="198" t="s">
        <v>126</v>
      </c>
    </row>
    <row r="103" spans="1:20" ht="12.75" customHeight="1" x14ac:dyDescent="0.2">
      <c r="A103" s="206" t="s">
        <v>166</v>
      </c>
      <c r="B103" s="207"/>
      <c r="C103" s="111"/>
      <c r="D103" s="73">
        <v>0</v>
      </c>
      <c r="E103" s="73">
        <v>0</v>
      </c>
      <c r="F103" s="73">
        <v>0</v>
      </c>
      <c r="G103" s="73">
        <v>0</v>
      </c>
      <c r="H103" s="73">
        <v>0</v>
      </c>
      <c r="I103" s="73">
        <v>0</v>
      </c>
      <c r="J103" s="73">
        <v>0</v>
      </c>
      <c r="K103" s="73">
        <v>0</v>
      </c>
      <c r="L103" s="73">
        <v>0</v>
      </c>
      <c r="M103" s="73">
        <v>0</v>
      </c>
      <c r="N103" s="111" t="s">
        <v>126</v>
      </c>
      <c r="O103" s="111" t="s">
        <v>126</v>
      </c>
      <c r="P103" s="111" t="s">
        <v>126</v>
      </c>
      <c r="Q103" s="111" t="s">
        <v>126</v>
      </c>
      <c r="R103" s="111" t="s">
        <v>126</v>
      </c>
      <c r="S103" s="111" t="s">
        <v>126</v>
      </c>
      <c r="T103" s="111" t="s">
        <v>126</v>
      </c>
    </row>
    <row r="104" spans="1:20" ht="14.25" customHeight="1" x14ac:dyDescent="0.2">
      <c r="A104" s="260" t="s">
        <v>32</v>
      </c>
      <c r="B104" s="261"/>
      <c r="C104" s="182"/>
      <c r="D104" s="205">
        <f t="shared" ref="D104:M104" si="12">D47+D58+D83+D93+D103</f>
        <v>65955.25</v>
      </c>
      <c r="E104" s="205">
        <f t="shared" si="12"/>
        <v>24313.899999999998</v>
      </c>
      <c r="F104" s="205">
        <f t="shared" si="12"/>
        <v>0</v>
      </c>
      <c r="G104" s="205">
        <f t="shared" si="12"/>
        <v>0</v>
      </c>
      <c r="H104" s="205">
        <f t="shared" si="12"/>
        <v>0</v>
      </c>
      <c r="I104" s="205">
        <f t="shared" si="12"/>
        <v>41641.350000000013</v>
      </c>
      <c r="J104" s="205">
        <f t="shared" si="12"/>
        <v>0</v>
      </c>
      <c r="K104" s="205">
        <f t="shared" si="12"/>
        <v>7029.33</v>
      </c>
      <c r="L104" s="205">
        <f t="shared" si="12"/>
        <v>58925.920000000013</v>
      </c>
      <c r="M104" s="205">
        <f t="shared" si="12"/>
        <v>65955.25</v>
      </c>
      <c r="N104" s="111" t="s">
        <v>126</v>
      </c>
      <c r="O104" s="111" t="s">
        <v>126</v>
      </c>
      <c r="P104" s="111" t="s">
        <v>126</v>
      </c>
      <c r="Q104" s="111" t="s">
        <v>126</v>
      </c>
      <c r="R104" s="111" t="s">
        <v>126</v>
      </c>
      <c r="S104" s="111" t="s">
        <v>126</v>
      </c>
      <c r="T104" s="111" t="s">
        <v>126</v>
      </c>
    </row>
    <row r="105" spans="1:20" ht="18" customHeight="1" x14ac:dyDescent="0.2">
      <c r="A105" s="259"/>
      <c r="B105" s="259"/>
      <c r="C105" s="259"/>
      <c r="D105" s="259"/>
      <c r="E105" s="259"/>
      <c r="F105" s="259"/>
      <c r="G105" s="259"/>
      <c r="H105" s="144"/>
      <c r="I105" s="144"/>
      <c r="J105" s="144"/>
      <c r="K105" s="152"/>
      <c r="L105" s="144"/>
      <c r="M105" s="28"/>
      <c r="N105" s="28"/>
      <c r="O105" s="144"/>
      <c r="P105" s="144"/>
      <c r="Q105" s="144"/>
      <c r="R105" s="144"/>
      <c r="S105" s="144"/>
      <c r="T105" s="144"/>
    </row>
    <row r="106" spans="1:20" ht="14.25" customHeight="1" x14ac:dyDescent="0.2">
      <c r="A106" s="143"/>
      <c r="B106" s="29"/>
      <c r="C106" s="29"/>
      <c r="D106" s="143"/>
      <c r="E106" s="171"/>
      <c r="F106" s="143"/>
      <c r="G106" s="143"/>
      <c r="H106" s="144"/>
      <c r="I106" s="144"/>
      <c r="J106" s="144"/>
      <c r="K106" s="152"/>
      <c r="L106" s="144"/>
      <c r="M106" s="28"/>
      <c r="N106" s="28"/>
      <c r="O106" s="144"/>
      <c r="P106" s="144"/>
      <c r="Q106" s="144"/>
      <c r="R106" s="144"/>
      <c r="S106" s="104"/>
      <c r="T106" s="144"/>
    </row>
    <row r="107" spans="1:20" ht="15.75" customHeight="1" x14ac:dyDescent="0.2">
      <c r="A107" s="143"/>
      <c r="B107" s="29"/>
      <c r="C107" s="29"/>
      <c r="D107" s="143"/>
      <c r="E107" s="143"/>
      <c r="F107" s="143"/>
      <c r="G107" s="143"/>
      <c r="H107" s="144"/>
      <c r="I107" s="144"/>
      <c r="J107" s="144"/>
      <c r="K107" s="152"/>
      <c r="L107" s="144"/>
      <c r="M107" s="28"/>
      <c r="N107" s="28"/>
      <c r="O107" s="144"/>
      <c r="P107" s="144"/>
      <c r="Q107" s="144"/>
      <c r="R107" s="144"/>
      <c r="S107" s="144"/>
      <c r="T107" s="144"/>
    </row>
    <row r="108" spans="1:20" ht="17.25" customHeight="1" x14ac:dyDescent="0.2">
      <c r="A108" s="143"/>
      <c r="B108" s="29"/>
      <c r="C108" s="29"/>
      <c r="D108" s="143"/>
      <c r="E108" s="143"/>
      <c r="F108" s="143"/>
      <c r="G108" s="143"/>
      <c r="H108" s="144"/>
      <c r="I108" s="144"/>
      <c r="J108" s="144"/>
      <c r="K108" s="152"/>
      <c r="L108" s="144"/>
      <c r="M108" s="28"/>
      <c r="N108" s="28"/>
      <c r="O108" s="144"/>
      <c r="P108" s="144"/>
      <c r="Q108" s="144"/>
      <c r="R108" s="144"/>
      <c r="S108" s="144"/>
      <c r="T108" s="144"/>
    </row>
    <row r="109" spans="1:20" ht="13.5" customHeight="1" x14ac:dyDescent="0.2">
      <c r="A109" s="262" t="s">
        <v>219</v>
      </c>
      <c r="B109" s="262"/>
      <c r="C109" s="176"/>
      <c r="D109" s="264" t="s">
        <v>121</v>
      </c>
      <c r="E109" s="264"/>
      <c r="F109" s="264"/>
      <c r="G109" s="262" t="s">
        <v>220</v>
      </c>
      <c r="H109" s="262"/>
      <c r="I109" s="262"/>
      <c r="J109" s="262"/>
      <c r="K109" s="262"/>
      <c r="L109" s="144"/>
      <c r="M109" s="144"/>
      <c r="N109" s="144"/>
      <c r="O109" s="144"/>
      <c r="P109" s="144"/>
      <c r="Q109" s="144"/>
      <c r="R109" s="144"/>
      <c r="S109" s="144"/>
      <c r="T109" s="144"/>
    </row>
    <row r="110" spans="1:20" ht="15" customHeight="1" x14ac:dyDescent="0.2">
      <c r="A110" s="258" t="s">
        <v>97</v>
      </c>
      <c r="B110" s="258"/>
      <c r="C110" s="175"/>
      <c r="D110" s="239" t="s">
        <v>98</v>
      </c>
      <c r="E110" s="239"/>
      <c r="F110" s="239"/>
      <c r="G110" s="263" t="s">
        <v>109</v>
      </c>
      <c r="H110" s="263"/>
      <c r="I110" s="263"/>
      <c r="J110" s="263"/>
      <c r="K110" s="263"/>
      <c r="L110" s="47"/>
      <c r="M110" s="47"/>
      <c r="N110" s="47"/>
      <c r="O110" s="47"/>
      <c r="P110" s="47"/>
      <c r="Q110" s="47"/>
      <c r="R110" s="47"/>
      <c r="S110" s="47"/>
      <c r="T110" s="47"/>
    </row>
    <row r="111" spans="1:20" ht="18" customHeight="1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M111" s="121"/>
    </row>
    <row r="112" spans="1:20" ht="15" customHeight="1" x14ac:dyDescent="0.2">
      <c r="N112" s="122" t="s">
        <v>137</v>
      </c>
    </row>
    <row r="113" ht="14.25" customHeight="1" x14ac:dyDescent="0.2"/>
    <row r="114" ht="16.5" customHeight="1" x14ac:dyDescent="0.2"/>
    <row r="115" ht="14.25" customHeight="1" x14ac:dyDescent="0.2"/>
    <row r="116" ht="15.75" customHeight="1" x14ac:dyDescent="0.2"/>
    <row r="117" ht="15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spans="21:22" ht="12.75" customHeight="1" x14ac:dyDescent="0.2"/>
    <row r="130" spans="21:22" ht="12.75" customHeight="1" x14ac:dyDescent="0.2"/>
    <row r="131" spans="21:22" ht="12.75" customHeight="1" x14ac:dyDescent="0.2"/>
    <row r="132" spans="21:22" ht="15.75" customHeight="1" x14ac:dyDescent="0.2"/>
    <row r="133" spans="21:22" ht="12.95" customHeight="1" x14ac:dyDescent="0.2"/>
    <row r="134" spans="21:22" ht="10.5" customHeight="1" x14ac:dyDescent="0.2"/>
    <row r="135" spans="21:22" ht="12.95" customHeight="1" x14ac:dyDescent="0.2"/>
    <row r="136" spans="21:22" ht="11.25" customHeight="1" x14ac:dyDescent="0.2"/>
    <row r="137" spans="21:22" ht="11.25" customHeight="1" x14ac:dyDescent="0.2"/>
    <row r="138" spans="21:22" ht="9.75" customHeight="1" x14ac:dyDescent="0.2">
      <c r="U138" s="34"/>
      <c r="V138" s="34"/>
    </row>
    <row r="139" spans="21:22" ht="23.25" customHeight="1" x14ac:dyDescent="0.2"/>
  </sheetData>
  <mergeCells count="94">
    <mergeCell ref="B84:T84"/>
    <mergeCell ref="A93:B93"/>
    <mergeCell ref="A87:B87"/>
    <mergeCell ref="B88:T88"/>
    <mergeCell ref="A91:B91"/>
    <mergeCell ref="A92:B92"/>
    <mergeCell ref="B85:T85"/>
    <mergeCell ref="B90:T90"/>
    <mergeCell ref="B100:T100"/>
    <mergeCell ref="B94:T94"/>
    <mergeCell ref="B95:T95"/>
    <mergeCell ref="A89:B89"/>
    <mergeCell ref="B86:T86"/>
    <mergeCell ref="M3:Q3"/>
    <mergeCell ref="A101:B101"/>
    <mergeCell ref="A102:B102"/>
    <mergeCell ref="A103:B103"/>
    <mergeCell ref="A110:B110"/>
    <mergeCell ref="D110:F110"/>
    <mergeCell ref="A105:G105"/>
    <mergeCell ref="A104:B104"/>
    <mergeCell ref="G109:K109"/>
    <mergeCell ref="G110:K110"/>
    <mergeCell ref="A109:B109"/>
    <mergeCell ref="D109:F109"/>
    <mergeCell ref="B96:T96"/>
    <mergeCell ref="A97:B97"/>
    <mergeCell ref="B98:T98"/>
    <mergeCell ref="A99:B99"/>
    <mergeCell ref="A23:B23"/>
    <mergeCell ref="A45:B45"/>
    <mergeCell ref="A46:B46"/>
    <mergeCell ref="M2:O2"/>
    <mergeCell ref="E16:J16"/>
    <mergeCell ref="D15:J15"/>
    <mergeCell ref="M4:O4"/>
    <mergeCell ref="K15:L15"/>
    <mergeCell ref="M15:O15"/>
    <mergeCell ref="K16:K18"/>
    <mergeCell ref="M16:M18"/>
    <mergeCell ref="A13:T13"/>
    <mergeCell ref="A15:A18"/>
    <mergeCell ref="B15:B18"/>
    <mergeCell ref="R15:R18"/>
    <mergeCell ref="A12:T12"/>
    <mergeCell ref="A25:B25"/>
    <mergeCell ref="B48:T48"/>
    <mergeCell ref="B49:T49"/>
    <mergeCell ref="B26:T26"/>
    <mergeCell ref="B24:T24"/>
    <mergeCell ref="Q15:Q18"/>
    <mergeCell ref="M7:N7"/>
    <mergeCell ref="C15:C18"/>
    <mergeCell ref="B21:T21"/>
    <mergeCell ref="B22:T22"/>
    <mergeCell ref="J17:J18"/>
    <mergeCell ref="E17:E18"/>
    <mergeCell ref="D5:E5"/>
    <mergeCell ref="B6:E6"/>
    <mergeCell ref="F17:F18"/>
    <mergeCell ref="P15:P18"/>
    <mergeCell ref="D16:D18"/>
    <mergeCell ref="B3:D3"/>
    <mergeCell ref="B7:D8"/>
    <mergeCell ref="A82:B82"/>
    <mergeCell ref="B59:T59"/>
    <mergeCell ref="A58:B58"/>
    <mergeCell ref="B20:T20"/>
    <mergeCell ref="S15:S18"/>
    <mergeCell ref="A14:T14"/>
    <mergeCell ref="T15:T18"/>
    <mergeCell ref="H17:I17"/>
    <mergeCell ref="L16:L18"/>
    <mergeCell ref="G17:G18"/>
    <mergeCell ref="N16:O17"/>
    <mergeCell ref="M6:Q6"/>
    <mergeCell ref="P7:Q7"/>
    <mergeCell ref="A11:T11"/>
    <mergeCell ref="A83:B83"/>
    <mergeCell ref="A47:B47"/>
    <mergeCell ref="B50:T50"/>
    <mergeCell ref="A57:B57"/>
    <mergeCell ref="B52:T52"/>
    <mergeCell ref="B80:T80"/>
    <mergeCell ref="A81:B81"/>
    <mergeCell ref="A79:B79"/>
    <mergeCell ref="B78:T78"/>
    <mergeCell ref="A51:B51"/>
    <mergeCell ref="A53:B53"/>
    <mergeCell ref="A77:B77"/>
    <mergeCell ref="B60:T60"/>
    <mergeCell ref="B61:T61"/>
    <mergeCell ref="B54:T54"/>
    <mergeCell ref="A56:B56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62" fitToHeight="2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5"/>
  <sheetViews>
    <sheetView topLeftCell="A86" zoomScaleNormal="100" zoomScaleSheetLayoutView="82" workbookViewId="0">
      <selection activeCell="D143" sqref="D143"/>
    </sheetView>
  </sheetViews>
  <sheetFormatPr defaultRowHeight="12.75" x14ac:dyDescent="0.2"/>
  <cols>
    <col min="1" max="1" width="9.42578125" style="20" customWidth="1"/>
    <col min="2" max="2" width="36.85546875" style="20" customWidth="1"/>
    <col min="3" max="3" width="7.85546875" style="16" customWidth="1"/>
    <col min="4" max="4" width="9.85546875" style="16" customWidth="1"/>
    <col min="5" max="5" width="9.42578125" style="16" customWidth="1"/>
    <col min="6" max="6" width="10.42578125" style="16" customWidth="1"/>
    <col min="7" max="7" width="11.42578125" style="16" customWidth="1"/>
    <col min="8" max="9" width="11.7109375" style="16" customWidth="1"/>
    <col min="10" max="10" width="11.5703125" style="16" customWidth="1"/>
    <col min="11" max="11" width="13.42578125" style="16" customWidth="1"/>
    <col min="12" max="12" width="11.42578125" style="16" customWidth="1"/>
    <col min="13" max="13" width="9.85546875" style="16" customWidth="1"/>
    <col min="14" max="14" width="9" style="16" customWidth="1"/>
    <col min="15" max="15" width="9.85546875" style="16" customWidth="1"/>
    <col min="16" max="16" width="8.140625" style="16" customWidth="1"/>
    <col min="17" max="17" width="9.140625" style="16" customWidth="1"/>
    <col min="18" max="18" width="8.85546875" style="16" customWidth="1"/>
    <col min="19" max="19" width="10.85546875" style="16" customWidth="1"/>
    <col min="20" max="20" width="5.85546875" style="16" customWidth="1"/>
    <col min="21" max="21" width="4.5703125" style="16" customWidth="1"/>
    <col min="22" max="22" width="9.85546875" style="16" customWidth="1"/>
    <col min="23" max="23" width="6.5703125" style="16" customWidth="1"/>
    <col min="24" max="24" width="9.85546875" style="16" customWidth="1"/>
    <col min="25" max="25" width="9.140625" style="15"/>
    <col min="26" max="26" width="10.140625" style="15" bestFit="1" customWidth="1"/>
    <col min="27" max="27" width="9.42578125" style="15" customWidth="1"/>
    <col min="28" max="29" width="9.140625" style="15"/>
    <col min="30" max="16384" width="9.140625" style="16"/>
  </cols>
  <sheetData>
    <row r="1" spans="1:24" ht="10.5" customHeight="1" x14ac:dyDescent="0.3">
      <c r="C1" s="31"/>
      <c r="D1" s="31"/>
      <c r="E1" s="51"/>
      <c r="F1" s="51"/>
      <c r="O1" s="36"/>
      <c r="P1" s="38"/>
      <c r="Q1" s="38"/>
      <c r="R1" s="38"/>
      <c r="S1" s="38"/>
      <c r="T1" s="38"/>
      <c r="U1" s="38"/>
      <c r="V1" s="38"/>
      <c r="W1" s="38"/>
      <c r="X1" s="38"/>
    </row>
    <row r="2" spans="1:24" ht="14.25" customHeight="1" x14ac:dyDescent="0.3">
      <c r="B2" s="296" t="s">
        <v>60</v>
      </c>
      <c r="C2" s="296"/>
      <c r="D2" s="102"/>
      <c r="E2" s="102"/>
      <c r="F2" s="51"/>
      <c r="N2" s="163"/>
      <c r="O2" s="100"/>
      <c r="P2" s="163"/>
      <c r="Q2" s="163"/>
      <c r="R2" s="158"/>
      <c r="S2" s="289" t="s">
        <v>63</v>
      </c>
      <c r="T2" s="289"/>
      <c r="U2" s="289"/>
      <c r="V2" s="289"/>
      <c r="W2" s="38"/>
      <c r="X2" s="38"/>
    </row>
    <row r="3" spans="1:24" ht="14.25" customHeight="1" x14ac:dyDescent="0.3">
      <c r="B3" s="302" t="s">
        <v>123</v>
      </c>
      <c r="C3" s="302"/>
      <c r="D3" s="302"/>
      <c r="E3" s="186"/>
      <c r="F3" s="51"/>
      <c r="N3" s="99"/>
      <c r="O3" s="99"/>
      <c r="P3" s="99"/>
      <c r="Q3" s="99"/>
      <c r="R3" s="99"/>
      <c r="S3" s="291" t="s">
        <v>124</v>
      </c>
      <c r="T3" s="291"/>
      <c r="U3" s="291"/>
      <c r="V3" s="291"/>
      <c r="W3" s="291"/>
      <c r="X3" s="38"/>
    </row>
    <row r="4" spans="1:24" ht="14.25" customHeight="1" x14ac:dyDescent="0.3">
      <c r="B4" s="292" t="s">
        <v>99</v>
      </c>
      <c r="C4" s="292"/>
      <c r="D4" s="292"/>
      <c r="E4" s="292"/>
      <c r="F4" s="51"/>
      <c r="N4" s="90"/>
      <c r="O4" s="101"/>
      <c r="P4" s="90"/>
      <c r="Q4" s="90"/>
      <c r="R4" s="158"/>
      <c r="S4" s="290" t="s">
        <v>64</v>
      </c>
      <c r="T4" s="290"/>
      <c r="U4" s="290"/>
      <c r="V4" s="290"/>
      <c r="W4" s="38"/>
      <c r="X4" s="38"/>
    </row>
    <row r="5" spans="1:24" ht="14.25" customHeight="1" x14ac:dyDescent="0.3">
      <c r="B5" s="40"/>
      <c r="C5" s="40"/>
      <c r="D5" s="296"/>
      <c r="E5" s="296"/>
      <c r="F5" s="51"/>
      <c r="N5" s="34"/>
      <c r="O5" s="34"/>
      <c r="P5" s="34"/>
      <c r="Q5" s="34"/>
      <c r="R5" s="158"/>
      <c r="S5" s="34"/>
      <c r="T5" s="34"/>
      <c r="U5" s="34"/>
      <c r="V5" s="34"/>
      <c r="W5" s="38"/>
      <c r="X5" s="38"/>
    </row>
    <row r="6" spans="1:24" ht="17.25" customHeight="1" x14ac:dyDescent="0.3">
      <c r="B6" s="293" t="s">
        <v>100</v>
      </c>
      <c r="C6" s="293"/>
      <c r="D6" s="293"/>
      <c r="E6" s="293"/>
      <c r="F6" s="51"/>
      <c r="N6" s="99"/>
      <c r="O6" s="99"/>
      <c r="P6" s="99"/>
      <c r="Q6" s="99"/>
      <c r="R6" s="99"/>
      <c r="S6" s="99" t="s">
        <v>203</v>
      </c>
      <c r="T6" s="99"/>
      <c r="U6" s="99"/>
      <c r="V6" s="99"/>
      <c r="W6" s="38"/>
      <c r="X6" s="38"/>
    </row>
    <row r="7" spans="1:24" ht="33" customHeight="1" x14ac:dyDescent="0.3">
      <c r="B7" s="301" t="s">
        <v>209</v>
      </c>
      <c r="C7" s="301"/>
      <c r="D7" s="301"/>
      <c r="E7" s="185"/>
      <c r="F7" s="51"/>
      <c r="N7" s="164"/>
      <c r="O7" s="87"/>
      <c r="P7" s="168"/>
      <c r="Q7" s="168"/>
      <c r="S7" s="164" t="s">
        <v>2</v>
      </c>
      <c r="T7" s="87"/>
      <c r="U7" s="87" t="s">
        <v>65</v>
      </c>
      <c r="V7" s="87"/>
      <c r="W7" s="38"/>
      <c r="X7" s="38"/>
    </row>
    <row r="8" spans="1:24" ht="24" customHeight="1" x14ac:dyDescent="0.3">
      <c r="B8" s="88" t="s">
        <v>201</v>
      </c>
      <c r="C8" s="31"/>
      <c r="D8" s="31"/>
      <c r="E8" s="51"/>
      <c r="F8" s="51"/>
      <c r="N8" s="165"/>
      <c r="O8" s="102"/>
      <c r="P8" s="165"/>
      <c r="Q8" s="165"/>
      <c r="R8" s="165"/>
      <c r="S8" s="293" t="s">
        <v>66</v>
      </c>
      <c r="T8" s="293"/>
      <c r="U8" s="293"/>
      <c r="V8" s="293"/>
      <c r="W8" s="293"/>
      <c r="X8" s="38"/>
    </row>
    <row r="9" spans="1:24" ht="22.5" customHeight="1" x14ac:dyDescent="0.3">
      <c r="B9" s="41" t="s">
        <v>62</v>
      </c>
      <c r="C9" s="31"/>
      <c r="D9" s="31"/>
      <c r="E9" s="51"/>
      <c r="F9" s="51"/>
      <c r="N9" s="92"/>
      <c r="O9" s="42"/>
      <c r="P9" s="42"/>
      <c r="Q9" s="42"/>
      <c r="R9" s="158"/>
      <c r="S9" s="92" t="s">
        <v>62</v>
      </c>
      <c r="T9" s="42"/>
      <c r="U9" s="42"/>
      <c r="V9" s="42"/>
      <c r="W9" s="38"/>
      <c r="X9" s="38"/>
    </row>
    <row r="10" spans="1:24" ht="21" customHeight="1" x14ac:dyDescent="0.3">
      <c r="C10" s="31"/>
      <c r="D10" s="31"/>
      <c r="E10" s="51"/>
      <c r="F10" s="51"/>
      <c r="O10" s="36"/>
      <c r="P10" s="38"/>
      <c r="Q10" s="38"/>
      <c r="R10" s="38"/>
      <c r="S10" s="38"/>
      <c r="T10" s="38"/>
      <c r="U10" s="38"/>
      <c r="V10" s="38"/>
      <c r="W10" s="38"/>
      <c r="X10" s="38"/>
    </row>
    <row r="11" spans="1:24" ht="18" customHeight="1" x14ac:dyDescent="0.2">
      <c r="A11" s="297" t="s">
        <v>170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</row>
    <row r="12" spans="1:24" ht="18" customHeight="1" x14ac:dyDescent="0.3">
      <c r="A12" s="238" t="s">
        <v>169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</row>
    <row r="13" spans="1:24" ht="23.25" customHeight="1" x14ac:dyDescent="0.3">
      <c r="A13" s="298" t="s">
        <v>119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</row>
    <row r="14" spans="1:24" ht="22.5" customHeight="1" x14ac:dyDescent="0.2">
      <c r="A14" s="299" t="s">
        <v>152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</row>
    <row r="15" spans="1:24" ht="42.75" customHeight="1" x14ac:dyDescent="0.2">
      <c r="A15" s="278" t="s">
        <v>0</v>
      </c>
      <c r="B15" s="278" t="s">
        <v>1</v>
      </c>
      <c r="C15" s="306" t="s">
        <v>41</v>
      </c>
      <c r="D15" s="309" t="s">
        <v>104</v>
      </c>
      <c r="E15" s="311"/>
      <c r="F15" s="311"/>
      <c r="G15" s="311"/>
      <c r="H15" s="311"/>
      <c r="I15" s="311"/>
      <c r="J15" s="310"/>
      <c r="K15" s="303" t="s">
        <v>173</v>
      </c>
      <c r="L15" s="303" t="s">
        <v>174</v>
      </c>
      <c r="M15" s="306" t="s">
        <v>175</v>
      </c>
      <c r="N15" s="313" t="s">
        <v>105</v>
      </c>
      <c r="O15" s="313"/>
      <c r="P15" s="313" t="s">
        <v>106</v>
      </c>
      <c r="Q15" s="313"/>
      <c r="R15" s="313"/>
      <c r="S15" s="313"/>
      <c r="T15" s="306" t="s">
        <v>49</v>
      </c>
      <c r="U15" s="306" t="s">
        <v>36</v>
      </c>
      <c r="V15" s="306" t="s">
        <v>115</v>
      </c>
      <c r="W15" s="306" t="s">
        <v>110</v>
      </c>
      <c r="X15" s="306" t="s">
        <v>107</v>
      </c>
    </row>
    <row r="16" spans="1:24" ht="15.75" customHeight="1" x14ac:dyDescent="0.2">
      <c r="A16" s="279"/>
      <c r="B16" s="279"/>
      <c r="C16" s="307"/>
      <c r="D16" s="306" t="s">
        <v>30</v>
      </c>
      <c r="E16" s="300" t="s">
        <v>103</v>
      </c>
      <c r="F16" s="300"/>
      <c r="G16" s="300"/>
      <c r="H16" s="300"/>
      <c r="I16" s="300"/>
      <c r="J16" s="300"/>
      <c r="K16" s="304"/>
      <c r="L16" s="304"/>
      <c r="M16" s="307"/>
      <c r="N16" s="306" t="s">
        <v>178</v>
      </c>
      <c r="O16" s="306" t="s">
        <v>140</v>
      </c>
      <c r="P16" s="278" t="s">
        <v>3</v>
      </c>
      <c r="Q16" s="278" t="s">
        <v>4</v>
      </c>
      <c r="R16" s="278" t="s">
        <v>5</v>
      </c>
      <c r="S16" s="278" t="s">
        <v>6</v>
      </c>
      <c r="T16" s="307"/>
      <c r="U16" s="307"/>
      <c r="V16" s="307"/>
      <c r="W16" s="307"/>
      <c r="X16" s="307"/>
    </row>
    <row r="17" spans="1:31" ht="51" customHeight="1" x14ac:dyDescent="0.2">
      <c r="A17" s="279"/>
      <c r="B17" s="279"/>
      <c r="C17" s="307"/>
      <c r="D17" s="307"/>
      <c r="E17" s="281" t="s">
        <v>28</v>
      </c>
      <c r="F17" s="281" t="s">
        <v>25</v>
      </c>
      <c r="G17" s="281" t="s">
        <v>171</v>
      </c>
      <c r="H17" s="294" t="s">
        <v>172</v>
      </c>
      <c r="I17" s="309" t="s">
        <v>101</v>
      </c>
      <c r="J17" s="310"/>
      <c r="K17" s="304"/>
      <c r="L17" s="304"/>
      <c r="M17" s="307"/>
      <c r="N17" s="307"/>
      <c r="O17" s="307"/>
      <c r="P17" s="279"/>
      <c r="Q17" s="279"/>
      <c r="R17" s="279"/>
      <c r="S17" s="279"/>
      <c r="T17" s="307"/>
      <c r="U17" s="307"/>
      <c r="V17" s="307"/>
      <c r="W17" s="307"/>
      <c r="X17" s="307"/>
      <c r="Y17" s="17"/>
      <c r="AD17" s="15"/>
      <c r="AE17" s="15"/>
    </row>
    <row r="18" spans="1:31" ht="78" x14ac:dyDescent="0.2">
      <c r="A18" s="280"/>
      <c r="B18" s="280"/>
      <c r="C18" s="308"/>
      <c r="D18" s="308"/>
      <c r="E18" s="281"/>
      <c r="F18" s="281"/>
      <c r="G18" s="281"/>
      <c r="H18" s="295"/>
      <c r="I18" s="150" t="s">
        <v>26</v>
      </c>
      <c r="J18" s="150" t="s">
        <v>27</v>
      </c>
      <c r="K18" s="305"/>
      <c r="L18" s="305"/>
      <c r="M18" s="308"/>
      <c r="N18" s="308"/>
      <c r="O18" s="308"/>
      <c r="P18" s="280"/>
      <c r="Q18" s="280"/>
      <c r="R18" s="280"/>
      <c r="S18" s="280"/>
      <c r="T18" s="308"/>
      <c r="U18" s="308"/>
      <c r="V18" s="308"/>
      <c r="W18" s="308"/>
      <c r="X18" s="308"/>
      <c r="Y18" s="17"/>
      <c r="Z18" s="312"/>
      <c r="AA18" s="312"/>
      <c r="AB18" s="312"/>
      <c r="AC18" s="312"/>
      <c r="AD18" s="312"/>
      <c r="AE18" s="15"/>
    </row>
    <row r="19" spans="1:31" s="20" customFormat="1" ht="13.5" customHeight="1" x14ac:dyDescent="0.2">
      <c r="A19" s="115">
        <v>1</v>
      </c>
      <c r="B19" s="115">
        <v>2</v>
      </c>
      <c r="C19" s="115">
        <v>3</v>
      </c>
      <c r="D19" s="115">
        <v>4</v>
      </c>
      <c r="E19" s="115">
        <v>5</v>
      </c>
      <c r="F19" s="115">
        <v>6</v>
      </c>
      <c r="G19" s="52">
        <v>7</v>
      </c>
      <c r="H19" s="115">
        <v>8</v>
      </c>
      <c r="I19" s="115">
        <v>9</v>
      </c>
      <c r="J19" s="115">
        <v>10</v>
      </c>
      <c r="K19" s="1">
        <v>11</v>
      </c>
      <c r="L19" s="1">
        <v>12</v>
      </c>
      <c r="M19" s="1">
        <v>13</v>
      </c>
      <c r="N19" s="154">
        <v>14</v>
      </c>
      <c r="O19" s="114">
        <v>15</v>
      </c>
      <c r="P19" s="161">
        <v>16</v>
      </c>
      <c r="Q19" s="161">
        <v>17</v>
      </c>
      <c r="R19" s="161">
        <v>18</v>
      </c>
      <c r="S19" s="161">
        <v>19</v>
      </c>
      <c r="T19" s="114">
        <v>20</v>
      </c>
      <c r="U19" s="114">
        <v>21</v>
      </c>
      <c r="V19" s="114">
        <v>22</v>
      </c>
      <c r="W19" s="114">
        <v>23</v>
      </c>
      <c r="X19" s="114">
        <v>24</v>
      </c>
      <c r="Y19" s="18"/>
      <c r="Z19" s="312"/>
      <c r="AA19" s="312"/>
      <c r="AB19" s="312"/>
      <c r="AC19" s="312"/>
      <c r="AD19" s="312"/>
      <c r="AE19" s="19"/>
    </row>
    <row r="20" spans="1:31" ht="16.5" customHeight="1" x14ac:dyDescent="0.2">
      <c r="A20" s="115" t="s">
        <v>135</v>
      </c>
      <c r="B20" s="282" t="s">
        <v>189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4"/>
      <c r="Y20" s="21"/>
      <c r="Z20" s="312"/>
      <c r="AA20" s="312"/>
      <c r="AB20" s="312"/>
      <c r="AC20" s="312"/>
      <c r="AD20" s="312"/>
      <c r="AE20" s="15"/>
    </row>
    <row r="21" spans="1:31" ht="18" customHeight="1" x14ac:dyDescent="0.2">
      <c r="A21" s="67" t="s">
        <v>7</v>
      </c>
      <c r="B21" s="272" t="s">
        <v>176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4"/>
      <c r="Y21" s="22"/>
      <c r="Z21" s="312"/>
      <c r="AA21" s="312"/>
      <c r="AB21" s="312"/>
      <c r="AC21" s="312"/>
      <c r="AD21" s="312"/>
      <c r="AE21" s="15"/>
    </row>
    <row r="22" spans="1:31" ht="14.25" customHeight="1" x14ac:dyDescent="0.2">
      <c r="A22" s="118" t="s">
        <v>8</v>
      </c>
      <c r="B22" s="265" t="s">
        <v>68</v>
      </c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7"/>
      <c r="Y22" s="22"/>
      <c r="Z22" s="25"/>
      <c r="AA22" s="25"/>
      <c r="AD22" s="15"/>
      <c r="AE22" s="15"/>
    </row>
    <row r="23" spans="1:31" ht="15" customHeight="1" x14ac:dyDescent="0.2">
      <c r="A23" s="275" t="s">
        <v>67</v>
      </c>
      <c r="B23" s="276"/>
      <c r="C23" s="277"/>
      <c r="D23" s="74">
        <v>0</v>
      </c>
      <c r="E23" s="74" t="s">
        <v>48</v>
      </c>
      <c r="F23" s="77" t="s">
        <v>48</v>
      </c>
      <c r="G23" s="66" t="s">
        <v>126</v>
      </c>
      <c r="H23" s="66" t="s">
        <v>126</v>
      </c>
      <c r="I23" s="66" t="s">
        <v>126</v>
      </c>
      <c r="J23" s="97" t="s">
        <v>126</v>
      </c>
      <c r="K23" s="66" t="s">
        <v>126</v>
      </c>
      <c r="L23" s="66" t="s">
        <v>126</v>
      </c>
      <c r="M23" s="74" t="s">
        <v>126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84" t="s">
        <v>126</v>
      </c>
      <c r="U23" s="113" t="s">
        <v>126</v>
      </c>
      <c r="V23" s="74" t="s">
        <v>126</v>
      </c>
      <c r="W23" s="74" t="s">
        <v>126</v>
      </c>
      <c r="X23" s="110" t="s">
        <v>126</v>
      </c>
      <c r="Y23" s="19"/>
      <c r="Z23" s="19"/>
      <c r="AA23" s="19"/>
    </row>
    <row r="24" spans="1:31" ht="15.75" customHeight="1" x14ac:dyDescent="0.2">
      <c r="A24" s="113" t="s">
        <v>47</v>
      </c>
      <c r="B24" s="265" t="s">
        <v>181</v>
      </c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7"/>
      <c r="Y24" s="24"/>
      <c r="Z24" s="24"/>
      <c r="AA24" s="24"/>
    </row>
    <row r="25" spans="1:31" ht="17.25" customHeight="1" x14ac:dyDescent="0.2">
      <c r="A25" s="275" t="s">
        <v>71</v>
      </c>
      <c r="B25" s="276"/>
      <c r="C25" s="277"/>
      <c r="D25" s="77">
        <v>0</v>
      </c>
      <c r="E25" s="77" t="str">
        <f>'4'!E25</f>
        <v>х </v>
      </c>
      <c r="F25" s="77" t="str">
        <f>'4'!F25</f>
        <v>х </v>
      </c>
      <c r="G25" s="77" t="str">
        <f>'4'!G25</f>
        <v>-</v>
      </c>
      <c r="H25" s="77" t="str">
        <f>'4'!H25</f>
        <v>-</v>
      </c>
      <c r="I25" s="77" t="str">
        <f>'4'!I25</f>
        <v>-</v>
      </c>
      <c r="J25" s="77" t="str">
        <f>'4'!J25</f>
        <v>-</v>
      </c>
      <c r="K25" s="113" t="s">
        <v>126</v>
      </c>
      <c r="L25" s="113" t="s">
        <v>126</v>
      </c>
      <c r="M25" s="77" t="s">
        <v>126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113" t="s">
        <v>126</v>
      </c>
      <c r="U25" s="113" t="s">
        <v>126</v>
      </c>
      <c r="V25" s="113" t="s">
        <v>126</v>
      </c>
      <c r="W25" s="113" t="s">
        <v>126</v>
      </c>
      <c r="X25" s="77" t="s">
        <v>126</v>
      </c>
      <c r="Y25" s="19"/>
      <c r="Z25" s="19"/>
      <c r="AA25" s="19"/>
    </row>
    <row r="26" spans="1:31" ht="17.25" customHeight="1" x14ac:dyDescent="0.2">
      <c r="A26" s="67" t="s">
        <v>42</v>
      </c>
      <c r="B26" s="275" t="s">
        <v>70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7"/>
      <c r="Y26" s="24"/>
      <c r="Z26" s="24"/>
      <c r="AA26" s="24"/>
    </row>
    <row r="27" spans="1:31" ht="38.25" x14ac:dyDescent="0.2">
      <c r="A27" s="123" t="str">
        <f>'4'!A27</f>
        <v>1.1.3.1</v>
      </c>
      <c r="B27" s="193" t="str">
        <f>'4'!B27</f>
        <v xml:space="preserve">Капітальний ремонт котельні на вул. Ковельській, 47-а в м.Луцьк (встановлення системи автоматизації та диспетчиризації) </v>
      </c>
      <c r="C27" s="123" t="str">
        <f>'4'!C27</f>
        <v>1 шт.</v>
      </c>
      <c r="D27" s="194">
        <f>'4'!D27</f>
        <v>394.7</v>
      </c>
      <c r="E27" s="170" t="s">
        <v>22</v>
      </c>
      <c r="F27" s="170" t="s">
        <v>22</v>
      </c>
      <c r="G27" s="170" t="s">
        <v>22</v>
      </c>
      <c r="H27" s="170" t="s">
        <v>22</v>
      </c>
      <c r="I27" s="170" t="s">
        <v>22</v>
      </c>
      <c r="J27" s="170" t="s">
        <v>22</v>
      </c>
      <c r="K27" s="170" t="s">
        <v>22</v>
      </c>
      <c r="L27" s="170" t="s">
        <v>22</v>
      </c>
      <c r="M27" s="170" t="s">
        <v>22</v>
      </c>
      <c r="N27" s="194">
        <f>'4'!K27</f>
        <v>0</v>
      </c>
      <c r="O27" s="194">
        <f>'4'!L27</f>
        <v>394.7</v>
      </c>
      <c r="P27" s="194">
        <f>D27</f>
        <v>394.7</v>
      </c>
      <c r="Q27" s="194">
        <v>0</v>
      </c>
      <c r="R27" s="194">
        <v>0</v>
      </c>
      <c r="S27" s="194">
        <v>0</v>
      </c>
      <c r="T27" s="169" t="s">
        <v>126</v>
      </c>
      <c r="U27" s="169" t="s">
        <v>126</v>
      </c>
      <c r="V27" s="169" t="s">
        <v>126</v>
      </c>
      <c r="W27" s="169" t="s">
        <v>126</v>
      </c>
      <c r="X27" s="169" t="s">
        <v>126</v>
      </c>
      <c r="Y27" s="24"/>
      <c r="Z27" s="24"/>
      <c r="AA27" s="24"/>
    </row>
    <row r="28" spans="1:31" ht="38.25" x14ac:dyDescent="0.2">
      <c r="A28" s="123" t="str">
        <f>'4'!A28</f>
        <v>1.1.3.2</v>
      </c>
      <c r="B28" s="193" t="str">
        <f>'4'!B28</f>
        <v xml:space="preserve">Капітальний ремонт котельні на вул. Кравчука, 11-в в м.Луцьк (встановлення системи автоматизації та диспетчиризації) </v>
      </c>
      <c r="C28" s="123" t="str">
        <f>'4'!C28</f>
        <v>1 шт.</v>
      </c>
      <c r="D28" s="194">
        <f>'4'!D28</f>
        <v>380.15</v>
      </c>
      <c r="E28" s="180" t="s">
        <v>22</v>
      </c>
      <c r="F28" s="180" t="s">
        <v>22</v>
      </c>
      <c r="G28" s="180" t="s">
        <v>22</v>
      </c>
      <c r="H28" s="180" t="s">
        <v>22</v>
      </c>
      <c r="I28" s="180" t="s">
        <v>22</v>
      </c>
      <c r="J28" s="180" t="s">
        <v>22</v>
      </c>
      <c r="K28" s="180" t="s">
        <v>22</v>
      </c>
      <c r="L28" s="180" t="s">
        <v>22</v>
      </c>
      <c r="M28" s="180" t="s">
        <v>22</v>
      </c>
      <c r="N28" s="194">
        <f>'4'!K28</f>
        <v>0</v>
      </c>
      <c r="O28" s="194">
        <f>'4'!L28</f>
        <v>380.15</v>
      </c>
      <c r="P28" s="194">
        <f t="shared" ref="P28:P29" si="0">D28</f>
        <v>380.15</v>
      </c>
      <c r="Q28" s="194">
        <v>0</v>
      </c>
      <c r="R28" s="194">
        <v>0</v>
      </c>
      <c r="S28" s="194">
        <v>0</v>
      </c>
      <c r="T28" s="180" t="s">
        <v>126</v>
      </c>
      <c r="U28" s="180" t="s">
        <v>126</v>
      </c>
      <c r="V28" s="180" t="s">
        <v>126</v>
      </c>
      <c r="W28" s="180" t="s">
        <v>126</v>
      </c>
      <c r="X28" s="180" t="s">
        <v>126</v>
      </c>
      <c r="Y28" s="24"/>
      <c r="Z28" s="24"/>
      <c r="AA28" s="24"/>
    </row>
    <row r="29" spans="1:31" ht="38.25" x14ac:dyDescent="0.2">
      <c r="A29" s="123" t="str">
        <f>'4'!A29</f>
        <v>1.1.3.3</v>
      </c>
      <c r="B29" s="193" t="str">
        <f>'4'!B29</f>
        <v xml:space="preserve">Капітальний ремонт котельні на вул. Дубнівська, 15 в м.Луцьк (встановлення системи автоматизації та диспетчиризації) </v>
      </c>
      <c r="C29" s="123" t="str">
        <f>'4'!C29</f>
        <v>1 шт.</v>
      </c>
      <c r="D29" s="194">
        <f>'4'!D29</f>
        <v>425.66</v>
      </c>
      <c r="E29" s="180" t="s">
        <v>22</v>
      </c>
      <c r="F29" s="180" t="s">
        <v>22</v>
      </c>
      <c r="G29" s="180" t="s">
        <v>22</v>
      </c>
      <c r="H29" s="180" t="s">
        <v>22</v>
      </c>
      <c r="I29" s="180" t="s">
        <v>22</v>
      </c>
      <c r="J29" s="180" t="s">
        <v>22</v>
      </c>
      <c r="K29" s="180" t="s">
        <v>22</v>
      </c>
      <c r="L29" s="180" t="s">
        <v>22</v>
      </c>
      <c r="M29" s="180" t="s">
        <v>22</v>
      </c>
      <c r="N29" s="194">
        <f>'4'!K29</f>
        <v>0</v>
      </c>
      <c r="O29" s="194">
        <f>'4'!L29</f>
        <v>425.66</v>
      </c>
      <c r="P29" s="194">
        <f t="shared" si="0"/>
        <v>425.66</v>
      </c>
      <c r="Q29" s="194">
        <v>0</v>
      </c>
      <c r="R29" s="194">
        <v>0</v>
      </c>
      <c r="S29" s="194">
        <v>0</v>
      </c>
      <c r="T29" s="180" t="s">
        <v>126</v>
      </c>
      <c r="U29" s="180" t="s">
        <v>126</v>
      </c>
      <c r="V29" s="180" t="s">
        <v>126</v>
      </c>
      <c r="W29" s="180" t="s">
        <v>126</v>
      </c>
      <c r="X29" s="180" t="s">
        <v>126</v>
      </c>
      <c r="Y29" s="24"/>
      <c r="Z29" s="24"/>
      <c r="AA29" s="24"/>
    </row>
    <row r="30" spans="1:31" ht="51" x14ac:dyDescent="0.2">
      <c r="A30" s="123" t="str">
        <f>'4'!A30</f>
        <v>1.1.3.4</v>
      </c>
      <c r="B30" s="193" t="str">
        <f>'4'!B30</f>
        <v xml:space="preserve">Реконструкція інженерних мереж з встановленням когенераційної установки для потреб котельні на вул. Зоряна, 3а (вул. Арцеулова, 3а) в м. Луцьку </v>
      </c>
      <c r="C30" s="123" t="str">
        <f>'4'!C30</f>
        <v>1 шт.</v>
      </c>
      <c r="D30" s="194">
        <f>'4'!D30</f>
        <v>23781.01</v>
      </c>
      <c r="E30" s="180" t="s">
        <v>22</v>
      </c>
      <c r="F30" s="180" t="s">
        <v>22</v>
      </c>
      <c r="G30" s="180" t="s">
        <v>22</v>
      </c>
      <c r="H30" s="180" t="s">
        <v>22</v>
      </c>
      <c r="I30" s="180" t="s">
        <v>22</v>
      </c>
      <c r="J30" s="180" t="s">
        <v>22</v>
      </c>
      <c r="K30" s="180" t="s">
        <v>22</v>
      </c>
      <c r="L30" s="180" t="s">
        <v>22</v>
      </c>
      <c r="M30" s="180" t="s">
        <v>22</v>
      </c>
      <c r="N30" s="194">
        <f>'4'!K30</f>
        <v>0</v>
      </c>
      <c r="O30" s="194">
        <f>'4'!L30</f>
        <v>23781.01</v>
      </c>
      <c r="P30" s="194">
        <v>0</v>
      </c>
      <c r="Q30" s="194">
        <v>0</v>
      </c>
      <c r="R30" s="194">
        <v>0</v>
      </c>
      <c r="S30" s="194">
        <f>D30</f>
        <v>23781.01</v>
      </c>
      <c r="T30" s="180" t="s">
        <v>126</v>
      </c>
      <c r="U30" s="180" t="s">
        <v>126</v>
      </c>
      <c r="V30" s="180" t="s">
        <v>126</v>
      </c>
      <c r="W30" s="180" t="s">
        <v>126</v>
      </c>
      <c r="X30" s="180" t="s">
        <v>126</v>
      </c>
      <c r="Y30" s="24"/>
      <c r="Z30" s="24"/>
      <c r="AA30" s="24"/>
    </row>
    <row r="31" spans="1:31" ht="25.5" x14ac:dyDescent="0.2">
      <c r="A31" s="123" t="str">
        <f>'4'!A31</f>
        <v>1.1.3.5</v>
      </c>
      <c r="B31" s="193" t="str">
        <f>'4'!B31</f>
        <v>Капітальний ремонт покрівлі за адресою: вул. Банкова, 10г в м. Луцьку</v>
      </c>
      <c r="C31" s="123" t="str">
        <f>'4'!C31</f>
        <v>1 шт.</v>
      </c>
      <c r="D31" s="194">
        <f>'4'!D31</f>
        <v>1605.58</v>
      </c>
      <c r="E31" s="180" t="s">
        <v>22</v>
      </c>
      <c r="F31" s="180" t="s">
        <v>22</v>
      </c>
      <c r="G31" s="180" t="s">
        <v>22</v>
      </c>
      <c r="H31" s="180" t="s">
        <v>22</v>
      </c>
      <c r="I31" s="180" t="s">
        <v>22</v>
      </c>
      <c r="J31" s="180" t="s">
        <v>22</v>
      </c>
      <c r="K31" s="180" t="s">
        <v>22</v>
      </c>
      <c r="L31" s="180" t="s">
        <v>22</v>
      </c>
      <c r="M31" s="180" t="s">
        <v>22</v>
      </c>
      <c r="N31" s="194">
        <f>'4'!K31</f>
        <v>0</v>
      </c>
      <c r="O31" s="194">
        <f>'4'!L31</f>
        <v>1605.58</v>
      </c>
      <c r="P31" s="194">
        <v>0</v>
      </c>
      <c r="Q31" s="194">
        <v>0</v>
      </c>
      <c r="R31" s="194">
        <v>0</v>
      </c>
      <c r="S31" s="194">
        <f>D31</f>
        <v>1605.58</v>
      </c>
      <c r="T31" s="180" t="s">
        <v>126</v>
      </c>
      <c r="U31" s="180" t="s">
        <v>126</v>
      </c>
      <c r="V31" s="180" t="s">
        <v>126</v>
      </c>
      <c r="W31" s="180" t="s">
        <v>126</v>
      </c>
      <c r="X31" s="180" t="s">
        <v>126</v>
      </c>
      <c r="Y31" s="24"/>
      <c r="Z31" s="24"/>
      <c r="AA31" s="24"/>
    </row>
    <row r="32" spans="1:31" ht="38.25" x14ac:dyDescent="0.2">
      <c r="A32" s="123" t="str">
        <f>'4'!A32</f>
        <v>1.1.3.6</v>
      </c>
      <c r="B32" s="193" t="str">
        <f>'4'!B32</f>
        <v>Виготовлення проєктно-кошторисної документації на "Капітальний ремонт покрівлі об'єкту 17"</v>
      </c>
      <c r="C32" s="123" t="str">
        <f>'4'!C32</f>
        <v>1 шт.</v>
      </c>
      <c r="D32" s="194">
        <f>'4'!D32</f>
        <v>63.14</v>
      </c>
      <c r="E32" s="180" t="s">
        <v>22</v>
      </c>
      <c r="F32" s="180" t="s">
        <v>22</v>
      </c>
      <c r="G32" s="180" t="s">
        <v>22</v>
      </c>
      <c r="H32" s="180" t="s">
        <v>22</v>
      </c>
      <c r="I32" s="180" t="s">
        <v>22</v>
      </c>
      <c r="J32" s="180" t="s">
        <v>22</v>
      </c>
      <c r="K32" s="180" t="s">
        <v>22</v>
      </c>
      <c r="L32" s="180" t="s">
        <v>22</v>
      </c>
      <c r="M32" s="180" t="s">
        <v>22</v>
      </c>
      <c r="N32" s="194">
        <f>'4'!K32</f>
        <v>0</v>
      </c>
      <c r="O32" s="194">
        <f>'4'!L32</f>
        <v>63.14</v>
      </c>
      <c r="P32" s="194">
        <v>0</v>
      </c>
      <c r="Q32" s="194">
        <v>0</v>
      </c>
      <c r="R32" s="194">
        <f>D32</f>
        <v>63.14</v>
      </c>
      <c r="S32" s="194">
        <v>0</v>
      </c>
      <c r="T32" s="180" t="s">
        <v>126</v>
      </c>
      <c r="U32" s="180" t="s">
        <v>126</v>
      </c>
      <c r="V32" s="180" t="s">
        <v>126</v>
      </c>
      <c r="W32" s="180" t="s">
        <v>126</v>
      </c>
      <c r="X32" s="180" t="s">
        <v>126</v>
      </c>
      <c r="Y32" s="24"/>
      <c r="Z32" s="24"/>
      <c r="AA32" s="24"/>
    </row>
    <row r="33" spans="1:27" ht="38.25" x14ac:dyDescent="0.2">
      <c r="A33" s="123" t="str">
        <f>'4'!A33</f>
        <v>1.1.3.7</v>
      </c>
      <c r="B33" s="193" t="str">
        <f>'4'!B33</f>
        <v>Виготовлення проєктно-кошторисної документації на "Капітальний ремонт покрівлі об'єкту 1"</v>
      </c>
      <c r="C33" s="123" t="str">
        <f>'4'!C33</f>
        <v>1 шт.</v>
      </c>
      <c r="D33" s="194">
        <f>'4'!D33</f>
        <v>69</v>
      </c>
      <c r="E33" s="180" t="s">
        <v>22</v>
      </c>
      <c r="F33" s="180" t="s">
        <v>22</v>
      </c>
      <c r="G33" s="180" t="s">
        <v>22</v>
      </c>
      <c r="H33" s="180" t="s">
        <v>22</v>
      </c>
      <c r="I33" s="180" t="s">
        <v>22</v>
      </c>
      <c r="J33" s="180" t="s">
        <v>22</v>
      </c>
      <c r="K33" s="180" t="s">
        <v>22</v>
      </c>
      <c r="L33" s="180" t="s">
        <v>22</v>
      </c>
      <c r="M33" s="180" t="s">
        <v>22</v>
      </c>
      <c r="N33" s="194">
        <f>'4'!K33</f>
        <v>0</v>
      </c>
      <c r="O33" s="194">
        <f>'4'!L33</f>
        <v>69</v>
      </c>
      <c r="P33" s="194">
        <v>0</v>
      </c>
      <c r="Q33" s="194">
        <v>0</v>
      </c>
      <c r="R33" s="194">
        <f t="shared" ref="R33:R34" si="1">D33</f>
        <v>69</v>
      </c>
      <c r="S33" s="194">
        <v>0</v>
      </c>
      <c r="T33" s="180" t="s">
        <v>126</v>
      </c>
      <c r="U33" s="180" t="s">
        <v>126</v>
      </c>
      <c r="V33" s="180" t="s">
        <v>126</v>
      </c>
      <c r="W33" s="180" t="s">
        <v>126</v>
      </c>
      <c r="X33" s="180" t="s">
        <v>126</v>
      </c>
      <c r="Y33" s="24"/>
      <c r="Z33" s="24"/>
      <c r="AA33" s="24"/>
    </row>
    <row r="34" spans="1:27" ht="38.25" x14ac:dyDescent="0.2">
      <c r="A34" s="123" t="str">
        <f>'4'!A34</f>
        <v>1.1.3.8</v>
      </c>
      <c r="B34" s="193" t="str">
        <f>'4'!B34</f>
        <v>Виготовлення проєктно-кошторисної документації на "Капітальний ремонт покрівлі об'єкту 12"</v>
      </c>
      <c r="C34" s="123" t="str">
        <f>'4'!C34</f>
        <v>1 шт.</v>
      </c>
      <c r="D34" s="194">
        <f>'4'!D34</f>
        <v>69</v>
      </c>
      <c r="E34" s="192" t="s">
        <v>22</v>
      </c>
      <c r="F34" s="192" t="s">
        <v>22</v>
      </c>
      <c r="G34" s="192" t="s">
        <v>22</v>
      </c>
      <c r="H34" s="192" t="s">
        <v>22</v>
      </c>
      <c r="I34" s="192" t="s">
        <v>22</v>
      </c>
      <c r="J34" s="192" t="s">
        <v>22</v>
      </c>
      <c r="K34" s="192" t="s">
        <v>22</v>
      </c>
      <c r="L34" s="192" t="s">
        <v>22</v>
      </c>
      <c r="M34" s="192" t="s">
        <v>22</v>
      </c>
      <c r="N34" s="194">
        <f>'4'!K34</f>
        <v>0</v>
      </c>
      <c r="O34" s="194">
        <f>'4'!L34</f>
        <v>69</v>
      </c>
      <c r="P34" s="194">
        <v>0</v>
      </c>
      <c r="Q34" s="194">
        <v>0</v>
      </c>
      <c r="R34" s="194">
        <f t="shared" si="1"/>
        <v>69</v>
      </c>
      <c r="S34" s="194">
        <v>0</v>
      </c>
      <c r="T34" s="192" t="s">
        <v>126</v>
      </c>
      <c r="U34" s="192" t="s">
        <v>126</v>
      </c>
      <c r="V34" s="192" t="s">
        <v>126</v>
      </c>
      <c r="W34" s="192" t="s">
        <v>126</v>
      </c>
      <c r="X34" s="192" t="s">
        <v>126</v>
      </c>
      <c r="Y34" s="24"/>
      <c r="Z34" s="24"/>
      <c r="AA34" s="24"/>
    </row>
    <row r="35" spans="1:27" ht="63.75" x14ac:dyDescent="0.2">
      <c r="A35" s="123" t="str">
        <f>'4'!A35</f>
        <v>1.1.3.9</v>
      </c>
      <c r="B35" s="193" t="str">
        <f>'4'!B35</f>
        <v>Виготовлення проєктно-кошторисної документації на "Реконструкцію котельні із влаштуванням твердопаливного котла та складу палива за адресою вул. Загородня, 3а в м. Луцьк"</v>
      </c>
      <c r="C35" s="123" t="str">
        <f>'4'!C35</f>
        <v>1 шт.</v>
      </c>
      <c r="D35" s="194">
        <f>'4'!D35</f>
        <v>1233.33</v>
      </c>
      <c r="E35" s="192" t="s">
        <v>22</v>
      </c>
      <c r="F35" s="192" t="s">
        <v>22</v>
      </c>
      <c r="G35" s="192" t="s">
        <v>22</v>
      </c>
      <c r="H35" s="192" t="s">
        <v>22</v>
      </c>
      <c r="I35" s="192" t="s">
        <v>22</v>
      </c>
      <c r="J35" s="192" t="s">
        <v>22</v>
      </c>
      <c r="K35" s="192" t="s">
        <v>22</v>
      </c>
      <c r="L35" s="192" t="s">
        <v>22</v>
      </c>
      <c r="M35" s="192" t="s">
        <v>22</v>
      </c>
      <c r="N35" s="194">
        <f>'4'!K35</f>
        <v>0</v>
      </c>
      <c r="O35" s="194">
        <f>'4'!L35</f>
        <v>1233.33</v>
      </c>
      <c r="P35" s="194">
        <v>0</v>
      </c>
      <c r="Q35" s="194">
        <v>0</v>
      </c>
      <c r="R35" s="194">
        <v>0</v>
      </c>
      <c r="S35" s="194">
        <f>D35</f>
        <v>1233.33</v>
      </c>
      <c r="T35" s="192" t="s">
        <v>126</v>
      </c>
      <c r="U35" s="192" t="s">
        <v>126</v>
      </c>
      <c r="V35" s="192" t="s">
        <v>126</v>
      </c>
      <c r="W35" s="192" t="s">
        <v>126</v>
      </c>
      <c r="X35" s="192" t="s">
        <v>126</v>
      </c>
      <c r="Y35" s="24"/>
      <c r="Z35" s="24"/>
      <c r="AA35" s="24"/>
    </row>
    <row r="36" spans="1:27" ht="51" x14ac:dyDescent="0.2">
      <c r="A36" s="123" t="str">
        <f>'4'!A36</f>
        <v>1.1.3.10</v>
      </c>
      <c r="B36" s="193" t="str">
        <f>'4'!B36</f>
        <v>Виготовлення проєктно-кошторисної документації на "Реконструкцію котельні за адресою вул. Державності, 29в (вул. Чернишевського, 29в) в м. Луцьк"</v>
      </c>
      <c r="C36" s="123" t="str">
        <f>'4'!C36</f>
        <v>1 шт.</v>
      </c>
      <c r="D36" s="194">
        <f>'4'!D36</f>
        <v>333.33</v>
      </c>
      <c r="E36" s="192" t="s">
        <v>22</v>
      </c>
      <c r="F36" s="192" t="s">
        <v>22</v>
      </c>
      <c r="G36" s="192" t="s">
        <v>22</v>
      </c>
      <c r="H36" s="192" t="s">
        <v>22</v>
      </c>
      <c r="I36" s="192" t="s">
        <v>22</v>
      </c>
      <c r="J36" s="192" t="s">
        <v>22</v>
      </c>
      <c r="K36" s="192" t="s">
        <v>22</v>
      </c>
      <c r="L36" s="192" t="s">
        <v>22</v>
      </c>
      <c r="M36" s="192" t="s">
        <v>22</v>
      </c>
      <c r="N36" s="194">
        <f>'4'!K36</f>
        <v>0</v>
      </c>
      <c r="O36" s="194">
        <f>'4'!L36</f>
        <v>333.33</v>
      </c>
      <c r="P36" s="194">
        <v>0</v>
      </c>
      <c r="Q36" s="194">
        <v>0</v>
      </c>
      <c r="R36" s="194">
        <v>0</v>
      </c>
      <c r="S36" s="194">
        <f>D36</f>
        <v>333.33</v>
      </c>
      <c r="T36" s="192" t="s">
        <v>126</v>
      </c>
      <c r="U36" s="192" t="s">
        <v>126</v>
      </c>
      <c r="V36" s="192" t="s">
        <v>126</v>
      </c>
      <c r="W36" s="192" t="s">
        <v>126</v>
      </c>
      <c r="X36" s="192" t="s">
        <v>126</v>
      </c>
      <c r="Y36" s="24"/>
      <c r="Z36" s="24"/>
      <c r="AA36" s="24"/>
    </row>
    <row r="37" spans="1:27" ht="63.75" x14ac:dyDescent="0.2">
      <c r="A37" s="123" t="str">
        <f>'4'!A37</f>
        <v>1.1.3.11</v>
      </c>
      <c r="B37" s="193" t="str">
        <f>'4'!B37</f>
        <v>Виготовлення проєктно-кошторисної документації на "Капітальний ремонт котельні  на вул. Мялковського Миколи, 10 (вул. Крилова,10) (автоматизація та диспетчеризація)"</v>
      </c>
      <c r="C37" s="123" t="str">
        <f>'4'!C37</f>
        <v>1 шт.</v>
      </c>
      <c r="D37" s="194">
        <f>'4'!D37</f>
        <v>41.65</v>
      </c>
      <c r="E37" s="192" t="s">
        <v>22</v>
      </c>
      <c r="F37" s="192" t="s">
        <v>22</v>
      </c>
      <c r="G37" s="192" t="s">
        <v>22</v>
      </c>
      <c r="H37" s="192" t="s">
        <v>22</v>
      </c>
      <c r="I37" s="192" t="s">
        <v>22</v>
      </c>
      <c r="J37" s="192" t="s">
        <v>22</v>
      </c>
      <c r="K37" s="192" t="s">
        <v>22</v>
      </c>
      <c r="L37" s="192" t="s">
        <v>22</v>
      </c>
      <c r="M37" s="192" t="s">
        <v>22</v>
      </c>
      <c r="N37" s="194">
        <f>'4'!K37</f>
        <v>0</v>
      </c>
      <c r="O37" s="194">
        <f>'4'!L37</f>
        <v>41.65</v>
      </c>
      <c r="P37" s="194">
        <v>0</v>
      </c>
      <c r="Q37" s="194">
        <v>0</v>
      </c>
      <c r="R37" s="194">
        <f>D37</f>
        <v>41.65</v>
      </c>
      <c r="S37" s="194">
        <v>0</v>
      </c>
      <c r="T37" s="192" t="s">
        <v>126</v>
      </c>
      <c r="U37" s="192" t="s">
        <v>126</v>
      </c>
      <c r="V37" s="192" t="s">
        <v>126</v>
      </c>
      <c r="W37" s="192" t="s">
        <v>126</v>
      </c>
      <c r="X37" s="192" t="s">
        <v>126</v>
      </c>
      <c r="Y37" s="24"/>
      <c r="Z37" s="24"/>
      <c r="AA37" s="24"/>
    </row>
    <row r="38" spans="1:27" ht="38.25" x14ac:dyDescent="0.2">
      <c r="A38" s="123" t="str">
        <f>'4'!A38</f>
        <v>1.1.3.12</v>
      </c>
      <c r="B38" s="193" t="str">
        <f>'4'!B38</f>
        <v>Капітальний ремонт котельні на вул. Мялковського Миколи, 10 (вул. Крилова,10) в частині автоматизації та диспетчеризації</v>
      </c>
      <c r="C38" s="123" t="str">
        <f>'4'!C38</f>
        <v>1 шт.</v>
      </c>
      <c r="D38" s="194">
        <f>'4'!D38</f>
        <v>1161.31</v>
      </c>
      <c r="E38" s="192" t="s">
        <v>22</v>
      </c>
      <c r="F38" s="192" t="s">
        <v>22</v>
      </c>
      <c r="G38" s="192" t="s">
        <v>22</v>
      </c>
      <c r="H38" s="192" t="s">
        <v>22</v>
      </c>
      <c r="I38" s="192" t="s">
        <v>22</v>
      </c>
      <c r="J38" s="192" t="s">
        <v>22</v>
      </c>
      <c r="K38" s="192" t="s">
        <v>22</v>
      </c>
      <c r="L38" s="192" t="s">
        <v>22</v>
      </c>
      <c r="M38" s="192" t="s">
        <v>22</v>
      </c>
      <c r="N38" s="194">
        <f>'4'!K38</f>
        <v>0</v>
      </c>
      <c r="O38" s="194">
        <f>'4'!L38</f>
        <v>1161.31</v>
      </c>
      <c r="P38" s="194">
        <v>0</v>
      </c>
      <c r="Q38" s="194">
        <v>0</v>
      </c>
      <c r="R38" s="194">
        <v>0</v>
      </c>
      <c r="S38" s="194">
        <f>D38</f>
        <v>1161.31</v>
      </c>
      <c r="T38" s="192" t="s">
        <v>126</v>
      </c>
      <c r="U38" s="192" t="s">
        <v>126</v>
      </c>
      <c r="V38" s="192" t="s">
        <v>126</v>
      </c>
      <c r="W38" s="192" t="s">
        <v>126</v>
      </c>
      <c r="X38" s="192" t="s">
        <v>126</v>
      </c>
      <c r="Y38" s="24"/>
      <c r="Z38" s="24"/>
      <c r="AA38" s="24"/>
    </row>
    <row r="39" spans="1:27" ht="38.25" x14ac:dyDescent="0.2">
      <c r="A39" s="123" t="str">
        <f>'4'!A39</f>
        <v>1.1.3.13</v>
      </c>
      <c r="B39" s="193" t="str">
        <f>'4'!B39</f>
        <v>Встановлення станції вакуумної дегазації VA3B Galv на котельні по вул. Задворецька, 13</v>
      </c>
      <c r="C39" s="123" t="str">
        <f>'4'!C39</f>
        <v>1 шт.</v>
      </c>
      <c r="D39" s="194">
        <f>'4'!D39</f>
        <v>1895.36</v>
      </c>
      <c r="E39" s="192" t="s">
        <v>22</v>
      </c>
      <c r="F39" s="192" t="s">
        <v>22</v>
      </c>
      <c r="G39" s="192" t="s">
        <v>22</v>
      </c>
      <c r="H39" s="192" t="s">
        <v>22</v>
      </c>
      <c r="I39" s="192" t="s">
        <v>22</v>
      </c>
      <c r="J39" s="192" t="s">
        <v>22</v>
      </c>
      <c r="K39" s="192" t="s">
        <v>22</v>
      </c>
      <c r="L39" s="192" t="s">
        <v>22</v>
      </c>
      <c r="M39" s="192" t="s">
        <v>22</v>
      </c>
      <c r="N39" s="194">
        <f>'4'!K39</f>
        <v>0</v>
      </c>
      <c r="O39" s="194">
        <f>'4'!L39</f>
        <v>1895.36</v>
      </c>
      <c r="P39" s="194">
        <v>0</v>
      </c>
      <c r="Q39" s="194">
        <v>0</v>
      </c>
      <c r="R39" s="194">
        <f>D39</f>
        <v>1895.36</v>
      </c>
      <c r="S39" s="194">
        <v>0</v>
      </c>
      <c r="T39" s="192" t="s">
        <v>126</v>
      </c>
      <c r="U39" s="192" t="s">
        <v>126</v>
      </c>
      <c r="V39" s="192" t="s">
        <v>126</v>
      </c>
      <c r="W39" s="192" t="s">
        <v>126</v>
      </c>
      <c r="X39" s="192" t="s">
        <v>126</v>
      </c>
      <c r="Y39" s="24"/>
      <c r="Z39" s="24"/>
      <c r="AA39" s="24"/>
    </row>
    <row r="40" spans="1:27" ht="25.5" x14ac:dyDescent="0.2">
      <c r="A40" s="123" t="str">
        <f>'4'!A40</f>
        <v>1.1.3.14</v>
      </c>
      <c r="B40" s="193" t="str">
        <f>'4'!B40</f>
        <v>Встановлення станції вакуумної дегазації VA1B Galv на котельні по вул. Загородня, 3а</v>
      </c>
      <c r="C40" s="123" t="str">
        <f>'4'!C40</f>
        <v>1 шт.</v>
      </c>
      <c r="D40" s="194">
        <f>'4'!D40</f>
        <v>1717.07</v>
      </c>
      <c r="E40" s="192" t="s">
        <v>22</v>
      </c>
      <c r="F40" s="192" t="s">
        <v>22</v>
      </c>
      <c r="G40" s="192" t="s">
        <v>22</v>
      </c>
      <c r="H40" s="192" t="s">
        <v>22</v>
      </c>
      <c r="I40" s="192" t="s">
        <v>22</v>
      </c>
      <c r="J40" s="192" t="s">
        <v>22</v>
      </c>
      <c r="K40" s="192" t="s">
        <v>22</v>
      </c>
      <c r="L40" s="192" t="s">
        <v>22</v>
      </c>
      <c r="M40" s="192" t="s">
        <v>22</v>
      </c>
      <c r="N40" s="194">
        <f>'4'!K40</f>
        <v>0</v>
      </c>
      <c r="O40" s="194">
        <f>'4'!L40</f>
        <v>1717.07</v>
      </c>
      <c r="P40" s="194">
        <v>0</v>
      </c>
      <c r="Q40" s="194">
        <v>0</v>
      </c>
      <c r="R40" s="194">
        <f t="shared" ref="R40:R41" si="2">D40</f>
        <v>1717.07</v>
      </c>
      <c r="S40" s="194">
        <v>0</v>
      </c>
      <c r="T40" s="192" t="s">
        <v>126</v>
      </c>
      <c r="U40" s="192" t="s">
        <v>126</v>
      </c>
      <c r="V40" s="192" t="s">
        <v>126</v>
      </c>
      <c r="W40" s="192" t="s">
        <v>126</v>
      </c>
      <c r="X40" s="192" t="s">
        <v>126</v>
      </c>
      <c r="Y40" s="24"/>
      <c r="Z40" s="24"/>
      <c r="AA40" s="24"/>
    </row>
    <row r="41" spans="1:27" ht="38.25" x14ac:dyDescent="0.2">
      <c r="A41" s="123" t="str">
        <f>'4'!A41</f>
        <v>1.1.3.15</v>
      </c>
      <c r="B41" s="193" t="str">
        <f>'4'!B41</f>
        <v>Встановлення станції вакуумної дегазації VA1B Galv на котельні на вул. Ольги Княгині, 15б</v>
      </c>
      <c r="C41" s="123" t="str">
        <f>'4'!C41</f>
        <v>1 шт.</v>
      </c>
      <c r="D41" s="194">
        <f>'4'!D41</f>
        <v>1717.07</v>
      </c>
      <c r="E41" s="192" t="s">
        <v>22</v>
      </c>
      <c r="F41" s="192" t="s">
        <v>22</v>
      </c>
      <c r="G41" s="192" t="s">
        <v>22</v>
      </c>
      <c r="H41" s="192" t="s">
        <v>22</v>
      </c>
      <c r="I41" s="192" t="s">
        <v>22</v>
      </c>
      <c r="J41" s="192" t="s">
        <v>22</v>
      </c>
      <c r="K41" s="192" t="s">
        <v>22</v>
      </c>
      <c r="L41" s="192" t="s">
        <v>22</v>
      </c>
      <c r="M41" s="192" t="s">
        <v>22</v>
      </c>
      <c r="N41" s="194">
        <f>'4'!K41</f>
        <v>0</v>
      </c>
      <c r="O41" s="194">
        <f>'4'!L41</f>
        <v>1717.07</v>
      </c>
      <c r="P41" s="194">
        <v>0</v>
      </c>
      <c r="Q41" s="194">
        <v>0</v>
      </c>
      <c r="R41" s="194">
        <f t="shared" si="2"/>
        <v>1717.07</v>
      </c>
      <c r="S41" s="194">
        <v>0</v>
      </c>
      <c r="T41" s="192" t="s">
        <v>126</v>
      </c>
      <c r="U41" s="192" t="s">
        <v>126</v>
      </c>
      <c r="V41" s="192" t="s">
        <v>126</v>
      </c>
      <c r="W41" s="192" t="s">
        <v>126</v>
      </c>
      <c r="X41" s="192" t="s">
        <v>126</v>
      </c>
      <c r="Y41" s="24"/>
      <c r="Z41" s="24"/>
      <c r="AA41" s="24"/>
    </row>
    <row r="42" spans="1:27" ht="38.25" x14ac:dyDescent="0.2">
      <c r="A42" s="123" t="str">
        <f>'4'!A42</f>
        <v>1.1.3.16</v>
      </c>
      <c r="B42" s="193" t="str">
        <f>'4'!B42</f>
        <v>Встановлення насосних агрегатів для перекачування соляного розчину, лугів та кистот на котельнях ДКП "Луцьктепло"</v>
      </c>
      <c r="C42" s="123" t="str">
        <f>'4'!C42</f>
        <v>4 шт.</v>
      </c>
      <c r="D42" s="194">
        <f>'4'!D42</f>
        <v>241.9</v>
      </c>
      <c r="E42" s="180" t="s">
        <v>22</v>
      </c>
      <c r="F42" s="180" t="s">
        <v>22</v>
      </c>
      <c r="G42" s="180" t="s">
        <v>22</v>
      </c>
      <c r="H42" s="180" t="s">
        <v>22</v>
      </c>
      <c r="I42" s="180" t="s">
        <v>22</v>
      </c>
      <c r="J42" s="180" t="s">
        <v>22</v>
      </c>
      <c r="K42" s="180" t="s">
        <v>22</v>
      </c>
      <c r="L42" s="180" t="s">
        <v>22</v>
      </c>
      <c r="M42" s="180" t="s">
        <v>22</v>
      </c>
      <c r="N42" s="194">
        <f>'4'!K42</f>
        <v>241.9</v>
      </c>
      <c r="O42" s="194">
        <f>'4'!L42</f>
        <v>0</v>
      </c>
      <c r="P42" s="194">
        <v>0</v>
      </c>
      <c r="Q42" s="194">
        <v>0</v>
      </c>
      <c r="R42" s="194">
        <v>0</v>
      </c>
      <c r="S42" s="194">
        <f>D42</f>
        <v>241.9</v>
      </c>
      <c r="T42" s="192" t="s">
        <v>126</v>
      </c>
      <c r="U42" s="192" t="s">
        <v>126</v>
      </c>
      <c r="V42" s="192" t="s">
        <v>126</v>
      </c>
      <c r="W42" s="192" t="s">
        <v>126</v>
      </c>
      <c r="X42" s="192" t="s">
        <v>126</v>
      </c>
      <c r="Y42" s="24"/>
      <c r="Z42" s="24"/>
      <c r="AA42" s="24"/>
    </row>
    <row r="43" spans="1:27" ht="25.5" x14ac:dyDescent="0.2">
      <c r="A43" s="123" t="str">
        <f>'4'!A43</f>
        <v>1.1.3.17</v>
      </c>
      <c r="B43" s="193" t="str">
        <f>'4'!B43</f>
        <v>Капітальний ремонт дахової котельні на вул. Захисників України, 20б</v>
      </c>
      <c r="C43" s="123" t="str">
        <f>'4'!C43</f>
        <v>1 шт.</v>
      </c>
      <c r="D43" s="194">
        <f>'4'!D43</f>
        <v>153.04</v>
      </c>
      <c r="E43" s="200" t="s">
        <v>22</v>
      </c>
      <c r="F43" s="200" t="s">
        <v>22</v>
      </c>
      <c r="G43" s="200" t="s">
        <v>22</v>
      </c>
      <c r="H43" s="200" t="s">
        <v>22</v>
      </c>
      <c r="I43" s="200" t="s">
        <v>22</v>
      </c>
      <c r="J43" s="200" t="s">
        <v>22</v>
      </c>
      <c r="K43" s="200" t="s">
        <v>22</v>
      </c>
      <c r="L43" s="200" t="s">
        <v>22</v>
      </c>
      <c r="M43" s="200" t="s">
        <v>22</v>
      </c>
      <c r="N43" s="194">
        <f>'4'!K43</f>
        <v>153.04</v>
      </c>
      <c r="O43" s="194">
        <f>'4'!L43</f>
        <v>0</v>
      </c>
      <c r="P43" s="194">
        <v>0</v>
      </c>
      <c r="Q43" s="194">
        <v>0</v>
      </c>
      <c r="R43" s="194">
        <v>0</v>
      </c>
      <c r="S43" s="194">
        <f>D43</f>
        <v>153.04</v>
      </c>
      <c r="T43" s="200" t="s">
        <v>126</v>
      </c>
      <c r="U43" s="200" t="s">
        <v>126</v>
      </c>
      <c r="V43" s="200" t="s">
        <v>126</v>
      </c>
      <c r="W43" s="200" t="s">
        <v>126</v>
      </c>
      <c r="X43" s="200" t="s">
        <v>126</v>
      </c>
      <c r="Y43" s="24"/>
      <c r="Z43" s="24"/>
      <c r="AA43" s="24"/>
    </row>
    <row r="44" spans="1:27" ht="38.25" x14ac:dyDescent="0.2">
      <c r="A44" s="123" t="str">
        <f>'4'!A44</f>
        <v>1.1.3.18</v>
      </c>
      <c r="B44" s="193" t="str">
        <f>'4'!B44</f>
        <v>Капітальний ремонт електрообладнання котелень ДКП "Луцьктепло" (підключення ДЕС)</v>
      </c>
      <c r="C44" s="123" t="str">
        <f>'4'!C44</f>
        <v>14 шт.</v>
      </c>
      <c r="D44" s="194">
        <f>'4'!D44</f>
        <v>69.739999999999995</v>
      </c>
      <c r="E44" s="180" t="s">
        <v>22</v>
      </c>
      <c r="F44" s="180" t="s">
        <v>22</v>
      </c>
      <c r="G44" s="180" t="s">
        <v>22</v>
      </c>
      <c r="H44" s="180" t="s">
        <v>22</v>
      </c>
      <c r="I44" s="180" t="s">
        <v>22</v>
      </c>
      <c r="J44" s="180" t="s">
        <v>22</v>
      </c>
      <c r="K44" s="180" t="s">
        <v>22</v>
      </c>
      <c r="L44" s="180" t="s">
        <v>22</v>
      </c>
      <c r="M44" s="180" t="s">
        <v>22</v>
      </c>
      <c r="N44" s="194">
        <f>'4'!K44</f>
        <v>69.739999999999995</v>
      </c>
      <c r="O44" s="194">
        <f>'4'!L44</f>
        <v>0</v>
      </c>
      <c r="P44" s="194">
        <f>D44</f>
        <v>69.739999999999995</v>
      </c>
      <c r="Q44" s="194">
        <v>0</v>
      </c>
      <c r="R44" s="194">
        <v>0</v>
      </c>
      <c r="S44" s="194">
        <v>0</v>
      </c>
      <c r="T44" s="192" t="s">
        <v>126</v>
      </c>
      <c r="U44" s="192" t="s">
        <v>126</v>
      </c>
      <c r="V44" s="192" t="s">
        <v>126</v>
      </c>
      <c r="W44" s="192" t="s">
        <v>126</v>
      </c>
      <c r="X44" s="192" t="s">
        <v>126</v>
      </c>
      <c r="Y44" s="24"/>
      <c r="Z44" s="24"/>
      <c r="AA44" s="24"/>
    </row>
    <row r="45" spans="1:27" ht="16.5" customHeight="1" x14ac:dyDescent="0.2">
      <c r="A45" s="275" t="s">
        <v>72</v>
      </c>
      <c r="B45" s="276"/>
      <c r="C45" s="277"/>
      <c r="D45" s="194">
        <f>SUM(D27:D44)</f>
        <v>35352.040000000008</v>
      </c>
      <c r="E45" s="170" t="s">
        <v>22</v>
      </c>
      <c r="F45" s="170" t="s">
        <v>22</v>
      </c>
      <c r="G45" s="170" t="s">
        <v>126</v>
      </c>
      <c r="H45" s="170" t="s">
        <v>126</v>
      </c>
      <c r="I45" s="170" t="s">
        <v>126</v>
      </c>
      <c r="J45" s="170" t="s">
        <v>126</v>
      </c>
      <c r="K45" s="170" t="s">
        <v>126</v>
      </c>
      <c r="L45" s="170" t="s">
        <v>126</v>
      </c>
      <c r="M45" s="77" t="s">
        <v>126</v>
      </c>
      <c r="N45" s="194">
        <f t="shared" ref="N45:S45" si="3">SUM(N27:N44)</f>
        <v>464.68</v>
      </c>
      <c r="O45" s="194">
        <f t="shared" si="3"/>
        <v>34887.360000000008</v>
      </c>
      <c r="P45" s="194">
        <f t="shared" si="3"/>
        <v>1270.25</v>
      </c>
      <c r="Q45" s="194">
        <f t="shared" si="3"/>
        <v>0</v>
      </c>
      <c r="R45" s="194">
        <f t="shared" si="3"/>
        <v>5572.29</v>
      </c>
      <c r="S45" s="194">
        <f t="shared" si="3"/>
        <v>28509.500000000004</v>
      </c>
      <c r="T45" s="116" t="s">
        <v>126</v>
      </c>
      <c r="U45" s="116" t="s">
        <v>126</v>
      </c>
      <c r="V45" s="116" t="s">
        <v>126</v>
      </c>
      <c r="W45" s="116" t="s">
        <v>126</v>
      </c>
      <c r="X45" s="113" t="s">
        <v>126</v>
      </c>
      <c r="Y45" s="19"/>
      <c r="Z45" s="19"/>
      <c r="AA45" s="19"/>
    </row>
    <row r="46" spans="1:27" ht="15" customHeight="1" x14ac:dyDescent="0.2">
      <c r="A46" s="275" t="s">
        <v>73</v>
      </c>
      <c r="B46" s="276"/>
      <c r="C46" s="277"/>
      <c r="D46" s="194">
        <f>D23+D45+D25</f>
        <v>35352.040000000008</v>
      </c>
      <c r="E46" s="77" t="s">
        <v>48</v>
      </c>
      <c r="F46" s="77" t="s">
        <v>48</v>
      </c>
      <c r="G46" s="66" t="s">
        <v>126</v>
      </c>
      <c r="H46" s="66" t="s">
        <v>126</v>
      </c>
      <c r="I46" s="66" t="s">
        <v>126</v>
      </c>
      <c r="J46" s="97" t="str">
        <f>J23</f>
        <v>-</v>
      </c>
      <c r="K46" s="66" t="s">
        <v>126</v>
      </c>
      <c r="L46" s="66" t="s">
        <v>126</v>
      </c>
      <c r="M46" s="77" t="s">
        <v>126</v>
      </c>
      <c r="N46" s="194">
        <f t="shared" ref="N46:S46" si="4">N23+N45+N25</f>
        <v>464.68</v>
      </c>
      <c r="O46" s="194">
        <f t="shared" si="4"/>
        <v>34887.360000000008</v>
      </c>
      <c r="P46" s="194">
        <f t="shared" si="4"/>
        <v>1270.25</v>
      </c>
      <c r="Q46" s="194">
        <f t="shared" si="4"/>
        <v>0</v>
      </c>
      <c r="R46" s="194">
        <f t="shared" si="4"/>
        <v>5572.29</v>
      </c>
      <c r="S46" s="194">
        <f t="shared" si="4"/>
        <v>28509.500000000004</v>
      </c>
      <c r="T46" s="94" t="str">
        <f>T23</f>
        <v>-</v>
      </c>
      <c r="U46" s="116" t="s">
        <v>126</v>
      </c>
      <c r="V46" s="116" t="str">
        <f>V23</f>
        <v>-</v>
      </c>
      <c r="W46" s="116" t="str">
        <f>W23</f>
        <v>-</v>
      </c>
      <c r="X46" s="113" t="str">
        <f>X23</f>
        <v>-</v>
      </c>
      <c r="Y46" s="19"/>
      <c r="Z46" s="19"/>
      <c r="AA46" s="19"/>
    </row>
    <row r="47" spans="1:27" ht="17.45" hidden="1" customHeight="1" x14ac:dyDescent="0.2">
      <c r="A47" s="67" t="s">
        <v>53</v>
      </c>
      <c r="B47" s="286" t="s">
        <v>117</v>
      </c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8"/>
      <c r="Y47" s="24"/>
      <c r="Z47" s="24"/>
      <c r="AA47" s="24"/>
    </row>
    <row r="48" spans="1:27" ht="16.899999999999999" hidden="1" customHeight="1" x14ac:dyDescent="0.2">
      <c r="A48" s="58" t="s">
        <v>10</v>
      </c>
      <c r="B48" s="265" t="s">
        <v>68</v>
      </c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7"/>
    </row>
    <row r="49" spans="1:27" hidden="1" x14ac:dyDescent="0.2">
      <c r="A49" s="114"/>
      <c r="B49" s="114"/>
      <c r="C49" s="114"/>
      <c r="D49" s="114"/>
      <c r="E49" s="66" t="s">
        <v>22</v>
      </c>
      <c r="F49" s="66" t="s">
        <v>22</v>
      </c>
      <c r="G49" s="66" t="s">
        <v>22</v>
      </c>
      <c r="H49" s="66" t="s">
        <v>22</v>
      </c>
      <c r="I49" s="66" t="s">
        <v>22</v>
      </c>
      <c r="J49" s="66" t="s">
        <v>22</v>
      </c>
      <c r="K49" s="66" t="s">
        <v>22</v>
      </c>
      <c r="L49" s="66" t="s">
        <v>22</v>
      </c>
      <c r="M49" s="66" t="s">
        <v>22</v>
      </c>
      <c r="N49" s="154"/>
      <c r="O49" s="114"/>
      <c r="P49" s="161"/>
      <c r="Q49" s="161"/>
      <c r="R49" s="161"/>
      <c r="S49" s="161"/>
      <c r="T49" s="114"/>
      <c r="U49" s="114"/>
      <c r="V49" s="114"/>
      <c r="W49" s="114"/>
      <c r="X49" s="114"/>
      <c r="Y49" s="23"/>
      <c r="Z49" s="23"/>
      <c r="AA49" s="23"/>
    </row>
    <row r="50" spans="1:27" ht="12.75" hidden="1" customHeight="1" x14ac:dyDescent="0.2">
      <c r="A50" s="275" t="s">
        <v>74</v>
      </c>
      <c r="B50" s="276"/>
      <c r="C50" s="277"/>
      <c r="D50" s="113"/>
      <c r="E50" s="113" t="s">
        <v>22</v>
      </c>
      <c r="F50" s="113" t="s">
        <v>22</v>
      </c>
      <c r="G50" s="113"/>
      <c r="H50" s="113"/>
      <c r="I50" s="113"/>
      <c r="J50" s="113"/>
      <c r="K50" s="113"/>
      <c r="L50" s="113"/>
      <c r="M50" s="113"/>
      <c r="N50" s="153"/>
      <c r="O50" s="113"/>
      <c r="P50" s="160"/>
      <c r="Q50" s="160"/>
      <c r="R50" s="160"/>
      <c r="S50" s="160"/>
      <c r="T50" s="113"/>
      <c r="U50" s="113"/>
      <c r="V50" s="113"/>
      <c r="W50" s="113"/>
      <c r="X50" s="113"/>
      <c r="Y50" s="19"/>
      <c r="Z50" s="19"/>
      <c r="AA50" s="19"/>
    </row>
    <row r="51" spans="1:27" ht="13.5" hidden="1" customHeight="1" x14ac:dyDescent="0.2">
      <c r="A51" s="117" t="s">
        <v>11</v>
      </c>
      <c r="B51" s="265" t="s">
        <v>116</v>
      </c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7"/>
    </row>
    <row r="52" spans="1:27" hidden="1" x14ac:dyDescent="0.2">
      <c r="A52" s="114"/>
      <c r="B52" s="114"/>
      <c r="C52" s="114"/>
      <c r="D52" s="114"/>
      <c r="E52" s="66" t="s">
        <v>22</v>
      </c>
      <c r="F52" s="66" t="s">
        <v>22</v>
      </c>
      <c r="G52" s="66" t="s">
        <v>22</v>
      </c>
      <c r="H52" s="66" t="s">
        <v>22</v>
      </c>
      <c r="I52" s="66" t="s">
        <v>22</v>
      </c>
      <c r="J52" s="66" t="s">
        <v>22</v>
      </c>
      <c r="K52" s="66" t="s">
        <v>22</v>
      </c>
      <c r="L52" s="66" t="s">
        <v>22</v>
      </c>
      <c r="M52" s="66" t="s">
        <v>22</v>
      </c>
      <c r="N52" s="154"/>
      <c r="O52" s="114"/>
      <c r="P52" s="161"/>
      <c r="Q52" s="161"/>
      <c r="R52" s="161"/>
      <c r="S52" s="161"/>
      <c r="T52" s="114"/>
      <c r="U52" s="114"/>
      <c r="V52" s="114"/>
      <c r="W52" s="114"/>
      <c r="X52" s="114"/>
      <c r="Y52" s="23"/>
      <c r="Z52" s="23"/>
      <c r="AA52" s="23"/>
    </row>
    <row r="53" spans="1:27" ht="10.5" hidden="1" customHeight="1" x14ac:dyDescent="0.2">
      <c r="A53" s="275" t="s">
        <v>75</v>
      </c>
      <c r="B53" s="276"/>
      <c r="C53" s="277"/>
      <c r="D53" s="113"/>
      <c r="E53" s="113" t="s">
        <v>22</v>
      </c>
      <c r="F53" s="113" t="s">
        <v>22</v>
      </c>
      <c r="G53" s="113"/>
      <c r="H53" s="113"/>
      <c r="I53" s="113"/>
      <c r="J53" s="113"/>
      <c r="K53" s="113"/>
      <c r="L53" s="113"/>
      <c r="M53" s="113"/>
      <c r="N53" s="153"/>
      <c r="O53" s="113"/>
      <c r="P53" s="160"/>
      <c r="Q53" s="160"/>
      <c r="R53" s="160"/>
      <c r="S53" s="160"/>
      <c r="T53" s="113"/>
      <c r="U53" s="113"/>
      <c r="V53" s="113"/>
      <c r="W53" s="113"/>
      <c r="X53" s="113"/>
      <c r="Y53" s="19"/>
      <c r="Z53" s="19"/>
      <c r="AA53" s="19"/>
    </row>
    <row r="54" spans="1:27" ht="15" hidden="1" customHeight="1" x14ac:dyDescent="0.2">
      <c r="A54" s="113" t="s">
        <v>37</v>
      </c>
      <c r="B54" s="265" t="s">
        <v>80</v>
      </c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7"/>
    </row>
    <row r="55" spans="1:27" hidden="1" x14ac:dyDescent="0.2">
      <c r="A55" s="114"/>
      <c r="B55" s="114"/>
      <c r="C55" s="114"/>
      <c r="D55" s="114"/>
      <c r="E55" s="66" t="s">
        <v>22</v>
      </c>
      <c r="F55" s="66" t="s">
        <v>22</v>
      </c>
      <c r="G55" s="66" t="s">
        <v>22</v>
      </c>
      <c r="H55" s="66" t="s">
        <v>22</v>
      </c>
      <c r="I55" s="66" t="s">
        <v>22</v>
      </c>
      <c r="J55" s="66" t="s">
        <v>22</v>
      </c>
      <c r="K55" s="66" t="s">
        <v>22</v>
      </c>
      <c r="L55" s="66" t="s">
        <v>22</v>
      </c>
      <c r="M55" s="66" t="s">
        <v>22</v>
      </c>
      <c r="N55" s="154"/>
      <c r="O55" s="114"/>
      <c r="P55" s="161"/>
      <c r="Q55" s="161"/>
      <c r="R55" s="161"/>
      <c r="S55" s="161"/>
      <c r="T55" s="114"/>
      <c r="U55" s="114"/>
      <c r="V55" s="114"/>
      <c r="W55" s="114"/>
      <c r="X55" s="114"/>
      <c r="Y55" s="23"/>
      <c r="Z55" s="23"/>
      <c r="AA55" s="23"/>
    </row>
    <row r="56" spans="1:27" ht="10.5" hidden="1" customHeight="1" x14ac:dyDescent="0.2">
      <c r="A56" s="275" t="s">
        <v>76</v>
      </c>
      <c r="B56" s="276"/>
      <c r="C56" s="277"/>
      <c r="D56" s="113"/>
      <c r="E56" s="113" t="s">
        <v>22</v>
      </c>
      <c r="F56" s="113" t="s">
        <v>22</v>
      </c>
      <c r="G56" s="113"/>
      <c r="H56" s="113"/>
      <c r="I56" s="113"/>
      <c r="J56" s="113"/>
      <c r="K56" s="113"/>
      <c r="L56" s="113"/>
      <c r="M56" s="113"/>
      <c r="N56" s="153"/>
      <c r="O56" s="113"/>
      <c r="P56" s="160"/>
      <c r="Q56" s="160"/>
      <c r="R56" s="160"/>
      <c r="S56" s="160"/>
      <c r="T56" s="113"/>
      <c r="U56" s="113"/>
      <c r="V56" s="113"/>
      <c r="W56" s="113"/>
      <c r="X56" s="113"/>
      <c r="Y56" s="19"/>
      <c r="Z56" s="19"/>
      <c r="AA56" s="19"/>
    </row>
    <row r="57" spans="1:27" hidden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>
        <v>2</v>
      </c>
      <c r="L57" s="68"/>
      <c r="M57" s="68"/>
      <c r="N57" s="156"/>
      <c r="O57" s="276" t="s">
        <v>102</v>
      </c>
      <c r="P57" s="276"/>
      <c r="Q57" s="276"/>
      <c r="R57" s="276"/>
      <c r="S57" s="276"/>
      <c r="T57" s="276"/>
      <c r="U57" s="276"/>
      <c r="V57" s="276"/>
      <c r="W57" s="276"/>
      <c r="X57" s="276"/>
    </row>
    <row r="58" spans="1:27" hidden="1" x14ac:dyDescent="0.2">
      <c r="A58" s="114">
        <v>1</v>
      </c>
      <c r="B58" s="114">
        <v>2</v>
      </c>
      <c r="C58" s="114">
        <v>3</v>
      </c>
      <c r="D58" s="114">
        <v>4</v>
      </c>
      <c r="E58" s="114">
        <v>5</v>
      </c>
      <c r="F58" s="114">
        <v>6</v>
      </c>
      <c r="G58" s="69">
        <v>7</v>
      </c>
      <c r="H58" s="114">
        <v>8</v>
      </c>
      <c r="I58" s="114">
        <v>9</v>
      </c>
      <c r="J58" s="114">
        <v>10</v>
      </c>
      <c r="K58" s="70">
        <v>11</v>
      </c>
      <c r="L58" s="70">
        <v>12</v>
      </c>
      <c r="M58" s="70">
        <v>13</v>
      </c>
      <c r="N58" s="154">
        <v>14</v>
      </c>
      <c r="O58" s="114">
        <v>15</v>
      </c>
      <c r="P58" s="161">
        <v>16</v>
      </c>
      <c r="Q58" s="161">
        <v>17</v>
      </c>
      <c r="R58" s="161">
        <v>18</v>
      </c>
      <c r="S58" s="161">
        <v>19</v>
      </c>
      <c r="T58" s="114">
        <v>20</v>
      </c>
      <c r="U58" s="114">
        <v>21</v>
      </c>
      <c r="V58" s="114">
        <v>22</v>
      </c>
      <c r="W58" s="114">
        <v>23</v>
      </c>
      <c r="X58" s="114">
        <v>24</v>
      </c>
    </row>
    <row r="59" spans="1:27" ht="16.5" hidden="1" customHeight="1" x14ac:dyDescent="0.2">
      <c r="A59" s="117" t="s">
        <v>12</v>
      </c>
      <c r="B59" s="265" t="s">
        <v>81</v>
      </c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7"/>
    </row>
    <row r="60" spans="1:27" hidden="1" x14ac:dyDescent="0.2">
      <c r="A60" s="114"/>
      <c r="B60" s="114"/>
      <c r="C60" s="114"/>
      <c r="D60" s="114"/>
      <c r="E60" s="66" t="s">
        <v>22</v>
      </c>
      <c r="F60" s="66" t="s">
        <v>22</v>
      </c>
      <c r="G60" s="66" t="s">
        <v>22</v>
      </c>
      <c r="H60" s="66" t="s">
        <v>22</v>
      </c>
      <c r="I60" s="66" t="s">
        <v>22</v>
      </c>
      <c r="J60" s="66" t="s">
        <v>22</v>
      </c>
      <c r="K60" s="66" t="s">
        <v>22</v>
      </c>
      <c r="L60" s="66" t="s">
        <v>22</v>
      </c>
      <c r="M60" s="66" t="s">
        <v>22</v>
      </c>
      <c r="N60" s="154"/>
      <c r="O60" s="114"/>
      <c r="P60" s="161"/>
      <c r="Q60" s="161"/>
      <c r="R60" s="161"/>
      <c r="S60" s="161"/>
      <c r="T60" s="114"/>
      <c r="U60" s="114"/>
      <c r="V60" s="114"/>
      <c r="W60" s="114"/>
      <c r="X60" s="114"/>
      <c r="Y60" s="23"/>
      <c r="Z60" s="23"/>
      <c r="AA60" s="23"/>
    </row>
    <row r="61" spans="1:27" ht="15" hidden="1" customHeight="1" x14ac:dyDescent="0.2">
      <c r="A61" s="275" t="s">
        <v>77</v>
      </c>
      <c r="B61" s="276"/>
      <c r="C61" s="277"/>
      <c r="D61" s="113"/>
      <c r="E61" s="113" t="s">
        <v>22</v>
      </c>
      <c r="F61" s="113" t="s">
        <v>22</v>
      </c>
      <c r="G61" s="113"/>
      <c r="H61" s="113"/>
      <c r="I61" s="113"/>
      <c r="J61" s="113"/>
      <c r="K61" s="113"/>
      <c r="L61" s="113"/>
      <c r="M61" s="113"/>
      <c r="N61" s="153"/>
      <c r="O61" s="113"/>
      <c r="P61" s="160"/>
      <c r="Q61" s="160"/>
      <c r="R61" s="160"/>
      <c r="S61" s="160"/>
      <c r="T61" s="113"/>
      <c r="U61" s="113"/>
      <c r="V61" s="113"/>
      <c r="W61" s="113"/>
      <c r="X61" s="113"/>
      <c r="Y61" s="19"/>
      <c r="Z61" s="19"/>
      <c r="AA61" s="19"/>
    </row>
    <row r="62" spans="1:27" ht="14.25" hidden="1" customHeight="1" x14ac:dyDescent="0.2">
      <c r="A62" s="113" t="s">
        <v>55</v>
      </c>
      <c r="B62" s="275" t="s">
        <v>70</v>
      </c>
      <c r="C62" s="276"/>
      <c r="D62" s="276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7"/>
      <c r="Y62" s="19"/>
      <c r="Z62" s="19"/>
      <c r="AA62" s="19"/>
    </row>
    <row r="63" spans="1:27" hidden="1" x14ac:dyDescent="0.2">
      <c r="A63" s="114"/>
      <c r="B63" s="114"/>
      <c r="C63" s="114"/>
      <c r="D63" s="114"/>
      <c r="E63" s="66" t="s">
        <v>22</v>
      </c>
      <c r="F63" s="66" t="s">
        <v>22</v>
      </c>
      <c r="G63" s="66" t="s">
        <v>22</v>
      </c>
      <c r="H63" s="66" t="s">
        <v>22</v>
      </c>
      <c r="I63" s="66" t="s">
        <v>22</v>
      </c>
      <c r="J63" s="66" t="s">
        <v>22</v>
      </c>
      <c r="K63" s="66" t="s">
        <v>22</v>
      </c>
      <c r="L63" s="66" t="s">
        <v>22</v>
      </c>
      <c r="M63" s="66" t="s">
        <v>22</v>
      </c>
      <c r="N63" s="154"/>
      <c r="O63" s="114"/>
      <c r="P63" s="161"/>
      <c r="Q63" s="161"/>
      <c r="R63" s="161"/>
      <c r="S63" s="161"/>
      <c r="T63" s="114"/>
      <c r="U63" s="114"/>
      <c r="V63" s="114"/>
      <c r="W63" s="114"/>
      <c r="X63" s="114"/>
      <c r="Y63" s="23"/>
      <c r="Z63" s="23"/>
      <c r="AA63" s="23"/>
    </row>
    <row r="64" spans="1:27" ht="12.75" hidden="1" customHeight="1" x14ac:dyDescent="0.2">
      <c r="A64" s="275" t="s">
        <v>78</v>
      </c>
      <c r="B64" s="276"/>
      <c r="C64" s="277"/>
      <c r="D64" s="113"/>
      <c r="E64" s="113" t="s">
        <v>22</v>
      </c>
      <c r="F64" s="113" t="s">
        <v>22</v>
      </c>
      <c r="G64" s="113"/>
      <c r="H64" s="113"/>
      <c r="I64" s="113"/>
      <c r="J64" s="113"/>
      <c r="K64" s="113"/>
      <c r="L64" s="113"/>
      <c r="M64" s="113"/>
      <c r="N64" s="153"/>
      <c r="O64" s="113"/>
      <c r="P64" s="160"/>
      <c r="Q64" s="160"/>
      <c r="R64" s="160"/>
      <c r="S64" s="160"/>
      <c r="T64" s="113"/>
      <c r="U64" s="113"/>
      <c r="V64" s="113"/>
      <c r="W64" s="113"/>
      <c r="X64" s="113"/>
      <c r="Y64" s="19"/>
      <c r="Z64" s="19"/>
      <c r="AA64" s="19"/>
    </row>
    <row r="65" spans="1:27" ht="12" hidden="1" customHeight="1" x14ac:dyDescent="0.2">
      <c r="A65" s="275" t="s">
        <v>79</v>
      </c>
      <c r="B65" s="276"/>
      <c r="C65" s="277"/>
      <c r="D65" s="113"/>
      <c r="E65" s="113" t="s">
        <v>22</v>
      </c>
      <c r="F65" s="113" t="s">
        <v>22</v>
      </c>
      <c r="G65" s="113"/>
      <c r="H65" s="113"/>
      <c r="I65" s="113"/>
      <c r="J65" s="113"/>
      <c r="K65" s="113"/>
      <c r="L65" s="113"/>
      <c r="M65" s="113"/>
      <c r="N65" s="153"/>
      <c r="O65" s="113"/>
      <c r="P65" s="160"/>
      <c r="Q65" s="160"/>
      <c r="R65" s="160"/>
      <c r="S65" s="160"/>
      <c r="T65" s="113"/>
      <c r="U65" s="113"/>
      <c r="V65" s="113"/>
      <c r="W65" s="113"/>
      <c r="X65" s="113"/>
      <c r="Y65" s="19"/>
      <c r="Z65" s="19"/>
      <c r="AA65" s="19"/>
    </row>
    <row r="66" spans="1:27" ht="17.25" customHeight="1" x14ac:dyDescent="0.2">
      <c r="A66" s="285" t="s">
        <v>136</v>
      </c>
      <c r="B66" s="285"/>
      <c r="C66" s="285"/>
      <c r="D66" s="201">
        <f>D46</f>
        <v>35352.040000000008</v>
      </c>
      <c r="E66" s="201">
        <f>'4'!E47</f>
        <v>12551.88</v>
      </c>
      <c r="F66" s="201">
        <f>'4'!F47</f>
        <v>0</v>
      </c>
      <c r="G66" s="201">
        <f>'4'!G47</f>
        <v>0</v>
      </c>
      <c r="H66" s="201">
        <f>'4'!H47</f>
        <v>0</v>
      </c>
      <c r="I66" s="201">
        <v>0</v>
      </c>
      <c r="J66" s="201">
        <f>'4'!I47</f>
        <v>22800.160000000011</v>
      </c>
      <c r="K66" s="201">
        <v>0</v>
      </c>
      <c r="L66" s="201">
        <v>0</v>
      </c>
      <c r="M66" s="201">
        <f>E66</f>
        <v>12551.88</v>
      </c>
      <c r="N66" s="201">
        <f t="shared" ref="N66:T66" si="5">N46</f>
        <v>464.68</v>
      </c>
      <c r="O66" s="201">
        <f t="shared" si="5"/>
        <v>34887.360000000008</v>
      </c>
      <c r="P66" s="201">
        <f t="shared" si="5"/>
        <v>1270.25</v>
      </c>
      <c r="Q66" s="201">
        <f t="shared" si="5"/>
        <v>0</v>
      </c>
      <c r="R66" s="201">
        <f t="shared" si="5"/>
        <v>5572.29</v>
      </c>
      <c r="S66" s="201">
        <f t="shared" si="5"/>
        <v>28509.500000000004</v>
      </c>
      <c r="T66" s="86" t="str">
        <f t="shared" si="5"/>
        <v>-</v>
      </c>
      <c r="U66" s="114" t="s">
        <v>126</v>
      </c>
      <c r="V66" s="114" t="str">
        <f>V46</f>
        <v>-</v>
      </c>
      <c r="W66" s="114" t="str">
        <f>W46</f>
        <v>-</v>
      </c>
      <c r="X66" s="114" t="str">
        <f>X46</f>
        <v>-</v>
      </c>
      <c r="Y66" s="23"/>
      <c r="Z66" s="23"/>
      <c r="AA66" s="23"/>
    </row>
    <row r="67" spans="1:27" ht="17.25" customHeight="1" x14ac:dyDescent="0.2">
      <c r="A67" s="115" t="s">
        <v>131</v>
      </c>
      <c r="B67" s="282" t="s">
        <v>129</v>
      </c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4"/>
      <c r="Y67" s="23"/>
      <c r="Z67" s="23"/>
      <c r="AA67" s="23"/>
    </row>
    <row r="68" spans="1:27" ht="15.75" customHeight="1" x14ac:dyDescent="0.2">
      <c r="A68" s="53" t="s">
        <v>13</v>
      </c>
      <c r="B68" s="272" t="s">
        <v>177</v>
      </c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4"/>
      <c r="Y68" s="25"/>
      <c r="Z68" s="25"/>
      <c r="AA68" s="25"/>
    </row>
    <row r="69" spans="1:27" ht="17.25" customHeight="1" x14ac:dyDescent="0.2">
      <c r="A69" s="54" t="s">
        <v>14</v>
      </c>
      <c r="B69" s="265" t="s">
        <v>68</v>
      </c>
      <c r="C69" s="266"/>
      <c r="D69" s="266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  <c r="X69" s="267"/>
      <c r="Y69" s="25"/>
      <c r="Z69" s="25"/>
      <c r="AA69" s="25"/>
    </row>
    <row r="70" spans="1:27" ht="17.25" customHeight="1" x14ac:dyDescent="0.2">
      <c r="A70" s="275" t="s">
        <v>82</v>
      </c>
      <c r="B70" s="276"/>
      <c r="C70" s="277"/>
      <c r="D70" s="77">
        <v>0</v>
      </c>
      <c r="E70" s="77" t="s">
        <v>48</v>
      </c>
      <c r="F70" s="77" t="s">
        <v>48</v>
      </c>
      <c r="G70" s="66" t="s">
        <v>126</v>
      </c>
      <c r="H70" s="66" t="s">
        <v>126</v>
      </c>
      <c r="I70" s="66" t="s">
        <v>126</v>
      </c>
      <c r="J70" s="79" t="s">
        <v>126</v>
      </c>
      <c r="K70" s="66" t="s">
        <v>126</v>
      </c>
      <c r="L70" s="66" t="s">
        <v>126</v>
      </c>
      <c r="M70" s="77" t="s">
        <v>126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 t="s">
        <v>126</v>
      </c>
      <c r="U70" s="77" t="s">
        <v>126</v>
      </c>
      <c r="V70" s="77" t="s">
        <v>126</v>
      </c>
      <c r="W70" s="77" t="s">
        <v>126</v>
      </c>
      <c r="X70" s="77" t="s">
        <v>126</v>
      </c>
      <c r="Y70" s="19"/>
      <c r="Z70" s="19"/>
      <c r="AA70" s="19"/>
    </row>
    <row r="71" spans="1:27" ht="15.75" customHeight="1" x14ac:dyDescent="0.2">
      <c r="A71" s="116" t="s">
        <v>43</v>
      </c>
      <c r="B71" s="265" t="s">
        <v>116</v>
      </c>
      <c r="C71" s="266"/>
      <c r="D71" s="266"/>
      <c r="E71" s="266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66"/>
      <c r="Q71" s="266"/>
      <c r="R71" s="266"/>
      <c r="S71" s="266"/>
      <c r="T71" s="266"/>
      <c r="U71" s="266"/>
      <c r="V71" s="266"/>
      <c r="W71" s="266"/>
      <c r="X71" s="267"/>
      <c r="Y71" s="24"/>
      <c r="Z71" s="24"/>
      <c r="AA71" s="24"/>
    </row>
    <row r="72" spans="1:27" ht="15.75" customHeight="1" x14ac:dyDescent="0.2">
      <c r="A72" s="275" t="s">
        <v>83</v>
      </c>
      <c r="B72" s="276"/>
      <c r="C72" s="277"/>
      <c r="D72" s="77">
        <v>0</v>
      </c>
      <c r="E72" s="113" t="s">
        <v>22</v>
      </c>
      <c r="F72" s="113" t="s">
        <v>22</v>
      </c>
      <c r="G72" s="113" t="s">
        <v>126</v>
      </c>
      <c r="H72" s="113" t="s">
        <v>126</v>
      </c>
      <c r="I72" s="113" t="s">
        <v>126</v>
      </c>
      <c r="J72" s="113" t="s">
        <v>126</v>
      </c>
      <c r="K72" s="113" t="s">
        <v>126</v>
      </c>
      <c r="L72" s="113" t="s">
        <v>126</v>
      </c>
      <c r="M72" s="113" t="s">
        <v>126</v>
      </c>
      <c r="N72" s="96">
        <v>0</v>
      </c>
      <c r="O72" s="96">
        <v>0</v>
      </c>
      <c r="P72" s="96">
        <v>0</v>
      </c>
      <c r="Q72" s="96">
        <v>0</v>
      </c>
      <c r="R72" s="96">
        <v>0</v>
      </c>
      <c r="S72" s="96">
        <v>0</v>
      </c>
      <c r="T72" s="113" t="s">
        <v>126</v>
      </c>
      <c r="U72" s="113" t="s">
        <v>126</v>
      </c>
      <c r="V72" s="113" t="s">
        <v>126</v>
      </c>
      <c r="W72" s="113" t="s">
        <v>126</v>
      </c>
      <c r="X72" s="113" t="s">
        <v>126</v>
      </c>
      <c r="Y72" s="19"/>
      <c r="Z72" s="19"/>
      <c r="AA72" s="19"/>
    </row>
    <row r="73" spans="1:27" ht="15" customHeight="1" x14ac:dyDescent="0.2">
      <c r="A73" s="67" t="s">
        <v>44</v>
      </c>
      <c r="B73" s="275" t="s">
        <v>70</v>
      </c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7"/>
      <c r="Y73" s="24"/>
      <c r="Z73" s="24"/>
      <c r="AA73" s="24"/>
    </row>
    <row r="74" spans="1:27" ht="25.5" x14ac:dyDescent="0.2">
      <c r="A74" s="67" t="str">
        <f>'4'!A55</f>
        <v>2.1.3.1</v>
      </c>
      <c r="B74" s="204" t="str">
        <f>'4'!B55</f>
        <v xml:space="preserve">Встановлення автоматизації та диспечеризації на ЦТП </v>
      </c>
      <c r="C74" s="67" t="str">
        <f>'4'!C55</f>
        <v>5 шт.</v>
      </c>
      <c r="D74" s="194">
        <f>'4'!D55</f>
        <v>1059.3399999999999</v>
      </c>
      <c r="E74" s="200" t="s">
        <v>22</v>
      </c>
      <c r="F74" s="200" t="s">
        <v>22</v>
      </c>
      <c r="G74" s="200" t="s">
        <v>22</v>
      </c>
      <c r="H74" s="200" t="s">
        <v>22</v>
      </c>
      <c r="I74" s="200" t="s">
        <v>22</v>
      </c>
      <c r="J74" s="200" t="s">
        <v>22</v>
      </c>
      <c r="K74" s="200" t="s">
        <v>22</v>
      </c>
      <c r="L74" s="200" t="s">
        <v>22</v>
      </c>
      <c r="M74" s="200" t="s">
        <v>22</v>
      </c>
      <c r="N74" s="194">
        <f>'4'!K55</f>
        <v>1059.3399999999999</v>
      </c>
      <c r="O74" s="194">
        <f>'4'!L55</f>
        <v>0</v>
      </c>
      <c r="P74" s="77">
        <v>0</v>
      </c>
      <c r="Q74" s="77">
        <v>0</v>
      </c>
      <c r="R74" s="77">
        <v>0</v>
      </c>
      <c r="S74" s="202">
        <f>D74</f>
        <v>1059.3399999999999</v>
      </c>
      <c r="T74" s="77" t="s">
        <v>126</v>
      </c>
      <c r="U74" s="77" t="s">
        <v>126</v>
      </c>
      <c r="V74" s="77" t="s">
        <v>126</v>
      </c>
      <c r="W74" s="77" t="s">
        <v>126</v>
      </c>
      <c r="X74" s="77" t="s">
        <v>126</v>
      </c>
      <c r="Y74" s="24"/>
      <c r="Z74" s="24"/>
      <c r="AA74" s="24"/>
    </row>
    <row r="75" spans="1:27" ht="16.5" customHeight="1" x14ac:dyDescent="0.2">
      <c r="A75" s="275" t="s">
        <v>84</v>
      </c>
      <c r="B75" s="276"/>
      <c r="C75" s="277"/>
      <c r="D75" s="77">
        <f>SUM(D74:D74)</f>
        <v>1059.3399999999999</v>
      </c>
      <c r="E75" s="113" t="s">
        <v>22</v>
      </c>
      <c r="F75" s="113" t="s">
        <v>22</v>
      </c>
      <c r="G75" s="113" t="s">
        <v>126</v>
      </c>
      <c r="H75" s="113" t="s">
        <v>126</v>
      </c>
      <c r="I75" s="113" t="s">
        <v>126</v>
      </c>
      <c r="J75" s="113" t="s">
        <v>126</v>
      </c>
      <c r="K75" s="113" t="s">
        <v>126</v>
      </c>
      <c r="L75" s="113" t="s">
        <v>126</v>
      </c>
      <c r="M75" s="113" t="s">
        <v>126</v>
      </c>
      <c r="N75" s="77">
        <f t="shared" ref="N75:S75" si="6">SUM(N74:N74)</f>
        <v>1059.3399999999999</v>
      </c>
      <c r="O75" s="77">
        <f t="shared" si="6"/>
        <v>0</v>
      </c>
      <c r="P75" s="77">
        <f t="shared" si="6"/>
        <v>0</v>
      </c>
      <c r="Q75" s="77">
        <f t="shared" si="6"/>
        <v>0</v>
      </c>
      <c r="R75" s="77">
        <f t="shared" si="6"/>
        <v>0</v>
      </c>
      <c r="S75" s="77">
        <f t="shared" si="6"/>
        <v>1059.3399999999999</v>
      </c>
      <c r="T75" s="113" t="s">
        <v>126</v>
      </c>
      <c r="U75" s="113" t="s">
        <v>126</v>
      </c>
      <c r="V75" s="113" t="s">
        <v>126</v>
      </c>
      <c r="W75" s="113" t="s">
        <v>126</v>
      </c>
      <c r="X75" s="113" t="s">
        <v>126</v>
      </c>
      <c r="Y75" s="19"/>
      <c r="Z75" s="19"/>
      <c r="AA75" s="19"/>
    </row>
    <row r="76" spans="1:27" ht="15" customHeight="1" x14ac:dyDescent="0.2">
      <c r="A76" s="275" t="s">
        <v>85</v>
      </c>
      <c r="B76" s="276"/>
      <c r="C76" s="277"/>
      <c r="D76" s="77">
        <f>D70+D75+D72</f>
        <v>1059.3399999999999</v>
      </c>
      <c r="E76" s="113" t="s">
        <v>48</v>
      </c>
      <c r="F76" s="113" t="s">
        <v>48</v>
      </c>
      <c r="G76" s="113" t="s">
        <v>126</v>
      </c>
      <c r="H76" s="66" t="s">
        <v>126</v>
      </c>
      <c r="I76" s="66" t="s">
        <v>126</v>
      </c>
      <c r="J76" s="79" t="str">
        <f>J70</f>
        <v>-</v>
      </c>
      <c r="K76" s="66" t="s">
        <v>126</v>
      </c>
      <c r="L76" s="66" t="s">
        <v>126</v>
      </c>
      <c r="M76" s="77" t="str">
        <f>M70</f>
        <v>-</v>
      </c>
      <c r="N76" s="77">
        <f t="shared" ref="N76:S76" si="7">N70+N75+N72</f>
        <v>1059.3399999999999</v>
      </c>
      <c r="O76" s="77">
        <f t="shared" si="7"/>
        <v>0</v>
      </c>
      <c r="P76" s="77">
        <f t="shared" si="7"/>
        <v>0</v>
      </c>
      <c r="Q76" s="77">
        <f t="shared" si="7"/>
        <v>0</v>
      </c>
      <c r="R76" s="77">
        <f t="shared" si="7"/>
        <v>0</v>
      </c>
      <c r="S76" s="77">
        <f t="shared" si="7"/>
        <v>1059.3399999999999</v>
      </c>
      <c r="T76" s="85" t="str">
        <f>T70</f>
        <v>-</v>
      </c>
      <c r="U76" s="200" t="s">
        <v>126</v>
      </c>
      <c r="V76" s="77" t="str">
        <f>V70</f>
        <v>-</v>
      </c>
      <c r="W76" s="77" t="str">
        <f>W70</f>
        <v>-</v>
      </c>
      <c r="X76" s="77" t="str">
        <f>X70</f>
        <v>-</v>
      </c>
      <c r="Y76" s="19"/>
      <c r="Z76" s="19"/>
      <c r="AA76" s="19"/>
    </row>
    <row r="77" spans="1:27" ht="14.25" customHeight="1" x14ac:dyDescent="0.2">
      <c r="A77" s="272" t="s">
        <v>132</v>
      </c>
      <c r="B77" s="273"/>
      <c r="C77" s="274"/>
      <c r="D77" s="78">
        <f>'4'!D58</f>
        <v>1059.3399999999999</v>
      </c>
      <c r="E77" s="78">
        <f>'4'!E58</f>
        <v>114.88</v>
      </c>
      <c r="F77" s="78">
        <f>'4'!F58</f>
        <v>0</v>
      </c>
      <c r="G77" s="78">
        <v>0</v>
      </c>
      <c r="H77" s="78">
        <v>0</v>
      </c>
      <c r="I77" s="78">
        <v>0</v>
      </c>
      <c r="J77" s="78">
        <f>D77-E77</f>
        <v>944.45999999999992</v>
      </c>
      <c r="K77" s="78">
        <v>0</v>
      </c>
      <c r="L77" s="78">
        <v>0</v>
      </c>
      <c r="M77" s="78">
        <f>E77</f>
        <v>114.88</v>
      </c>
      <c r="N77" s="78">
        <f>N76</f>
        <v>1059.3399999999999</v>
      </c>
      <c r="O77" s="78">
        <f t="shared" ref="O77:S77" si="8">O76</f>
        <v>0</v>
      </c>
      <c r="P77" s="78">
        <f t="shared" si="8"/>
        <v>0</v>
      </c>
      <c r="Q77" s="78">
        <f t="shared" si="8"/>
        <v>0</v>
      </c>
      <c r="R77" s="78">
        <f t="shared" si="8"/>
        <v>0</v>
      </c>
      <c r="S77" s="78">
        <f t="shared" si="8"/>
        <v>1059.3399999999999</v>
      </c>
      <c r="T77" s="199" t="s">
        <v>126</v>
      </c>
      <c r="U77" s="199" t="s">
        <v>126</v>
      </c>
      <c r="V77" s="199" t="s">
        <v>126</v>
      </c>
      <c r="W77" s="199" t="s">
        <v>126</v>
      </c>
      <c r="X77" s="199" t="s">
        <v>126</v>
      </c>
      <c r="Y77" s="19"/>
      <c r="Z77" s="19"/>
      <c r="AA77" s="19"/>
    </row>
    <row r="78" spans="1:27" ht="14.25" customHeight="1" x14ac:dyDescent="0.2">
      <c r="A78" s="115" t="s">
        <v>133</v>
      </c>
      <c r="B78" s="282" t="s">
        <v>130</v>
      </c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4"/>
      <c r="Y78" s="19"/>
      <c r="Z78" s="19"/>
      <c r="AA78" s="19"/>
    </row>
    <row r="79" spans="1:27" ht="15.75" customHeight="1" x14ac:dyDescent="0.2">
      <c r="A79" s="53" t="s">
        <v>13</v>
      </c>
      <c r="B79" s="272" t="s">
        <v>118</v>
      </c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4"/>
      <c r="Y79" s="19"/>
      <c r="Z79" s="19"/>
      <c r="AA79" s="19"/>
    </row>
    <row r="80" spans="1:27" ht="16.5" customHeight="1" x14ac:dyDescent="0.2">
      <c r="A80" s="54" t="s">
        <v>14</v>
      </c>
      <c r="B80" s="265" t="s">
        <v>68</v>
      </c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7"/>
      <c r="Y80" s="19"/>
      <c r="Z80" s="19"/>
      <c r="AA80" s="19"/>
    </row>
    <row r="81" spans="1:27" ht="38.25" x14ac:dyDescent="0.2">
      <c r="A81" s="118" t="str">
        <f>'4'!A62</f>
        <v>2.1.1.1</v>
      </c>
      <c r="B81" s="127" t="str">
        <f>'4'!B62</f>
        <v>Капітальний ремонт теплових мереж від ВТ-31 на просп. Відродження,11 до ВТ-29 на просп. Відродження, 9 в м.Луцьку</v>
      </c>
      <c r="C81" s="118" t="str">
        <f>'4'!C62</f>
        <v>872 м.п.</v>
      </c>
      <c r="D81" s="194">
        <f>'4'!D62</f>
        <v>4875</v>
      </c>
      <c r="E81" s="118" t="s">
        <v>48</v>
      </c>
      <c r="F81" s="118" t="s">
        <v>48</v>
      </c>
      <c r="G81" s="118" t="s">
        <v>48</v>
      </c>
      <c r="H81" s="118" t="s">
        <v>48</v>
      </c>
      <c r="I81" s="118" t="s">
        <v>48</v>
      </c>
      <c r="J81" s="118" t="s">
        <v>48</v>
      </c>
      <c r="K81" s="118" t="s">
        <v>48</v>
      </c>
      <c r="L81" s="118" t="s">
        <v>48</v>
      </c>
      <c r="M81" s="118" t="s">
        <v>48</v>
      </c>
      <c r="N81" s="194">
        <f>'4'!K62</f>
        <v>0</v>
      </c>
      <c r="O81" s="194">
        <f>'4'!L62</f>
        <v>4875</v>
      </c>
      <c r="P81" s="76">
        <v>0</v>
      </c>
      <c r="Q81" s="76">
        <v>0</v>
      </c>
      <c r="R81" s="76">
        <v>0</v>
      </c>
      <c r="S81" s="76">
        <f>D81</f>
        <v>4875</v>
      </c>
      <c r="T81" s="77" t="s">
        <v>126</v>
      </c>
      <c r="U81" s="77" t="s">
        <v>126</v>
      </c>
      <c r="V81" s="77" t="s">
        <v>126</v>
      </c>
      <c r="W81" s="77" t="s">
        <v>126</v>
      </c>
      <c r="X81" s="77" t="s">
        <v>126</v>
      </c>
      <c r="Y81" s="19"/>
      <c r="Z81" s="19"/>
      <c r="AA81" s="19"/>
    </row>
    <row r="82" spans="1:27" ht="38.25" x14ac:dyDescent="0.2">
      <c r="A82" s="118" t="str">
        <f>'4'!A63</f>
        <v>2.1.1.2</v>
      </c>
      <c r="B82" s="127" t="str">
        <f>'4'!B63</f>
        <v>Реконструкція теплової мережі від ВТ-5 на просп. Перемоги, 12 до ВТ-66 на просп. Перемоги, 13а в м. Луцьку</v>
      </c>
      <c r="C82" s="118" t="str">
        <f>'4'!C63</f>
        <v>2150 м.п.</v>
      </c>
      <c r="D82" s="194">
        <f>'4'!D63</f>
        <v>19163.560000000001</v>
      </c>
      <c r="E82" s="118" t="s">
        <v>48</v>
      </c>
      <c r="F82" s="118" t="s">
        <v>48</v>
      </c>
      <c r="G82" s="118" t="s">
        <v>48</v>
      </c>
      <c r="H82" s="118" t="s">
        <v>48</v>
      </c>
      <c r="I82" s="118" t="s">
        <v>48</v>
      </c>
      <c r="J82" s="118" t="s">
        <v>48</v>
      </c>
      <c r="K82" s="118" t="s">
        <v>48</v>
      </c>
      <c r="L82" s="118" t="s">
        <v>48</v>
      </c>
      <c r="M82" s="118" t="s">
        <v>48</v>
      </c>
      <c r="N82" s="194">
        <f>'4'!K63</f>
        <v>0</v>
      </c>
      <c r="O82" s="194">
        <f>'4'!L63</f>
        <v>19163.560000000001</v>
      </c>
      <c r="P82" s="76">
        <v>0</v>
      </c>
      <c r="Q82" s="76">
        <v>0</v>
      </c>
      <c r="R82" s="76">
        <v>0</v>
      </c>
      <c r="S82" s="76">
        <f>D82</f>
        <v>19163.560000000001</v>
      </c>
      <c r="T82" s="77" t="s">
        <v>126</v>
      </c>
      <c r="U82" s="77" t="s">
        <v>126</v>
      </c>
      <c r="V82" s="77" t="s">
        <v>126</v>
      </c>
      <c r="W82" s="77" t="s">
        <v>126</v>
      </c>
      <c r="X82" s="77" t="s">
        <v>126</v>
      </c>
      <c r="Y82" s="19"/>
      <c r="Z82" s="19"/>
      <c r="AA82" s="19"/>
    </row>
    <row r="83" spans="1:27" ht="51" x14ac:dyDescent="0.2">
      <c r="A83" s="118" t="str">
        <f>'4'!A64</f>
        <v>2.1.1.3</v>
      </c>
      <c r="B83" s="127" t="str">
        <f>'4'!B64</f>
        <v>Капітальний ремонт теплової мережі від адміністративного корпусу гімназії №4 на просп. Волі, 25 житлового будинку №9 на вул. Світлій в м. Луцьку</v>
      </c>
      <c r="C83" s="118" t="str">
        <f>'4'!C64</f>
        <v>456 м.п.</v>
      </c>
      <c r="D83" s="194">
        <f>'4'!D64</f>
        <v>1233.6099999999999</v>
      </c>
      <c r="E83" s="118" t="s">
        <v>48</v>
      </c>
      <c r="F83" s="118" t="s">
        <v>48</v>
      </c>
      <c r="G83" s="118" t="s">
        <v>48</v>
      </c>
      <c r="H83" s="118" t="s">
        <v>48</v>
      </c>
      <c r="I83" s="118" t="s">
        <v>48</v>
      </c>
      <c r="J83" s="118" t="s">
        <v>48</v>
      </c>
      <c r="K83" s="118" t="s">
        <v>48</v>
      </c>
      <c r="L83" s="118" t="s">
        <v>48</v>
      </c>
      <c r="M83" s="118" t="s">
        <v>48</v>
      </c>
      <c r="N83" s="194">
        <f>'4'!K64</f>
        <v>1233.6099999999999</v>
      </c>
      <c r="O83" s="194">
        <f>'4'!L64</f>
        <v>0</v>
      </c>
      <c r="P83" s="76">
        <v>0</v>
      </c>
      <c r="Q83" s="76">
        <v>0</v>
      </c>
      <c r="R83" s="76">
        <v>0</v>
      </c>
      <c r="S83" s="76">
        <f t="shared" ref="S83:S95" si="9">D83</f>
        <v>1233.6099999999999</v>
      </c>
      <c r="T83" s="77" t="s">
        <v>126</v>
      </c>
      <c r="U83" s="77" t="s">
        <v>126</v>
      </c>
      <c r="V83" s="77" t="s">
        <v>126</v>
      </c>
      <c r="W83" s="77" t="s">
        <v>126</v>
      </c>
      <c r="X83" s="77" t="s">
        <v>126</v>
      </c>
      <c r="Y83" s="19"/>
      <c r="Z83" s="19"/>
      <c r="AA83" s="19"/>
    </row>
    <row r="84" spans="1:27" ht="51" x14ac:dyDescent="0.2">
      <c r="A84" s="118" t="str">
        <f>'4'!A65</f>
        <v>2.1.1.4</v>
      </c>
      <c r="B84" s="127" t="str">
        <f>'4'!B65</f>
        <v>Капітальний ремонт теплової мережі від житлового будинку №5б на просп. Молоді до житлового будинку №3б на просп. Молоді в м. Луцьку</v>
      </c>
      <c r="C84" s="118" t="str">
        <f>'4'!C65</f>
        <v>285 м.п</v>
      </c>
      <c r="D84" s="194">
        <f>'4'!D65</f>
        <v>293.02999999999997</v>
      </c>
      <c r="E84" s="118" t="s">
        <v>48</v>
      </c>
      <c r="F84" s="118" t="s">
        <v>48</v>
      </c>
      <c r="G84" s="118" t="s">
        <v>48</v>
      </c>
      <c r="H84" s="118" t="s">
        <v>48</v>
      </c>
      <c r="I84" s="118" t="s">
        <v>48</v>
      </c>
      <c r="J84" s="118" t="s">
        <v>48</v>
      </c>
      <c r="K84" s="118" t="s">
        <v>48</v>
      </c>
      <c r="L84" s="118" t="s">
        <v>48</v>
      </c>
      <c r="M84" s="118" t="s">
        <v>48</v>
      </c>
      <c r="N84" s="194">
        <f>'4'!K65</f>
        <v>293.02999999999997</v>
      </c>
      <c r="O84" s="194">
        <f>'4'!L65</f>
        <v>0</v>
      </c>
      <c r="P84" s="76">
        <v>0</v>
      </c>
      <c r="Q84" s="76">
        <v>0</v>
      </c>
      <c r="R84" s="76">
        <v>0</v>
      </c>
      <c r="S84" s="76">
        <f t="shared" si="9"/>
        <v>293.02999999999997</v>
      </c>
      <c r="T84" s="77" t="s">
        <v>126</v>
      </c>
      <c r="U84" s="77" t="s">
        <v>126</v>
      </c>
      <c r="V84" s="77" t="s">
        <v>126</v>
      </c>
      <c r="W84" s="77" t="s">
        <v>126</v>
      </c>
      <c r="X84" s="77" t="s">
        <v>126</v>
      </c>
      <c r="Y84" s="19"/>
      <c r="Z84" s="19"/>
      <c r="AA84" s="19"/>
    </row>
    <row r="85" spans="1:27" ht="38.25" x14ac:dyDescent="0.2">
      <c r="A85" s="118" t="str">
        <f>'4'!A66</f>
        <v>2.1.1.5</v>
      </c>
      <c r="B85" s="127" t="str">
        <f>'4'!B66</f>
        <v>Капітальний ремонт теплової мережі від ЦТП на просп. Молоді, 5в до ВТ-194 на вул. Ветеранів, 1в</v>
      </c>
      <c r="C85" s="118" t="str">
        <f>'4'!C66</f>
        <v>265 м.п.</v>
      </c>
      <c r="D85" s="194">
        <f>'4'!D66</f>
        <v>803.06</v>
      </c>
      <c r="E85" s="118" t="s">
        <v>48</v>
      </c>
      <c r="F85" s="118" t="s">
        <v>48</v>
      </c>
      <c r="G85" s="118" t="s">
        <v>48</v>
      </c>
      <c r="H85" s="118" t="s">
        <v>48</v>
      </c>
      <c r="I85" s="118" t="s">
        <v>48</v>
      </c>
      <c r="J85" s="118" t="s">
        <v>48</v>
      </c>
      <c r="K85" s="118" t="s">
        <v>48</v>
      </c>
      <c r="L85" s="118" t="s">
        <v>48</v>
      </c>
      <c r="M85" s="118" t="s">
        <v>48</v>
      </c>
      <c r="N85" s="194">
        <f>'4'!K66</f>
        <v>803.06</v>
      </c>
      <c r="O85" s="194">
        <f>'4'!L66</f>
        <v>0</v>
      </c>
      <c r="P85" s="76">
        <v>0</v>
      </c>
      <c r="Q85" s="76">
        <v>0</v>
      </c>
      <c r="R85" s="76">
        <v>0</v>
      </c>
      <c r="S85" s="76">
        <f t="shared" si="9"/>
        <v>803.06</v>
      </c>
      <c r="T85" s="77" t="s">
        <v>126</v>
      </c>
      <c r="U85" s="77" t="s">
        <v>126</v>
      </c>
      <c r="V85" s="77" t="s">
        <v>126</v>
      </c>
      <c r="W85" s="77" t="s">
        <v>126</v>
      </c>
      <c r="X85" s="77" t="s">
        <v>126</v>
      </c>
      <c r="Y85" s="19"/>
      <c r="Z85" s="19"/>
      <c r="AA85" s="19"/>
    </row>
    <row r="86" spans="1:27" ht="51" x14ac:dyDescent="0.2">
      <c r="A86" s="118" t="str">
        <f>'4'!A67</f>
        <v>2.1.1.6</v>
      </c>
      <c r="B86" s="127" t="str">
        <f>'4'!B67</f>
        <v>Капітальний ремонт теплових мереж від ВТ-31 на просп. Соборності, 13 до житлового будинку №13а на просп. Соборності в м. Луцьку</v>
      </c>
      <c r="C86" s="118" t="str">
        <f>'4'!C67</f>
        <v>220 м.п.</v>
      </c>
      <c r="D86" s="194">
        <f>'4'!D67</f>
        <v>442.52</v>
      </c>
      <c r="E86" s="118" t="s">
        <v>48</v>
      </c>
      <c r="F86" s="118" t="s">
        <v>48</v>
      </c>
      <c r="G86" s="118" t="s">
        <v>48</v>
      </c>
      <c r="H86" s="118" t="s">
        <v>48</v>
      </c>
      <c r="I86" s="118" t="s">
        <v>48</v>
      </c>
      <c r="J86" s="118" t="s">
        <v>48</v>
      </c>
      <c r="K86" s="118" t="s">
        <v>48</v>
      </c>
      <c r="L86" s="118" t="s">
        <v>48</v>
      </c>
      <c r="M86" s="118" t="s">
        <v>48</v>
      </c>
      <c r="N86" s="194">
        <f>'4'!K67</f>
        <v>442.52</v>
      </c>
      <c r="O86" s="194">
        <f>'4'!L67</f>
        <v>0</v>
      </c>
      <c r="P86" s="76">
        <v>0</v>
      </c>
      <c r="Q86" s="76">
        <v>0</v>
      </c>
      <c r="R86" s="76">
        <v>0</v>
      </c>
      <c r="S86" s="76">
        <f t="shared" si="9"/>
        <v>442.52</v>
      </c>
      <c r="T86" s="77" t="s">
        <v>126</v>
      </c>
      <c r="U86" s="77" t="s">
        <v>126</v>
      </c>
      <c r="V86" s="77" t="s">
        <v>126</v>
      </c>
      <c r="W86" s="77" t="s">
        <v>126</v>
      </c>
      <c r="X86" s="77" t="s">
        <v>126</v>
      </c>
      <c r="Y86" s="19"/>
      <c r="Z86" s="19"/>
      <c r="AA86" s="19"/>
    </row>
    <row r="87" spans="1:27" ht="51" x14ac:dyDescent="0.2">
      <c r="A87" s="118" t="str">
        <f>'4'!A68</f>
        <v>2.1.1.7</v>
      </c>
      <c r="B87" s="127" t="str">
        <f>'4'!B68</f>
        <v xml:space="preserve">Капітальний ремонт теплової мережі від ВТ-95 на вул. Героїв-добровольців, 3 до житлового будинку №11 на вул. Конякіна в м. Луцьку </v>
      </c>
      <c r="C87" s="118" t="str">
        <f>'4'!C68</f>
        <v>440 м.п.</v>
      </c>
      <c r="D87" s="194">
        <f>'4'!D68</f>
        <v>608.58000000000004</v>
      </c>
      <c r="E87" s="118" t="s">
        <v>48</v>
      </c>
      <c r="F87" s="118" t="s">
        <v>48</v>
      </c>
      <c r="G87" s="118" t="s">
        <v>48</v>
      </c>
      <c r="H87" s="118" t="s">
        <v>48</v>
      </c>
      <c r="I87" s="118" t="s">
        <v>48</v>
      </c>
      <c r="J87" s="118" t="s">
        <v>48</v>
      </c>
      <c r="K87" s="118" t="s">
        <v>48</v>
      </c>
      <c r="L87" s="118" t="s">
        <v>48</v>
      </c>
      <c r="M87" s="118" t="s">
        <v>48</v>
      </c>
      <c r="N87" s="194">
        <f>'4'!K68</f>
        <v>608.58000000000004</v>
      </c>
      <c r="O87" s="194">
        <f>'4'!L68</f>
        <v>0</v>
      </c>
      <c r="P87" s="76">
        <v>0</v>
      </c>
      <c r="Q87" s="76">
        <v>0</v>
      </c>
      <c r="R87" s="76">
        <v>0</v>
      </c>
      <c r="S87" s="76">
        <f t="shared" si="9"/>
        <v>608.58000000000004</v>
      </c>
      <c r="T87" s="77" t="s">
        <v>126</v>
      </c>
      <c r="U87" s="77" t="s">
        <v>126</v>
      </c>
      <c r="V87" s="77" t="s">
        <v>126</v>
      </c>
      <c r="W87" s="77" t="s">
        <v>126</v>
      </c>
      <c r="X87" s="77" t="s">
        <v>126</v>
      </c>
      <c r="Y87" s="19"/>
      <c r="Z87" s="19"/>
      <c r="AA87" s="19"/>
    </row>
    <row r="88" spans="1:27" ht="51" x14ac:dyDescent="0.2">
      <c r="A88" s="118" t="str">
        <f>'4'!A69</f>
        <v>2.1.1.8</v>
      </c>
      <c r="B88" s="127" t="str">
        <f>'4'!B69</f>
        <v>Капітальний ремонт теплової мережі від итлового будинку №9а на вул. Конякіна до житлового будинку №3 на вул. Героїв-добровольців в м. Луцьку</v>
      </c>
      <c r="C88" s="118" t="str">
        <f>'4'!C69</f>
        <v>220 м.п.</v>
      </c>
      <c r="D88" s="194">
        <f>'4'!D69</f>
        <v>534.32000000000005</v>
      </c>
      <c r="E88" s="118" t="s">
        <v>48</v>
      </c>
      <c r="F88" s="118" t="s">
        <v>48</v>
      </c>
      <c r="G88" s="118" t="s">
        <v>48</v>
      </c>
      <c r="H88" s="118" t="s">
        <v>48</v>
      </c>
      <c r="I88" s="118" t="s">
        <v>48</v>
      </c>
      <c r="J88" s="118" t="s">
        <v>48</v>
      </c>
      <c r="K88" s="118" t="s">
        <v>48</v>
      </c>
      <c r="L88" s="118" t="s">
        <v>48</v>
      </c>
      <c r="M88" s="118" t="s">
        <v>48</v>
      </c>
      <c r="N88" s="194">
        <f>'4'!K69</f>
        <v>534.32000000000005</v>
      </c>
      <c r="O88" s="194">
        <f>'4'!L69</f>
        <v>0</v>
      </c>
      <c r="P88" s="76">
        <v>0</v>
      </c>
      <c r="Q88" s="76">
        <v>0</v>
      </c>
      <c r="R88" s="76">
        <v>0</v>
      </c>
      <c r="S88" s="76">
        <f t="shared" si="9"/>
        <v>534.32000000000005</v>
      </c>
      <c r="T88" s="77" t="s">
        <v>126</v>
      </c>
      <c r="U88" s="77" t="s">
        <v>126</v>
      </c>
      <c r="V88" s="77" t="s">
        <v>126</v>
      </c>
      <c r="W88" s="77" t="s">
        <v>126</v>
      </c>
      <c r="X88" s="77" t="s">
        <v>126</v>
      </c>
      <c r="Y88" s="19"/>
      <c r="Z88" s="19"/>
      <c r="AA88" s="19"/>
    </row>
    <row r="89" spans="1:27" ht="51" x14ac:dyDescent="0.2">
      <c r="A89" s="118" t="str">
        <f>'4'!A70</f>
        <v>2.1.1.9</v>
      </c>
      <c r="B89" s="127" t="str">
        <f>'4'!B70</f>
        <v>Капітальний ремонт теплової мережі від ВТ-69 на вул.Гулака-Артемовського, 13 до житлового будинку №7 на вул. Гулака-Артемовського в м. Луцьку</v>
      </c>
      <c r="C89" s="118" t="str">
        <f>'4'!C70</f>
        <v>44 м.п.</v>
      </c>
      <c r="D89" s="194">
        <f>'4'!D70</f>
        <v>99.2</v>
      </c>
      <c r="E89" s="118" t="s">
        <v>48</v>
      </c>
      <c r="F89" s="118" t="s">
        <v>48</v>
      </c>
      <c r="G89" s="118" t="s">
        <v>48</v>
      </c>
      <c r="H89" s="118" t="s">
        <v>48</v>
      </c>
      <c r="I89" s="118" t="s">
        <v>48</v>
      </c>
      <c r="J89" s="118" t="s">
        <v>48</v>
      </c>
      <c r="K89" s="118" t="s">
        <v>48</v>
      </c>
      <c r="L89" s="118" t="s">
        <v>48</v>
      </c>
      <c r="M89" s="118" t="s">
        <v>48</v>
      </c>
      <c r="N89" s="194">
        <f>'4'!K70</f>
        <v>99.2</v>
      </c>
      <c r="O89" s="194">
        <f>'4'!L70</f>
        <v>0</v>
      </c>
      <c r="P89" s="76">
        <v>0</v>
      </c>
      <c r="Q89" s="76">
        <v>0</v>
      </c>
      <c r="R89" s="76">
        <v>0</v>
      </c>
      <c r="S89" s="76">
        <f t="shared" si="9"/>
        <v>99.2</v>
      </c>
      <c r="T89" s="77" t="s">
        <v>126</v>
      </c>
      <c r="U89" s="77" t="s">
        <v>126</v>
      </c>
      <c r="V89" s="77" t="s">
        <v>126</v>
      </c>
      <c r="W89" s="77" t="s">
        <v>126</v>
      </c>
      <c r="X89" s="77" t="s">
        <v>126</v>
      </c>
      <c r="Y89" s="19"/>
      <c r="Z89" s="19"/>
      <c r="AA89" s="19"/>
    </row>
    <row r="90" spans="1:27" ht="38.25" x14ac:dyDescent="0.2">
      <c r="A90" s="118" t="str">
        <f>'4'!A71</f>
        <v>2.1.1.10</v>
      </c>
      <c r="B90" s="127" t="str">
        <f>'4'!B71</f>
        <v>Капітальний ремонт теплової мережі від ВТ-50 до житлового будинку №6 на просп. Призидента Грушевського в м. Луцьку</v>
      </c>
      <c r="C90" s="118" t="str">
        <f>'4'!C71</f>
        <v>90 м.п</v>
      </c>
      <c r="D90" s="194">
        <f>'4'!D71</f>
        <v>105.72</v>
      </c>
      <c r="E90" s="118" t="s">
        <v>48</v>
      </c>
      <c r="F90" s="118" t="s">
        <v>48</v>
      </c>
      <c r="G90" s="118" t="s">
        <v>48</v>
      </c>
      <c r="H90" s="118" t="s">
        <v>48</v>
      </c>
      <c r="I90" s="118" t="s">
        <v>48</v>
      </c>
      <c r="J90" s="118" t="s">
        <v>48</v>
      </c>
      <c r="K90" s="118" t="s">
        <v>48</v>
      </c>
      <c r="L90" s="118" t="s">
        <v>48</v>
      </c>
      <c r="M90" s="118" t="s">
        <v>48</v>
      </c>
      <c r="N90" s="194">
        <f>'4'!K71</f>
        <v>105.72</v>
      </c>
      <c r="O90" s="194">
        <f>'4'!L71</f>
        <v>0</v>
      </c>
      <c r="P90" s="76">
        <v>0</v>
      </c>
      <c r="Q90" s="76">
        <v>0</v>
      </c>
      <c r="R90" s="76">
        <v>0</v>
      </c>
      <c r="S90" s="76">
        <f t="shared" si="9"/>
        <v>105.72</v>
      </c>
      <c r="T90" s="77" t="s">
        <v>126</v>
      </c>
      <c r="U90" s="77" t="s">
        <v>126</v>
      </c>
      <c r="V90" s="77" t="s">
        <v>126</v>
      </c>
      <c r="W90" s="77" t="s">
        <v>126</v>
      </c>
      <c r="X90" s="77" t="s">
        <v>126</v>
      </c>
      <c r="Y90" s="19"/>
      <c r="Z90" s="19"/>
      <c r="AA90" s="19"/>
    </row>
    <row r="91" spans="1:27" ht="51" x14ac:dyDescent="0.2">
      <c r="A91" s="118" t="str">
        <f>'4'!A72</f>
        <v>2.1.1.11</v>
      </c>
      <c r="B91" s="127" t="str">
        <f>'4'!B72</f>
        <v>Капітальний ремонт теплових мереж від житлового будинку №8а на вул. Наливайка до житлового будинку №8 на вул. Наливайка в м. Луцьку</v>
      </c>
      <c r="C91" s="118" t="str">
        <f>'4'!C72</f>
        <v>140 м.п.</v>
      </c>
      <c r="D91" s="194">
        <f>'4'!D72</f>
        <v>188.66</v>
      </c>
      <c r="E91" s="118" t="s">
        <v>48</v>
      </c>
      <c r="F91" s="118" t="s">
        <v>48</v>
      </c>
      <c r="G91" s="118" t="s">
        <v>48</v>
      </c>
      <c r="H91" s="118" t="s">
        <v>48</v>
      </c>
      <c r="I91" s="118" t="s">
        <v>48</v>
      </c>
      <c r="J91" s="118" t="s">
        <v>48</v>
      </c>
      <c r="K91" s="118" t="s">
        <v>48</v>
      </c>
      <c r="L91" s="118" t="s">
        <v>48</v>
      </c>
      <c r="M91" s="118" t="s">
        <v>48</v>
      </c>
      <c r="N91" s="194">
        <f>'4'!K72</f>
        <v>188.66</v>
      </c>
      <c r="O91" s="194">
        <f>'4'!L72</f>
        <v>0</v>
      </c>
      <c r="P91" s="76">
        <v>0</v>
      </c>
      <c r="Q91" s="76">
        <v>0</v>
      </c>
      <c r="R91" s="76">
        <v>0</v>
      </c>
      <c r="S91" s="76">
        <f t="shared" si="9"/>
        <v>188.66</v>
      </c>
      <c r="T91" s="77" t="s">
        <v>126</v>
      </c>
      <c r="U91" s="77" t="s">
        <v>126</v>
      </c>
      <c r="V91" s="77" t="s">
        <v>126</v>
      </c>
      <c r="W91" s="77" t="s">
        <v>126</v>
      </c>
      <c r="X91" s="77" t="s">
        <v>126</v>
      </c>
      <c r="Y91" s="19"/>
      <c r="Z91" s="19"/>
      <c r="AA91" s="19"/>
    </row>
    <row r="92" spans="1:27" ht="51" x14ac:dyDescent="0.2">
      <c r="A92" s="118" t="str">
        <f>'4'!A73</f>
        <v>2.1.1.12</v>
      </c>
      <c r="B92" s="127" t="str">
        <f>'4'!B73</f>
        <v>Капітальний ремонт теплових мереж від житлового будинку №108 на вул. Володимирській до житлового будинку №112 на вул. Володимирській в м. Луцьку</v>
      </c>
      <c r="C92" s="118" t="str">
        <f>'4'!C73</f>
        <v>96 м.п.</v>
      </c>
      <c r="D92" s="194">
        <f>'4'!D73</f>
        <v>207.67</v>
      </c>
      <c r="E92" s="118" t="s">
        <v>48</v>
      </c>
      <c r="F92" s="118" t="s">
        <v>48</v>
      </c>
      <c r="G92" s="118" t="s">
        <v>48</v>
      </c>
      <c r="H92" s="118" t="s">
        <v>48</v>
      </c>
      <c r="I92" s="118" t="s">
        <v>48</v>
      </c>
      <c r="J92" s="118" t="s">
        <v>48</v>
      </c>
      <c r="K92" s="118" t="s">
        <v>48</v>
      </c>
      <c r="L92" s="118" t="s">
        <v>48</v>
      </c>
      <c r="M92" s="118" t="s">
        <v>48</v>
      </c>
      <c r="N92" s="194">
        <f>'4'!K73</f>
        <v>207.67</v>
      </c>
      <c r="O92" s="194">
        <f>'4'!L73</f>
        <v>0</v>
      </c>
      <c r="P92" s="76">
        <v>0</v>
      </c>
      <c r="Q92" s="76">
        <v>0</v>
      </c>
      <c r="R92" s="76">
        <v>0</v>
      </c>
      <c r="S92" s="76">
        <f t="shared" si="9"/>
        <v>207.67</v>
      </c>
      <c r="T92" s="77" t="s">
        <v>126</v>
      </c>
      <c r="U92" s="77" t="s">
        <v>126</v>
      </c>
      <c r="V92" s="77" t="s">
        <v>126</v>
      </c>
      <c r="W92" s="77" t="s">
        <v>126</v>
      </c>
      <c r="X92" s="77" t="s">
        <v>126</v>
      </c>
      <c r="Y92" s="19"/>
      <c r="Z92" s="19"/>
      <c r="AA92" s="19"/>
    </row>
    <row r="93" spans="1:27" ht="51" x14ac:dyDescent="0.2">
      <c r="A93" s="118" t="str">
        <f>'4'!A74</f>
        <v>2.1.1.13</v>
      </c>
      <c r="B93" s="127" t="str">
        <f>'4'!B74</f>
        <v>Капітальний ремонт теплової мережі від ВТ-13 на вул. Володимирській, 97 до житлового будинку №99 на вул. Володимирській в м. Луцьку</v>
      </c>
      <c r="C93" s="118" t="str">
        <f>'4'!C74</f>
        <v>152 м.п.</v>
      </c>
      <c r="D93" s="194">
        <f>'4'!D74</f>
        <v>224.74</v>
      </c>
      <c r="E93" s="118" t="s">
        <v>48</v>
      </c>
      <c r="F93" s="118" t="s">
        <v>48</v>
      </c>
      <c r="G93" s="118" t="s">
        <v>48</v>
      </c>
      <c r="H93" s="118" t="s">
        <v>48</v>
      </c>
      <c r="I93" s="118" t="s">
        <v>48</v>
      </c>
      <c r="J93" s="118" t="s">
        <v>48</v>
      </c>
      <c r="K93" s="118" t="s">
        <v>48</v>
      </c>
      <c r="L93" s="118" t="s">
        <v>48</v>
      </c>
      <c r="M93" s="118" t="s">
        <v>48</v>
      </c>
      <c r="N93" s="194">
        <f>'4'!K74</f>
        <v>224.74</v>
      </c>
      <c r="O93" s="194">
        <f>'4'!L74</f>
        <v>0</v>
      </c>
      <c r="P93" s="76">
        <v>0</v>
      </c>
      <c r="Q93" s="76">
        <v>0</v>
      </c>
      <c r="R93" s="76">
        <v>0</v>
      </c>
      <c r="S93" s="76">
        <f t="shared" si="9"/>
        <v>224.74</v>
      </c>
      <c r="T93" s="77" t="s">
        <v>126</v>
      </c>
      <c r="U93" s="77" t="s">
        <v>126</v>
      </c>
      <c r="V93" s="77" t="s">
        <v>126</v>
      </c>
      <c r="W93" s="77" t="s">
        <v>126</v>
      </c>
      <c r="X93" s="77" t="s">
        <v>126</v>
      </c>
      <c r="Y93" s="19"/>
      <c r="Z93" s="19"/>
      <c r="AA93" s="19"/>
    </row>
    <row r="94" spans="1:27" ht="51" x14ac:dyDescent="0.2">
      <c r="A94" s="118" t="str">
        <f>'4'!A75</f>
        <v>2.1.1.14</v>
      </c>
      <c r="B94" s="127" t="str">
        <f>'4'!B75</f>
        <v>Капітальний ремонт теплових мереж від ВТ-1 на вул. Ковельській, 66 до житлового будинку №62 на вул. Ковельській в м. Луцьку</v>
      </c>
      <c r="C94" s="118" t="str">
        <f>'4'!C75</f>
        <v>280 м.п.</v>
      </c>
      <c r="D94" s="194">
        <f>'4'!D75</f>
        <v>506.26</v>
      </c>
      <c r="E94" s="118" t="s">
        <v>48</v>
      </c>
      <c r="F94" s="118" t="s">
        <v>48</v>
      </c>
      <c r="G94" s="118" t="s">
        <v>48</v>
      </c>
      <c r="H94" s="118" t="s">
        <v>48</v>
      </c>
      <c r="I94" s="118" t="s">
        <v>48</v>
      </c>
      <c r="J94" s="118" t="s">
        <v>48</v>
      </c>
      <c r="K94" s="118" t="s">
        <v>48</v>
      </c>
      <c r="L94" s="118" t="s">
        <v>48</v>
      </c>
      <c r="M94" s="118" t="s">
        <v>48</v>
      </c>
      <c r="N94" s="194">
        <f>'4'!K75</f>
        <v>506.26</v>
      </c>
      <c r="O94" s="194">
        <f>'4'!L75</f>
        <v>0</v>
      </c>
      <c r="P94" s="76">
        <v>0</v>
      </c>
      <c r="Q94" s="76">
        <v>0</v>
      </c>
      <c r="R94" s="76">
        <v>0</v>
      </c>
      <c r="S94" s="76">
        <f t="shared" si="9"/>
        <v>506.26</v>
      </c>
      <c r="T94" s="77" t="s">
        <v>126</v>
      </c>
      <c r="U94" s="77" t="s">
        <v>126</v>
      </c>
      <c r="V94" s="77" t="s">
        <v>126</v>
      </c>
      <c r="W94" s="77" t="s">
        <v>126</v>
      </c>
      <c r="X94" s="77" t="s">
        <v>126</v>
      </c>
      <c r="Y94" s="19"/>
      <c r="Z94" s="19"/>
      <c r="AA94" s="19"/>
    </row>
    <row r="95" spans="1:27" ht="38.25" x14ac:dyDescent="0.2">
      <c r="A95" s="118" t="str">
        <f>'4'!A76</f>
        <v>2.1.1.15</v>
      </c>
      <c r="B95" s="127" t="str">
        <f>'4'!B76</f>
        <v>Капітальний ремонт теплової мережі від ВТ-3 на вул. Гірній,2а до житлового будинку №2 на вул. Гірній в м. Луцьку</v>
      </c>
      <c r="C95" s="118" t="str">
        <f>'4'!C76</f>
        <v>170 м.п.</v>
      </c>
      <c r="D95" s="194">
        <f>'4'!D76</f>
        <v>257.94</v>
      </c>
      <c r="E95" s="118" t="s">
        <v>48</v>
      </c>
      <c r="F95" s="118" t="s">
        <v>48</v>
      </c>
      <c r="G95" s="118" t="s">
        <v>48</v>
      </c>
      <c r="H95" s="118" t="s">
        <v>48</v>
      </c>
      <c r="I95" s="118" t="s">
        <v>48</v>
      </c>
      <c r="J95" s="118" t="s">
        <v>48</v>
      </c>
      <c r="K95" s="118" t="s">
        <v>48</v>
      </c>
      <c r="L95" s="118" t="s">
        <v>48</v>
      </c>
      <c r="M95" s="118" t="s">
        <v>48</v>
      </c>
      <c r="N95" s="194">
        <f>'4'!K76</f>
        <v>257.94</v>
      </c>
      <c r="O95" s="194">
        <f>'4'!L76</f>
        <v>0</v>
      </c>
      <c r="P95" s="76">
        <v>0</v>
      </c>
      <c r="Q95" s="76">
        <v>0</v>
      </c>
      <c r="R95" s="76">
        <v>0</v>
      </c>
      <c r="S95" s="76">
        <f t="shared" si="9"/>
        <v>257.94</v>
      </c>
      <c r="T95" s="77" t="s">
        <v>126</v>
      </c>
      <c r="U95" s="77" t="s">
        <v>126</v>
      </c>
      <c r="V95" s="77" t="s">
        <v>126</v>
      </c>
      <c r="W95" s="77" t="s">
        <v>126</v>
      </c>
      <c r="X95" s="77" t="s">
        <v>126</v>
      </c>
      <c r="Y95" s="19"/>
      <c r="Z95" s="19"/>
      <c r="AA95" s="19"/>
    </row>
    <row r="96" spans="1:27" ht="14.25" customHeight="1" x14ac:dyDescent="0.2">
      <c r="A96" s="275" t="s">
        <v>82</v>
      </c>
      <c r="B96" s="276"/>
      <c r="C96" s="277"/>
      <c r="D96" s="194">
        <f>SUM(D81:D95)</f>
        <v>29543.870000000003</v>
      </c>
      <c r="E96" s="194" t="s">
        <v>48</v>
      </c>
      <c r="F96" s="194" t="s">
        <v>48</v>
      </c>
      <c r="G96" s="194" t="s">
        <v>126</v>
      </c>
      <c r="H96" s="194" t="s">
        <v>126</v>
      </c>
      <c r="I96" s="194" t="s">
        <v>126</v>
      </c>
      <c r="J96" s="194" t="s">
        <v>126</v>
      </c>
      <c r="K96" s="194" t="s">
        <v>126</v>
      </c>
      <c r="L96" s="194" t="s">
        <v>126</v>
      </c>
      <c r="M96" s="194" t="s">
        <v>126</v>
      </c>
      <c r="N96" s="194">
        <f t="shared" ref="N96:S96" si="10">SUM(N81:N95)</f>
        <v>5505.3099999999995</v>
      </c>
      <c r="O96" s="194">
        <f t="shared" si="10"/>
        <v>24038.560000000001</v>
      </c>
      <c r="P96" s="194">
        <f t="shared" si="10"/>
        <v>0</v>
      </c>
      <c r="Q96" s="194">
        <f t="shared" si="10"/>
        <v>0</v>
      </c>
      <c r="R96" s="194">
        <f t="shared" si="10"/>
        <v>0</v>
      </c>
      <c r="S96" s="194">
        <f t="shared" si="10"/>
        <v>29543.870000000003</v>
      </c>
      <c r="T96" s="77" t="s">
        <v>126</v>
      </c>
      <c r="U96" s="77" t="s">
        <v>126</v>
      </c>
      <c r="V96" s="77" t="s">
        <v>126</v>
      </c>
      <c r="W96" s="77" t="s">
        <v>126</v>
      </c>
      <c r="X96" s="77" t="s">
        <v>126</v>
      </c>
      <c r="Y96" s="19"/>
      <c r="Z96" s="19"/>
      <c r="AA96" s="19"/>
    </row>
    <row r="97" spans="1:27" ht="17.25" customHeight="1" x14ac:dyDescent="0.2">
      <c r="A97" s="116" t="s">
        <v>43</v>
      </c>
      <c r="B97" s="265" t="s">
        <v>161</v>
      </c>
      <c r="C97" s="266"/>
      <c r="D97" s="266"/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7"/>
      <c r="Y97" s="19"/>
      <c r="Z97" s="19"/>
      <c r="AA97" s="19"/>
    </row>
    <row r="98" spans="1:27" ht="14.25" customHeight="1" x14ac:dyDescent="0.2">
      <c r="A98" s="275" t="s">
        <v>83</v>
      </c>
      <c r="B98" s="276"/>
      <c r="C98" s="277"/>
      <c r="D98" s="77">
        <v>0</v>
      </c>
      <c r="E98" s="113" t="s">
        <v>22</v>
      </c>
      <c r="F98" s="113" t="s">
        <v>22</v>
      </c>
      <c r="G98" s="113" t="s">
        <v>126</v>
      </c>
      <c r="H98" s="113" t="s">
        <v>126</v>
      </c>
      <c r="I98" s="113" t="s">
        <v>126</v>
      </c>
      <c r="J98" s="113" t="s">
        <v>126</v>
      </c>
      <c r="K98" s="113" t="s">
        <v>126</v>
      </c>
      <c r="L98" s="113" t="s">
        <v>126</v>
      </c>
      <c r="M98" s="113" t="s">
        <v>126</v>
      </c>
      <c r="N98" s="96">
        <v>0</v>
      </c>
      <c r="O98" s="96">
        <v>0</v>
      </c>
      <c r="P98" s="96">
        <v>0</v>
      </c>
      <c r="Q98" s="96">
        <v>0</v>
      </c>
      <c r="R98" s="96">
        <v>0</v>
      </c>
      <c r="S98" s="96">
        <v>0</v>
      </c>
      <c r="T98" s="116" t="s">
        <v>126</v>
      </c>
      <c r="U98" s="116" t="s">
        <v>126</v>
      </c>
      <c r="V98" s="116" t="s">
        <v>126</v>
      </c>
      <c r="W98" s="116" t="s">
        <v>126</v>
      </c>
      <c r="X98" s="116" t="s">
        <v>126</v>
      </c>
      <c r="Y98" s="19"/>
      <c r="Z98" s="19"/>
      <c r="AA98" s="19"/>
    </row>
    <row r="99" spans="1:27" ht="18" customHeight="1" x14ac:dyDescent="0.2">
      <c r="A99" s="53" t="s">
        <v>44</v>
      </c>
      <c r="B99" s="275" t="s">
        <v>70</v>
      </c>
      <c r="C99" s="276"/>
      <c r="D99" s="276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7"/>
      <c r="Y99" s="19"/>
      <c r="Z99" s="19"/>
      <c r="AA99" s="19"/>
    </row>
    <row r="100" spans="1:27" ht="14.25" customHeight="1" x14ac:dyDescent="0.2">
      <c r="A100" s="275" t="s">
        <v>84</v>
      </c>
      <c r="B100" s="276"/>
      <c r="C100" s="277"/>
      <c r="D100" s="77">
        <v>0</v>
      </c>
      <c r="E100" s="113" t="s">
        <v>22</v>
      </c>
      <c r="F100" s="113" t="s">
        <v>22</v>
      </c>
      <c r="G100" s="113" t="s">
        <v>126</v>
      </c>
      <c r="H100" s="113" t="s">
        <v>126</v>
      </c>
      <c r="I100" s="113" t="s">
        <v>126</v>
      </c>
      <c r="J100" s="113" t="s">
        <v>126</v>
      </c>
      <c r="K100" s="113" t="s">
        <v>126</v>
      </c>
      <c r="L100" s="113" t="s">
        <v>126</v>
      </c>
      <c r="M100" s="113" t="s">
        <v>126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116" t="s">
        <v>126</v>
      </c>
      <c r="U100" s="116" t="s">
        <v>126</v>
      </c>
      <c r="V100" s="116" t="s">
        <v>126</v>
      </c>
      <c r="W100" s="116" t="s">
        <v>126</v>
      </c>
      <c r="X100" s="116" t="s">
        <v>126</v>
      </c>
      <c r="Y100" s="19"/>
      <c r="Z100" s="19"/>
      <c r="AA100" s="19"/>
    </row>
    <row r="101" spans="1:27" ht="16.5" customHeight="1" x14ac:dyDescent="0.2">
      <c r="A101" s="275" t="s">
        <v>85</v>
      </c>
      <c r="B101" s="276"/>
      <c r="C101" s="277"/>
      <c r="D101" s="194">
        <f>D96+D100+D98</f>
        <v>29543.870000000003</v>
      </c>
      <c r="E101" s="194" t="s">
        <v>48</v>
      </c>
      <c r="F101" s="194" t="s">
        <v>48</v>
      </c>
      <c r="G101" s="194" t="s">
        <v>126</v>
      </c>
      <c r="H101" s="194" t="s">
        <v>126</v>
      </c>
      <c r="I101" s="194" t="s">
        <v>126</v>
      </c>
      <c r="J101" s="194" t="str">
        <f>J96</f>
        <v>-</v>
      </c>
      <c r="K101" s="194" t="s">
        <v>126</v>
      </c>
      <c r="L101" s="194" t="s">
        <v>126</v>
      </c>
      <c r="M101" s="194" t="str">
        <f>M96</f>
        <v>-</v>
      </c>
      <c r="N101" s="194">
        <f t="shared" ref="N101:S101" si="11">N96+N100+N98</f>
        <v>5505.3099999999995</v>
      </c>
      <c r="O101" s="194">
        <f t="shared" si="11"/>
        <v>24038.560000000001</v>
      </c>
      <c r="P101" s="194">
        <f t="shared" si="11"/>
        <v>0</v>
      </c>
      <c r="Q101" s="194">
        <f t="shared" si="11"/>
        <v>0</v>
      </c>
      <c r="R101" s="194">
        <f t="shared" si="11"/>
        <v>0</v>
      </c>
      <c r="S101" s="194">
        <f t="shared" si="11"/>
        <v>29543.870000000003</v>
      </c>
      <c r="T101" s="94" t="str">
        <f>T96</f>
        <v>-</v>
      </c>
      <c r="U101" s="80" t="s">
        <v>126</v>
      </c>
      <c r="V101" s="80" t="str">
        <f>V96</f>
        <v>-</v>
      </c>
      <c r="W101" s="80" t="str">
        <f>W96</f>
        <v>-</v>
      </c>
      <c r="X101" s="80" t="str">
        <f>X96</f>
        <v>-</v>
      </c>
      <c r="Y101" s="19"/>
      <c r="Z101" s="19"/>
      <c r="AA101" s="19"/>
    </row>
    <row r="102" spans="1:27" ht="14.25" hidden="1" customHeight="1" x14ac:dyDescent="0.2">
      <c r="A102" s="53" t="s">
        <v>38</v>
      </c>
      <c r="B102" s="286" t="s">
        <v>117</v>
      </c>
      <c r="C102" s="287"/>
      <c r="D102" s="287"/>
      <c r="E102" s="287"/>
      <c r="F102" s="287"/>
      <c r="G102" s="287"/>
      <c r="H102" s="287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8"/>
      <c r="Y102" s="19"/>
      <c r="Z102" s="19"/>
      <c r="AA102" s="19"/>
    </row>
    <row r="103" spans="1:27" ht="14.25" hidden="1" customHeight="1" x14ac:dyDescent="0.2">
      <c r="A103" s="58" t="s">
        <v>15</v>
      </c>
      <c r="B103" s="265" t="s">
        <v>68</v>
      </c>
      <c r="C103" s="266"/>
      <c r="D103" s="266"/>
      <c r="E103" s="266"/>
      <c r="F103" s="266"/>
      <c r="G103" s="266"/>
      <c r="H103" s="266"/>
      <c r="I103" s="266"/>
      <c r="J103" s="266"/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7"/>
      <c r="Y103" s="19"/>
      <c r="Z103" s="19"/>
      <c r="AA103" s="19"/>
    </row>
    <row r="104" spans="1:27" ht="14.25" hidden="1" customHeight="1" x14ac:dyDescent="0.2">
      <c r="A104" s="115"/>
      <c r="B104" s="115"/>
      <c r="C104" s="115"/>
      <c r="D104" s="115"/>
      <c r="E104" s="55" t="s">
        <v>22</v>
      </c>
      <c r="F104" s="55" t="s">
        <v>22</v>
      </c>
      <c r="G104" s="55" t="s">
        <v>22</v>
      </c>
      <c r="H104" s="55" t="s">
        <v>22</v>
      </c>
      <c r="I104" s="55" t="s">
        <v>22</v>
      </c>
      <c r="J104" s="55" t="s">
        <v>22</v>
      </c>
      <c r="K104" s="55" t="s">
        <v>22</v>
      </c>
      <c r="L104" s="55" t="s">
        <v>22</v>
      </c>
      <c r="M104" s="55" t="s">
        <v>22</v>
      </c>
      <c r="N104" s="132"/>
      <c r="O104" s="115"/>
      <c r="P104" s="56"/>
      <c r="Q104" s="56"/>
      <c r="R104" s="132"/>
      <c r="S104" s="132"/>
      <c r="T104" s="115"/>
      <c r="U104" s="115"/>
      <c r="V104" s="115"/>
      <c r="W104" s="115"/>
      <c r="X104" s="115"/>
      <c r="Y104" s="19"/>
      <c r="Z104" s="19"/>
      <c r="AA104" s="19"/>
    </row>
    <row r="105" spans="1:27" ht="14.25" hidden="1" customHeight="1" x14ac:dyDescent="0.2">
      <c r="A105" s="269" t="s">
        <v>86</v>
      </c>
      <c r="B105" s="270"/>
      <c r="C105" s="271"/>
      <c r="D105" s="116"/>
      <c r="E105" s="116" t="s">
        <v>22</v>
      </c>
      <c r="F105" s="116" t="s">
        <v>22</v>
      </c>
      <c r="G105" s="116"/>
      <c r="H105" s="116"/>
      <c r="I105" s="116"/>
      <c r="J105" s="116"/>
      <c r="K105" s="116"/>
      <c r="L105" s="116"/>
      <c r="M105" s="116"/>
      <c r="N105" s="157"/>
      <c r="O105" s="116"/>
      <c r="P105" s="57"/>
      <c r="Q105" s="57"/>
      <c r="R105" s="159"/>
      <c r="S105" s="159"/>
      <c r="T105" s="116"/>
      <c r="U105" s="116"/>
      <c r="V105" s="116"/>
      <c r="W105" s="116"/>
      <c r="X105" s="116"/>
      <c r="Y105" s="19"/>
      <c r="Z105" s="19"/>
      <c r="AA105" s="19"/>
    </row>
    <row r="106" spans="1:27" ht="14.25" hidden="1" customHeight="1" x14ac:dyDescent="0.2">
      <c r="A106" s="117" t="s">
        <v>16</v>
      </c>
      <c r="B106" s="265" t="s">
        <v>69</v>
      </c>
      <c r="C106" s="266"/>
      <c r="D106" s="266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7"/>
      <c r="Y106" s="19"/>
      <c r="Z106" s="19"/>
      <c r="AA106" s="19"/>
    </row>
    <row r="107" spans="1:27" ht="14.25" hidden="1" customHeight="1" x14ac:dyDescent="0.2">
      <c r="A107" s="115"/>
      <c r="B107" s="115"/>
      <c r="C107" s="115"/>
      <c r="D107" s="115"/>
      <c r="E107" s="55" t="s">
        <v>22</v>
      </c>
      <c r="F107" s="55" t="s">
        <v>22</v>
      </c>
      <c r="G107" s="55" t="s">
        <v>22</v>
      </c>
      <c r="H107" s="55" t="s">
        <v>22</v>
      </c>
      <c r="I107" s="55" t="s">
        <v>22</v>
      </c>
      <c r="J107" s="55" t="s">
        <v>22</v>
      </c>
      <c r="K107" s="55" t="s">
        <v>22</v>
      </c>
      <c r="L107" s="55" t="s">
        <v>22</v>
      </c>
      <c r="M107" s="55" t="s">
        <v>22</v>
      </c>
      <c r="N107" s="132"/>
      <c r="O107" s="115"/>
      <c r="P107" s="56"/>
      <c r="Q107" s="56"/>
      <c r="R107" s="132"/>
      <c r="S107" s="132"/>
      <c r="T107" s="115"/>
      <c r="U107" s="115"/>
      <c r="V107" s="115"/>
      <c r="W107" s="115"/>
      <c r="X107" s="115"/>
      <c r="Y107" s="19"/>
      <c r="Z107" s="19"/>
      <c r="AA107" s="19"/>
    </row>
    <row r="108" spans="1:27" ht="14.25" hidden="1" customHeight="1" x14ac:dyDescent="0.2">
      <c r="A108" s="269" t="s">
        <v>87</v>
      </c>
      <c r="B108" s="270"/>
      <c r="C108" s="271"/>
      <c r="D108" s="116"/>
      <c r="E108" s="116" t="s">
        <v>22</v>
      </c>
      <c r="F108" s="116" t="s">
        <v>22</v>
      </c>
      <c r="G108" s="116"/>
      <c r="H108" s="116"/>
      <c r="I108" s="116"/>
      <c r="J108" s="116"/>
      <c r="K108" s="116"/>
      <c r="L108" s="116"/>
      <c r="M108" s="116"/>
      <c r="N108" s="157"/>
      <c r="O108" s="116"/>
      <c r="P108" s="57"/>
      <c r="Q108" s="57"/>
      <c r="R108" s="159"/>
      <c r="S108" s="159"/>
      <c r="T108" s="116"/>
      <c r="U108" s="116"/>
      <c r="V108" s="116"/>
      <c r="W108" s="116"/>
      <c r="X108" s="116"/>
      <c r="Y108" s="19"/>
      <c r="Z108" s="19"/>
      <c r="AA108" s="19"/>
    </row>
    <row r="109" spans="1:27" ht="14.25" hidden="1" customHeight="1" x14ac:dyDescent="0.2">
      <c r="A109" s="116" t="s">
        <v>39</v>
      </c>
      <c r="B109" s="265" t="s">
        <v>80</v>
      </c>
      <c r="C109" s="266"/>
      <c r="D109" s="266"/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7"/>
      <c r="Y109" s="19"/>
      <c r="Z109" s="19"/>
      <c r="AA109" s="19"/>
    </row>
    <row r="110" spans="1:27" ht="14.25" hidden="1" customHeight="1" x14ac:dyDescent="0.2">
      <c r="A110" s="115"/>
      <c r="B110" s="115"/>
      <c r="C110" s="115"/>
      <c r="D110" s="115"/>
      <c r="E110" s="55" t="s">
        <v>22</v>
      </c>
      <c r="F110" s="55" t="s">
        <v>22</v>
      </c>
      <c r="G110" s="55" t="s">
        <v>22</v>
      </c>
      <c r="H110" s="55" t="s">
        <v>22</v>
      </c>
      <c r="I110" s="55" t="s">
        <v>22</v>
      </c>
      <c r="J110" s="55" t="s">
        <v>22</v>
      </c>
      <c r="K110" s="55" t="s">
        <v>22</v>
      </c>
      <c r="L110" s="55" t="s">
        <v>22</v>
      </c>
      <c r="M110" s="55" t="s">
        <v>22</v>
      </c>
      <c r="N110" s="132"/>
      <c r="O110" s="115"/>
      <c r="P110" s="56"/>
      <c r="Q110" s="56"/>
      <c r="R110" s="132"/>
      <c r="S110" s="132"/>
      <c r="T110" s="115"/>
      <c r="U110" s="115"/>
      <c r="V110" s="115"/>
      <c r="W110" s="115"/>
      <c r="X110" s="115"/>
      <c r="Y110" s="19"/>
      <c r="Z110" s="19"/>
      <c r="AA110" s="19"/>
    </row>
    <row r="111" spans="1:27" ht="14.25" hidden="1" customHeight="1" x14ac:dyDescent="0.2">
      <c r="A111" s="268" t="s">
        <v>88</v>
      </c>
      <c r="B111" s="268"/>
      <c r="C111" s="268"/>
      <c r="D111" s="116"/>
      <c r="E111" s="116" t="s">
        <v>48</v>
      </c>
      <c r="F111" s="116" t="s">
        <v>48</v>
      </c>
      <c r="G111" s="116"/>
      <c r="H111" s="116"/>
      <c r="I111" s="116"/>
      <c r="J111" s="116"/>
      <c r="K111" s="116"/>
      <c r="L111" s="116"/>
      <c r="M111" s="116"/>
      <c r="N111" s="157"/>
      <c r="O111" s="116"/>
      <c r="P111" s="57"/>
      <c r="Q111" s="57"/>
      <c r="R111" s="159"/>
      <c r="S111" s="159"/>
      <c r="T111" s="116"/>
      <c r="U111" s="116"/>
      <c r="V111" s="116"/>
      <c r="W111" s="116"/>
      <c r="X111" s="116"/>
      <c r="Y111" s="19"/>
      <c r="Z111" s="19"/>
      <c r="AA111" s="19"/>
    </row>
    <row r="112" spans="1:27" ht="14.25" hidden="1" customHeight="1" x14ac:dyDescent="0.2">
      <c r="A112" s="117"/>
      <c r="B112" s="117"/>
      <c r="C112" s="117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157"/>
      <c r="O112" s="116"/>
      <c r="P112" s="57"/>
      <c r="Q112" s="57"/>
      <c r="R112" s="159"/>
      <c r="S112" s="60"/>
      <c r="T112" s="59"/>
      <c r="U112" s="59"/>
      <c r="V112" s="59"/>
      <c r="W112" s="59"/>
      <c r="X112" s="59"/>
      <c r="Y112" s="19"/>
      <c r="Z112" s="19"/>
      <c r="AA112" s="19"/>
    </row>
    <row r="113" spans="1:29" ht="14.25" hidden="1" customHeight="1" x14ac:dyDescent="0.2">
      <c r="A113" s="117" t="s">
        <v>17</v>
      </c>
      <c r="B113" s="265" t="s">
        <v>81</v>
      </c>
      <c r="C113" s="266"/>
      <c r="D113" s="266"/>
      <c r="E113" s="266"/>
      <c r="F113" s="266"/>
      <c r="G113" s="266"/>
      <c r="H113" s="266"/>
      <c r="I113" s="266"/>
      <c r="J113" s="266"/>
      <c r="K113" s="266"/>
      <c r="L113" s="266"/>
      <c r="M113" s="266"/>
      <c r="N113" s="266"/>
      <c r="O113" s="266"/>
      <c r="P113" s="266"/>
      <c r="Q113" s="266"/>
      <c r="R113" s="266"/>
      <c r="S113" s="266"/>
      <c r="T113" s="266"/>
      <c r="U113" s="266"/>
      <c r="V113" s="266"/>
      <c r="W113" s="266"/>
      <c r="X113" s="267"/>
      <c r="Y113" s="19"/>
      <c r="Z113" s="19"/>
      <c r="AA113" s="19"/>
    </row>
    <row r="114" spans="1:29" ht="14.25" hidden="1" customHeight="1" x14ac:dyDescent="0.2">
      <c r="A114" s="115"/>
      <c r="B114" s="115"/>
      <c r="C114" s="115"/>
      <c r="D114" s="115"/>
      <c r="E114" s="55" t="s">
        <v>22</v>
      </c>
      <c r="F114" s="55" t="s">
        <v>22</v>
      </c>
      <c r="G114" s="55" t="s">
        <v>22</v>
      </c>
      <c r="H114" s="55" t="s">
        <v>22</v>
      </c>
      <c r="I114" s="55" t="s">
        <v>22</v>
      </c>
      <c r="J114" s="55" t="s">
        <v>22</v>
      </c>
      <c r="K114" s="55" t="s">
        <v>22</v>
      </c>
      <c r="L114" s="55" t="s">
        <v>22</v>
      </c>
      <c r="M114" s="55" t="s">
        <v>22</v>
      </c>
      <c r="N114" s="132"/>
      <c r="O114" s="115"/>
      <c r="P114" s="56"/>
      <c r="Q114" s="56"/>
      <c r="R114" s="132"/>
      <c r="S114" s="132"/>
      <c r="T114" s="115"/>
      <c r="U114" s="115"/>
      <c r="V114" s="115"/>
      <c r="W114" s="115"/>
      <c r="X114" s="115"/>
      <c r="Y114" s="19"/>
      <c r="Z114" s="19"/>
      <c r="AA114" s="19"/>
    </row>
    <row r="115" spans="1:29" ht="14.25" hidden="1" customHeight="1" x14ac:dyDescent="0.2">
      <c r="A115" s="269" t="s">
        <v>89</v>
      </c>
      <c r="B115" s="270"/>
      <c r="C115" s="271"/>
      <c r="D115" s="116"/>
      <c r="E115" s="116" t="s">
        <v>22</v>
      </c>
      <c r="F115" s="116" t="s">
        <v>22</v>
      </c>
      <c r="G115" s="116"/>
      <c r="H115" s="116"/>
      <c r="I115" s="116"/>
      <c r="J115" s="116"/>
      <c r="K115" s="116"/>
      <c r="L115" s="116"/>
      <c r="M115" s="116"/>
      <c r="N115" s="157"/>
      <c r="O115" s="116"/>
      <c r="P115" s="57"/>
      <c r="Q115" s="57"/>
      <c r="R115" s="159"/>
      <c r="S115" s="159"/>
      <c r="T115" s="116"/>
      <c r="U115" s="116"/>
      <c r="V115" s="116"/>
      <c r="W115" s="116"/>
      <c r="X115" s="116"/>
      <c r="Y115" s="19"/>
      <c r="Z115" s="19"/>
      <c r="AA115" s="19"/>
    </row>
    <row r="116" spans="1:29" ht="14.25" hidden="1" customHeight="1" x14ac:dyDescent="0.2">
      <c r="A116" s="116" t="s">
        <v>54</v>
      </c>
      <c r="B116" s="269" t="s">
        <v>70</v>
      </c>
      <c r="C116" s="270"/>
      <c r="D116" s="270"/>
      <c r="E116" s="270"/>
      <c r="F116" s="270"/>
      <c r="G116" s="270"/>
      <c r="H116" s="270"/>
      <c r="I116" s="270"/>
      <c r="J116" s="270"/>
      <c r="K116" s="270"/>
      <c r="L116" s="270"/>
      <c r="M116" s="270"/>
      <c r="N116" s="270"/>
      <c r="O116" s="270"/>
      <c r="P116" s="270"/>
      <c r="Q116" s="270"/>
      <c r="R116" s="270"/>
      <c r="S116" s="270"/>
      <c r="T116" s="270"/>
      <c r="U116" s="270"/>
      <c r="V116" s="270"/>
      <c r="W116" s="270"/>
      <c r="X116" s="271"/>
      <c r="Y116" s="19"/>
      <c r="Z116" s="19"/>
      <c r="AA116" s="19"/>
    </row>
    <row r="117" spans="1:29" ht="14.25" hidden="1" customHeight="1" x14ac:dyDescent="0.2">
      <c r="A117" s="115"/>
      <c r="B117" s="115"/>
      <c r="C117" s="115"/>
      <c r="D117" s="115"/>
      <c r="E117" s="55" t="s">
        <v>22</v>
      </c>
      <c r="F117" s="55" t="s">
        <v>22</v>
      </c>
      <c r="G117" s="55" t="s">
        <v>22</v>
      </c>
      <c r="H117" s="55" t="s">
        <v>22</v>
      </c>
      <c r="I117" s="55" t="s">
        <v>22</v>
      </c>
      <c r="J117" s="55" t="s">
        <v>22</v>
      </c>
      <c r="K117" s="55" t="s">
        <v>22</v>
      </c>
      <c r="L117" s="55" t="s">
        <v>22</v>
      </c>
      <c r="M117" s="55" t="s">
        <v>22</v>
      </c>
      <c r="N117" s="132"/>
      <c r="O117" s="115"/>
      <c r="P117" s="56"/>
      <c r="Q117" s="56"/>
      <c r="R117" s="132"/>
      <c r="S117" s="132"/>
      <c r="T117" s="115"/>
      <c r="U117" s="115"/>
      <c r="V117" s="115"/>
      <c r="W117" s="115"/>
      <c r="X117" s="115"/>
      <c r="Y117" s="19"/>
      <c r="Z117" s="19"/>
      <c r="AA117" s="19"/>
    </row>
    <row r="118" spans="1:29" ht="14.25" hidden="1" customHeight="1" x14ac:dyDescent="0.2">
      <c r="A118" s="269" t="s">
        <v>90</v>
      </c>
      <c r="B118" s="270"/>
      <c r="C118" s="271"/>
      <c r="D118" s="116"/>
      <c r="E118" s="116" t="s">
        <v>22</v>
      </c>
      <c r="F118" s="116" t="s">
        <v>22</v>
      </c>
      <c r="G118" s="116"/>
      <c r="H118" s="116"/>
      <c r="I118" s="116"/>
      <c r="J118" s="116"/>
      <c r="K118" s="116"/>
      <c r="L118" s="116"/>
      <c r="M118" s="116"/>
      <c r="N118" s="157"/>
      <c r="O118" s="116"/>
      <c r="P118" s="57"/>
      <c r="Q118" s="57"/>
      <c r="R118" s="159"/>
      <c r="S118" s="159"/>
      <c r="T118" s="116"/>
      <c r="U118" s="116"/>
      <c r="V118" s="116"/>
      <c r="W118" s="116"/>
      <c r="X118" s="116"/>
      <c r="Y118" s="19"/>
      <c r="Z118" s="19"/>
      <c r="AA118" s="19"/>
    </row>
    <row r="119" spans="1:29" ht="14.25" hidden="1" customHeight="1" x14ac:dyDescent="0.2">
      <c r="A119" s="269" t="s">
        <v>91</v>
      </c>
      <c r="B119" s="270"/>
      <c r="C119" s="271"/>
      <c r="D119" s="116"/>
      <c r="E119" s="116" t="s">
        <v>22</v>
      </c>
      <c r="F119" s="116" t="s">
        <v>22</v>
      </c>
      <c r="G119" s="116"/>
      <c r="H119" s="116"/>
      <c r="I119" s="116"/>
      <c r="J119" s="116"/>
      <c r="K119" s="116"/>
      <c r="L119" s="116"/>
      <c r="M119" s="116"/>
      <c r="N119" s="157"/>
      <c r="O119" s="116"/>
      <c r="P119" s="57"/>
      <c r="Q119" s="57"/>
      <c r="R119" s="159"/>
      <c r="S119" s="159"/>
      <c r="T119" s="116"/>
      <c r="U119" s="116"/>
      <c r="V119" s="116"/>
      <c r="W119" s="116"/>
      <c r="X119" s="116"/>
      <c r="Y119" s="19"/>
      <c r="Z119" s="19"/>
      <c r="AA119" s="19"/>
    </row>
    <row r="120" spans="1:29" ht="17.25" customHeight="1" x14ac:dyDescent="0.2">
      <c r="A120" s="272" t="s">
        <v>134</v>
      </c>
      <c r="B120" s="273"/>
      <c r="C120" s="274"/>
      <c r="D120" s="201">
        <f>'4'!D83</f>
        <v>29543.870000000003</v>
      </c>
      <c r="E120" s="201">
        <f>'4'!E83</f>
        <v>11647.14</v>
      </c>
      <c r="F120" s="201">
        <v>0</v>
      </c>
      <c r="G120" s="201">
        <v>0</v>
      </c>
      <c r="H120" s="201">
        <v>0</v>
      </c>
      <c r="I120" s="201">
        <v>0</v>
      </c>
      <c r="J120" s="201">
        <f>D120-E120</f>
        <v>17896.730000000003</v>
      </c>
      <c r="K120" s="201">
        <v>0</v>
      </c>
      <c r="L120" s="201">
        <v>0</v>
      </c>
      <c r="M120" s="201">
        <f>E120</f>
        <v>11647.14</v>
      </c>
      <c r="N120" s="201">
        <f>N101</f>
        <v>5505.3099999999995</v>
      </c>
      <c r="O120" s="201">
        <f t="shared" ref="O120:S120" si="12">O101</f>
        <v>24038.560000000001</v>
      </c>
      <c r="P120" s="201">
        <f t="shared" si="12"/>
        <v>0</v>
      </c>
      <c r="Q120" s="201">
        <f t="shared" si="12"/>
        <v>0</v>
      </c>
      <c r="R120" s="201">
        <f t="shared" si="12"/>
        <v>0</v>
      </c>
      <c r="S120" s="201">
        <f t="shared" si="12"/>
        <v>29543.870000000003</v>
      </c>
      <c r="T120" s="130" t="s">
        <v>126</v>
      </c>
      <c r="U120" s="130" t="s">
        <v>126</v>
      </c>
      <c r="V120" s="130" t="s">
        <v>126</v>
      </c>
      <c r="W120" s="116" t="s">
        <v>126</v>
      </c>
      <c r="X120" s="116" t="s">
        <v>126</v>
      </c>
      <c r="Y120" s="19"/>
      <c r="Z120" s="19"/>
      <c r="AA120" s="19"/>
    </row>
    <row r="121" spans="1:29" ht="17.25" hidden="1" customHeight="1" x14ac:dyDescent="0.2">
      <c r="A121" s="317" t="s">
        <v>112</v>
      </c>
      <c r="B121" s="318"/>
      <c r="C121" s="319"/>
      <c r="D121" s="81">
        <f>D70+D72+D75</f>
        <v>1059.3399999999999</v>
      </c>
      <c r="E121" s="78" t="str">
        <f>E76</f>
        <v>х</v>
      </c>
      <c r="F121" s="78" t="str">
        <f>F76</f>
        <v>х</v>
      </c>
      <c r="G121" s="66" t="s">
        <v>126</v>
      </c>
      <c r="H121" s="66" t="s">
        <v>126</v>
      </c>
      <c r="I121" s="66" t="s">
        <v>126</v>
      </c>
      <c r="J121" s="93" t="str">
        <f>J76</f>
        <v>-</v>
      </c>
      <c r="K121" s="66" t="s">
        <v>126</v>
      </c>
      <c r="L121" s="66" t="s">
        <v>126</v>
      </c>
      <c r="M121" s="81" t="str">
        <f t="shared" ref="M121:T121" si="13">M76</f>
        <v>-</v>
      </c>
      <c r="N121" s="81">
        <f t="shared" si="13"/>
        <v>1059.3399999999999</v>
      </c>
      <c r="O121" s="81">
        <f t="shared" si="13"/>
        <v>0</v>
      </c>
      <c r="P121" s="81">
        <f t="shared" si="13"/>
        <v>0</v>
      </c>
      <c r="Q121" s="81">
        <f t="shared" si="13"/>
        <v>0</v>
      </c>
      <c r="R121" s="81">
        <f t="shared" si="13"/>
        <v>0</v>
      </c>
      <c r="S121" s="81">
        <f t="shared" si="13"/>
        <v>1059.3399999999999</v>
      </c>
      <c r="T121" s="95" t="str">
        <f t="shared" si="13"/>
        <v>-</v>
      </c>
      <c r="U121" s="81"/>
      <c r="V121" s="81" t="str">
        <f>V76</f>
        <v>-</v>
      </c>
      <c r="W121" s="81" t="str">
        <f>W76</f>
        <v>-</v>
      </c>
      <c r="X121" s="81" t="str">
        <f>X76</f>
        <v>-</v>
      </c>
      <c r="Y121" s="23"/>
      <c r="Z121" s="23"/>
      <c r="AA121" s="23"/>
    </row>
    <row r="122" spans="1:29" ht="17.25" customHeight="1" x14ac:dyDescent="0.2">
      <c r="A122" s="132" t="s">
        <v>96</v>
      </c>
      <c r="B122" s="282" t="s">
        <v>18</v>
      </c>
      <c r="C122" s="283"/>
      <c r="D122" s="283"/>
      <c r="E122" s="283"/>
      <c r="F122" s="283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  <c r="Q122" s="283"/>
      <c r="R122" s="283"/>
      <c r="S122" s="283"/>
      <c r="T122" s="283"/>
      <c r="U122" s="283"/>
      <c r="V122" s="283"/>
      <c r="W122" s="283"/>
      <c r="X122" s="284"/>
      <c r="Y122" s="131"/>
      <c r="Z122" s="131"/>
      <c r="AA122" s="131"/>
    </row>
    <row r="123" spans="1:29" ht="17.25" customHeight="1" x14ac:dyDescent="0.2">
      <c r="A123" s="53" t="s">
        <v>19</v>
      </c>
      <c r="B123" s="272" t="s">
        <v>176</v>
      </c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4"/>
      <c r="Y123" s="25"/>
      <c r="Z123" s="25"/>
      <c r="AA123" s="25"/>
    </row>
    <row r="124" spans="1:29" x14ac:dyDescent="0.2">
      <c r="A124" s="54" t="s">
        <v>20</v>
      </c>
      <c r="B124" s="265" t="s">
        <v>68</v>
      </c>
      <c r="C124" s="266"/>
      <c r="D124" s="266"/>
      <c r="E124" s="266"/>
      <c r="F124" s="266"/>
      <c r="G124" s="266"/>
      <c r="H124" s="266"/>
      <c r="I124" s="266"/>
      <c r="J124" s="266"/>
      <c r="K124" s="266"/>
      <c r="L124" s="266"/>
      <c r="M124" s="266"/>
      <c r="N124" s="266"/>
      <c r="O124" s="266"/>
      <c r="P124" s="266"/>
      <c r="Q124" s="266"/>
      <c r="R124" s="266"/>
      <c r="S124" s="266"/>
      <c r="T124" s="266"/>
      <c r="U124" s="266"/>
      <c r="V124" s="266"/>
      <c r="W124" s="266"/>
      <c r="X124" s="267"/>
      <c r="Y124" s="25"/>
      <c r="Z124" s="25"/>
      <c r="AA124" s="25"/>
    </row>
    <row r="125" spans="1:29" ht="17.25" hidden="1" customHeight="1" x14ac:dyDescent="0.2">
      <c r="A125" s="115"/>
      <c r="B125" s="55" t="s">
        <v>22</v>
      </c>
      <c r="C125" s="55" t="s">
        <v>22</v>
      </c>
      <c r="D125" s="55" t="s">
        <v>22</v>
      </c>
      <c r="E125" s="55" t="s">
        <v>22</v>
      </c>
      <c r="F125" s="55" t="s">
        <v>22</v>
      </c>
      <c r="G125" s="55" t="s">
        <v>22</v>
      </c>
      <c r="H125" s="55" t="s">
        <v>22</v>
      </c>
      <c r="I125" s="55" t="s">
        <v>22</v>
      </c>
      <c r="J125" s="55" t="s">
        <v>22</v>
      </c>
      <c r="K125" s="55" t="s">
        <v>22</v>
      </c>
      <c r="L125" s="55" t="s">
        <v>22</v>
      </c>
      <c r="M125" s="55" t="s">
        <v>22</v>
      </c>
      <c r="N125" s="66" t="s">
        <v>126</v>
      </c>
      <c r="O125" s="66" t="s">
        <v>126</v>
      </c>
      <c r="P125" s="66" t="s">
        <v>126</v>
      </c>
      <c r="Q125" s="66" t="s">
        <v>126</v>
      </c>
      <c r="R125" s="66" t="s">
        <v>126</v>
      </c>
      <c r="S125" s="66" t="s">
        <v>126</v>
      </c>
      <c r="T125" s="66" t="s">
        <v>126</v>
      </c>
      <c r="U125" s="66" t="s">
        <v>126</v>
      </c>
      <c r="V125" s="66" t="s">
        <v>126</v>
      </c>
      <c r="W125" s="66" t="s">
        <v>126</v>
      </c>
      <c r="X125" s="66" t="s">
        <v>126</v>
      </c>
      <c r="Y125" s="23"/>
      <c r="Z125" s="23"/>
      <c r="AA125" s="23"/>
    </row>
    <row r="126" spans="1:29" s="106" customFormat="1" x14ac:dyDescent="0.2">
      <c r="A126" s="275" t="s">
        <v>92</v>
      </c>
      <c r="B126" s="276"/>
      <c r="C126" s="277"/>
      <c r="D126" s="77">
        <v>0</v>
      </c>
      <c r="E126" s="130" t="s">
        <v>22</v>
      </c>
      <c r="F126" s="130" t="s">
        <v>22</v>
      </c>
      <c r="G126" s="66" t="s">
        <v>126</v>
      </c>
      <c r="H126" s="66" t="s">
        <v>126</v>
      </c>
      <c r="I126" s="66" t="s">
        <v>126</v>
      </c>
      <c r="J126" s="66" t="s">
        <v>126</v>
      </c>
      <c r="K126" s="66" t="s">
        <v>126</v>
      </c>
      <c r="L126" s="66" t="s">
        <v>126</v>
      </c>
      <c r="M126" s="97" t="s">
        <v>126</v>
      </c>
      <c r="N126" s="97">
        <v>0</v>
      </c>
      <c r="O126" s="97">
        <v>0</v>
      </c>
      <c r="P126" s="97">
        <v>0</v>
      </c>
      <c r="Q126" s="97">
        <v>0</v>
      </c>
      <c r="R126" s="97">
        <v>0</v>
      </c>
      <c r="S126" s="97">
        <v>0</v>
      </c>
      <c r="T126" s="66" t="s">
        <v>126</v>
      </c>
      <c r="U126" s="66" t="s">
        <v>126</v>
      </c>
      <c r="V126" s="66" t="s">
        <v>126</v>
      </c>
      <c r="W126" s="66" t="s">
        <v>126</v>
      </c>
      <c r="X126" s="66" t="s">
        <v>126</v>
      </c>
      <c r="Y126" s="133"/>
      <c r="Z126" s="133"/>
      <c r="AA126" s="133"/>
      <c r="AB126" s="139"/>
      <c r="AC126" s="139"/>
    </row>
    <row r="127" spans="1:29" s="106" customFormat="1" ht="17.25" customHeight="1" x14ac:dyDescent="0.2">
      <c r="A127" s="130" t="s">
        <v>21</v>
      </c>
      <c r="B127" s="265" t="s">
        <v>161</v>
      </c>
      <c r="C127" s="266"/>
      <c r="D127" s="266"/>
      <c r="E127" s="266"/>
      <c r="F127" s="266"/>
      <c r="G127" s="266"/>
      <c r="H127" s="266"/>
      <c r="I127" s="266"/>
      <c r="J127" s="266"/>
      <c r="K127" s="266"/>
      <c r="L127" s="266"/>
      <c r="M127" s="266"/>
      <c r="N127" s="266"/>
      <c r="O127" s="266"/>
      <c r="P127" s="266"/>
      <c r="Q127" s="266"/>
      <c r="R127" s="266"/>
      <c r="S127" s="266"/>
      <c r="T127" s="266"/>
      <c r="U127" s="266"/>
      <c r="V127" s="266"/>
      <c r="W127" s="266"/>
      <c r="X127" s="267"/>
      <c r="Y127" s="139"/>
      <c r="Z127" s="139"/>
      <c r="AA127" s="139"/>
      <c r="AB127" s="139"/>
      <c r="AC127" s="139"/>
    </row>
    <row r="128" spans="1:29" s="106" customFormat="1" x14ac:dyDescent="0.2">
      <c r="A128" s="275" t="s">
        <v>93</v>
      </c>
      <c r="B128" s="276"/>
      <c r="C128" s="277"/>
      <c r="D128" s="77">
        <v>0</v>
      </c>
      <c r="E128" s="130" t="s">
        <v>22</v>
      </c>
      <c r="F128" s="130" t="s">
        <v>22</v>
      </c>
      <c r="G128" s="66" t="s">
        <v>126</v>
      </c>
      <c r="H128" s="66" t="s">
        <v>126</v>
      </c>
      <c r="I128" s="66" t="s">
        <v>126</v>
      </c>
      <c r="J128" s="66" t="s">
        <v>126</v>
      </c>
      <c r="K128" s="66" t="s">
        <v>126</v>
      </c>
      <c r="L128" s="66" t="s">
        <v>126</v>
      </c>
      <c r="M128" s="78" t="s">
        <v>126</v>
      </c>
      <c r="N128" s="78">
        <v>0</v>
      </c>
      <c r="O128" s="78">
        <v>0</v>
      </c>
      <c r="P128" s="78">
        <v>0</v>
      </c>
      <c r="Q128" s="78">
        <v>0</v>
      </c>
      <c r="R128" s="78">
        <v>0</v>
      </c>
      <c r="S128" s="78">
        <v>0</v>
      </c>
      <c r="T128" s="66" t="s">
        <v>126</v>
      </c>
      <c r="U128" s="66" t="s">
        <v>126</v>
      </c>
      <c r="V128" s="66" t="s">
        <v>126</v>
      </c>
      <c r="W128" s="66" t="s">
        <v>126</v>
      </c>
      <c r="X128" s="66" t="s">
        <v>126</v>
      </c>
      <c r="Y128" s="133"/>
      <c r="Z128" s="133"/>
      <c r="AA128" s="133"/>
      <c r="AB128" s="139"/>
      <c r="AC128" s="139"/>
    </row>
    <row r="129" spans="1:29" s="106" customFormat="1" x14ac:dyDescent="0.2">
      <c r="A129" s="67" t="s">
        <v>46</v>
      </c>
      <c r="B129" s="275" t="s">
        <v>70</v>
      </c>
      <c r="C129" s="276"/>
      <c r="D129" s="276"/>
      <c r="E129" s="276"/>
      <c r="F129" s="276"/>
      <c r="G129" s="276"/>
      <c r="H129" s="276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6"/>
      <c r="T129" s="276"/>
      <c r="U129" s="276"/>
      <c r="V129" s="276"/>
      <c r="W129" s="276"/>
      <c r="X129" s="277"/>
      <c r="Y129" s="139"/>
      <c r="Z129" s="139"/>
      <c r="AA129" s="139"/>
      <c r="AB129" s="139"/>
      <c r="AC129" s="139"/>
    </row>
    <row r="130" spans="1:29" s="106" customFormat="1" x14ac:dyDescent="0.2">
      <c r="A130" s="275" t="s">
        <v>94</v>
      </c>
      <c r="B130" s="276"/>
      <c r="C130" s="277"/>
      <c r="D130" s="77">
        <v>0</v>
      </c>
      <c r="E130" s="130" t="s">
        <v>22</v>
      </c>
      <c r="F130" s="130" t="s">
        <v>22</v>
      </c>
      <c r="G130" s="66" t="s">
        <v>126</v>
      </c>
      <c r="H130" s="66" t="s">
        <v>126</v>
      </c>
      <c r="I130" s="66" t="s">
        <v>126</v>
      </c>
      <c r="J130" s="66" t="s">
        <v>126</v>
      </c>
      <c r="K130" s="66" t="s">
        <v>126</v>
      </c>
      <c r="L130" s="66" t="s">
        <v>126</v>
      </c>
      <c r="M130" s="77" t="s">
        <v>126</v>
      </c>
      <c r="N130" s="77">
        <v>0</v>
      </c>
      <c r="O130" s="77">
        <f>SUM(O128:O129)</f>
        <v>0</v>
      </c>
      <c r="P130" s="77">
        <v>0</v>
      </c>
      <c r="Q130" s="77">
        <v>0</v>
      </c>
      <c r="R130" s="77">
        <v>0</v>
      </c>
      <c r="S130" s="77">
        <v>0</v>
      </c>
      <c r="T130" s="66" t="s">
        <v>126</v>
      </c>
      <c r="U130" s="66" t="s">
        <v>126</v>
      </c>
      <c r="V130" s="66" t="s">
        <v>126</v>
      </c>
      <c r="W130" s="66" t="s">
        <v>126</v>
      </c>
      <c r="X130" s="66" t="s">
        <v>126</v>
      </c>
      <c r="Y130" s="133"/>
      <c r="Z130" s="172"/>
      <c r="AA130" s="133"/>
      <c r="AB130" s="139"/>
      <c r="AC130" s="139"/>
    </row>
    <row r="131" spans="1:29" s="106" customFormat="1" x14ac:dyDescent="0.2">
      <c r="A131" s="272" t="s">
        <v>95</v>
      </c>
      <c r="B131" s="273"/>
      <c r="C131" s="274"/>
      <c r="D131" s="78">
        <f>D130+D128+D126</f>
        <v>0</v>
      </c>
      <c r="E131" s="130" t="s">
        <v>22</v>
      </c>
      <c r="F131" s="130" t="s">
        <v>22</v>
      </c>
      <c r="G131" s="66" t="s">
        <v>126</v>
      </c>
      <c r="H131" s="66" t="s">
        <v>126</v>
      </c>
      <c r="I131" s="66" t="s">
        <v>126</v>
      </c>
      <c r="J131" s="66" t="s">
        <v>126</v>
      </c>
      <c r="K131" s="66" t="s">
        <v>126</v>
      </c>
      <c r="L131" s="66" t="s">
        <v>126</v>
      </c>
      <c r="M131" s="78" t="s">
        <v>126</v>
      </c>
      <c r="N131" s="78">
        <f t="shared" ref="N131:S131" si="14">N130+N128+N126</f>
        <v>0</v>
      </c>
      <c r="O131" s="78">
        <f t="shared" si="14"/>
        <v>0</v>
      </c>
      <c r="P131" s="78">
        <f t="shared" si="14"/>
        <v>0</v>
      </c>
      <c r="Q131" s="78">
        <f t="shared" si="14"/>
        <v>0</v>
      </c>
      <c r="R131" s="78">
        <f t="shared" si="14"/>
        <v>0</v>
      </c>
      <c r="S131" s="78">
        <f t="shared" si="14"/>
        <v>0</v>
      </c>
      <c r="T131" s="66" t="s">
        <v>126</v>
      </c>
      <c r="U131" s="66" t="s">
        <v>126</v>
      </c>
      <c r="V131" s="66" t="s">
        <v>126</v>
      </c>
      <c r="W131" s="66" t="s">
        <v>126</v>
      </c>
      <c r="X131" s="66" t="s">
        <v>126</v>
      </c>
      <c r="Y131" s="133"/>
      <c r="Z131" s="133"/>
      <c r="AA131" s="133"/>
      <c r="AB131" s="139"/>
      <c r="AC131" s="139"/>
    </row>
    <row r="132" spans="1:29" s="106" customFormat="1" x14ac:dyDescent="0.2">
      <c r="A132" s="272" t="s">
        <v>113</v>
      </c>
      <c r="B132" s="273"/>
      <c r="C132" s="274"/>
      <c r="D132" s="78">
        <f>D131</f>
        <v>0</v>
      </c>
      <c r="E132" s="78">
        <v>0</v>
      </c>
      <c r="F132" s="78">
        <f>'4'!F93</f>
        <v>0</v>
      </c>
      <c r="G132" s="78">
        <v>0</v>
      </c>
      <c r="H132" s="78">
        <v>0</v>
      </c>
      <c r="I132" s="78">
        <v>0</v>
      </c>
      <c r="J132" s="78">
        <v>0</v>
      </c>
      <c r="K132" s="78">
        <v>0</v>
      </c>
      <c r="L132" s="78">
        <v>0</v>
      </c>
      <c r="M132" s="78">
        <v>0</v>
      </c>
      <c r="N132" s="78">
        <f t="shared" ref="N132:S132" si="15">N131</f>
        <v>0</v>
      </c>
      <c r="O132" s="78">
        <f t="shared" si="15"/>
        <v>0</v>
      </c>
      <c r="P132" s="78">
        <f t="shared" si="15"/>
        <v>0</v>
      </c>
      <c r="Q132" s="78">
        <f t="shared" si="15"/>
        <v>0</v>
      </c>
      <c r="R132" s="78">
        <f t="shared" si="15"/>
        <v>0</v>
      </c>
      <c r="S132" s="78">
        <f t="shared" si="15"/>
        <v>0</v>
      </c>
      <c r="T132" s="66" t="s">
        <v>126</v>
      </c>
      <c r="U132" s="66" t="s">
        <v>126</v>
      </c>
      <c r="V132" s="66" t="s">
        <v>126</v>
      </c>
      <c r="W132" s="66" t="s">
        <v>126</v>
      </c>
      <c r="X132" s="66" t="s">
        <v>126</v>
      </c>
      <c r="Y132" s="105"/>
      <c r="Z132" s="105"/>
      <c r="AA132" s="105"/>
      <c r="AB132" s="139"/>
      <c r="AC132" s="139"/>
    </row>
    <row r="133" spans="1:29" s="106" customFormat="1" ht="15.75" customHeight="1" x14ac:dyDescent="0.2">
      <c r="A133" s="132" t="s">
        <v>180</v>
      </c>
      <c r="B133" s="282" t="s">
        <v>155</v>
      </c>
      <c r="C133" s="283"/>
      <c r="D133" s="283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4"/>
      <c r="Y133" s="105"/>
      <c r="Z133" s="105"/>
      <c r="AA133" s="105"/>
      <c r="AB133" s="139"/>
      <c r="AC133" s="139"/>
    </row>
    <row r="134" spans="1:29" s="106" customFormat="1" x14ac:dyDescent="0.2">
      <c r="A134" s="53" t="s">
        <v>160</v>
      </c>
      <c r="B134" s="272" t="s">
        <v>176</v>
      </c>
      <c r="C134" s="273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4"/>
      <c r="Y134" s="105"/>
      <c r="Z134" s="105"/>
      <c r="AA134" s="105"/>
      <c r="AB134" s="139"/>
      <c r="AC134" s="139"/>
    </row>
    <row r="135" spans="1:29" s="106" customFormat="1" x14ac:dyDescent="0.2">
      <c r="A135" s="54" t="s">
        <v>157</v>
      </c>
      <c r="B135" s="265" t="s">
        <v>68</v>
      </c>
      <c r="C135" s="266"/>
      <c r="D135" s="266"/>
      <c r="E135" s="266"/>
      <c r="F135" s="266"/>
      <c r="G135" s="266"/>
      <c r="H135" s="266"/>
      <c r="I135" s="266"/>
      <c r="J135" s="266"/>
      <c r="K135" s="266"/>
      <c r="L135" s="266"/>
      <c r="M135" s="266"/>
      <c r="N135" s="266"/>
      <c r="O135" s="266"/>
      <c r="P135" s="266"/>
      <c r="Q135" s="266"/>
      <c r="R135" s="266"/>
      <c r="S135" s="266"/>
      <c r="T135" s="266"/>
      <c r="U135" s="266"/>
      <c r="V135" s="266"/>
      <c r="W135" s="266"/>
      <c r="X135" s="267"/>
      <c r="Y135" s="105"/>
      <c r="Z135" s="105"/>
      <c r="AA135" s="105"/>
      <c r="AB135" s="139"/>
      <c r="AC135" s="139"/>
    </row>
    <row r="136" spans="1:29" s="106" customFormat="1" x14ac:dyDescent="0.2">
      <c r="A136" s="275" t="s">
        <v>162</v>
      </c>
      <c r="B136" s="276"/>
      <c r="C136" s="277"/>
      <c r="D136" s="77">
        <v>0</v>
      </c>
      <c r="E136" s="149" t="s">
        <v>22</v>
      </c>
      <c r="F136" s="149" t="s">
        <v>22</v>
      </c>
      <c r="G136" s="66" t="s">
        <v>126</v>
      </c>
      <c r="H136" s="66" t="s">
        <v>126</v>
      </c>
      <c r="I136" s="66" t="s">
        <v>126</v>
      </c>
      <c r="J136" s="66" t="s">
        <v>126</v>
      </c>
      <c r="K136" s="66" t="s">
        <v>126</v>
      </c>
      <c r="L136" s="66" t="s">
        <v>126</v>
      </c>
      <c r="M136" s="97" t="s">
        <v>126</v>
      </c>
      <c r="N136" s="97">
        <v>0</v>
      </c>
      <c r="O136" s="97">
        <v>0</v>
      </c>
      <c r="P136" s="97">
        <v>0</v>
      </c>
      <c r="Q136" s="97">
        <v>0</v>
      </c>
      <c r="R136" s="97">
        <v>0</v>
      </c>
      <c r="S136" s="97">
        <v>0</v>
      </c>
      <c r="T136" s="66" t="s">
        <v>126</v>
      </c>
      <c r="U136" s="66" t="s">
        <v>126</v>
      </c>
      <c r="V136" s="66" t="s">
        <v>126</v>
      </c>
      <c r="W136" s="66" t="s">
        <v>126</v>
      </c>
      <c r="X136" s="66" t="s">
        <v>126</v>
      </c>
      <c r="Y136" s="105"/>
      <c r="Z136" s="105"/>
      <c r="AA136" s="105"/>
      <c r="AB136" s="139"/>
      <c r="AC136" s="139"/>
    </row>
    <row r="137" spans="1:29" s="106" customFormat="1" x14ac:dyDescent="0.2">
      <c r="A137" s="149" t="s">
        <v>179</v>
      </c>
      <c r="B137" s="265" t="s">
        <v>161</v>
      </c>
      <c r="C137" s="266"/>
      <c r="D137" s="266"/>
      <c r="E137" s="266"/>
      <c r="F137" s="266"/>
      <c r="G137" s="266"/>
      <c r="H137" s="266"/>
      <c r="I137" s="266"/>
      <c r="J137" s="266"/>
      <c r="K137" s="266"/>
      <c r="L137" s="266"/>
      <c r="M137" s="266"/>
      <c r="N137" s="266"/>
      <c r="O137" s="266"/>
      <c r="P137" s="266"/>
      <c r="Q137" s="266"/>
      <c r="R137" s="266"/>
      <c r="S137" s="266"/>
      <c r="T137" s="266"/>
      <c r="U137" s="266"/>
      <c r="V137" s="266"/>
      <c r="W137" s="266"/>
      <c r="X137" s="267"/>
      <c r="Y137" s="105"/>
      <c r="Z137" s="105"/>
      <c r="AA137" s="105"/>
      <c r="AB137" s="139"/>
      <c r="AC137" s="139"/>
    </row>
    <row r="138" spans="1:29" s="106" customFormat="1" x14ac:dyDescent="0.2">
      <c r="A138" s="275" t="s">
        <v>163</v>
      </c>
      <c r="B138" s="276"/>
      <c r="C138" s="277"/>
      <c r="D138" s="77">
        <v>0</v>
      </c>
      <c r="E138" s="149" t="s">
        <v>22</v>
      </c>
      <c r="F138" s="149" t="s">
        <v>22</v>
      </c>
      <c r="G138" s="66" t="s">
        <v>126</v>
      </c>
      <c r="H138" s="66" t="s">
        <v>126</v>
      </c>
      <c r="I138" s="66" t="s">
        <v>126</v>
      </c>
      <c r="J138" s="66" t="s">
        <v>126</v>
      </c>
      <c r="K138" s="66" t="s">
        <v>126</v>
      </c>
      <c r="L138" s="66" t="s">
        <v>126</v>
      </c>
      <c r="M138" s="97" t="s">
        <v>126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66" t="s">
        <v>126</v>
      </c>
      <c r="U138" s="66" t="s">
        <v>126</v>
      </c>
      <c r="V138" s="66" t="s">
        <v>126</v>
      </c>
      <c r="W138" s="66" t="s">
        <v>126</v>
      </c>
      <c r="X138" s="66" t="s">
        <v>126</v>
      </c>
      <c r="Y138" s="105"/>
      <c r="Z138" s="105"/>
      <c r="AA138" s="105"/>
      <c r="AB138" s="139"/>
      <c r="AC138" s="139"/>
    </row>
    <row r="139" spans="1:29" s="106" customFormat="1" x14ac:dyDescent="0.2">
      <c r="A139" s="67" t="s">
        <v>159</v>
      </c>
      <c r="B139" s="275" t="s">
        <v>70</v>
      </c>
      <c r="C139" s="276"/>
      <c r="D139" s="276"/>
      <c r="E139" s="276"/>
      <c r="F139" s="276"/>
      <c r="G139" s="276"/>
      <c r="H139" s="276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  <c r="V139" s="276"/>
      <c r="W139" s="276"/>
      <c r="X139" s="277"/>
      <c r="Y139" s="105"/>
      <c r="Z139" s="105"/>
      <c r="AA139" s="105"/>
      <c r="AB139" s="139"/>
      <c r="AC139" s="139"/>
    </row>
    <row r="140" spans="1:29" s="106" customFormat="1" ht="17.25" customHeight="1" x14ac:dyDescent="0.2">
      <c r="A140" s="275" t="s">
        <v>164</v>
      </c>
      <c r="B140" s="276"/>
      <c r="C140" s="277"/>
      <c r="D140" s="77">
        <v>0</v>
      </c>
      <c r="E140" s="149" t="s">
        <v>22</v>
      </c>
      <c r="F140" s="149" t="s">
        <v>22</v>
      </c>
      <c r="G140" s="66" t="s">
        <v>126</v>
      </c>
      <c r="H140" s="66" t="s">
        <v>126</v>
      </c>
      <c r="I140" s="66" t="s">
        <v>126</v>
      </c>
      <c r="J140" s="66" t="s">
        <v>126</v>
      </c>
      <c r="K140" s="66" t="s">
        <v>126</v>
      </c>
      <c r="L140" s="66" t="s">
        <v>126</v>
      </c>
      <c r="M140" s="97" t="s">
        <v>126</v>
      </c>
      <c r="N140" s="97">
        <v>0</v>
      </c>
      <c r="O140" s="97">
        <v>0</v>
      </c>
      <c r="P140" s="97">
        <v>0</v>
      </c>
      <c r="Q140" s="97">
        <v>0</v>
      </c>
      <c r="R140" s="97">
        <v>0</v>
      </c>
      <c r="S140" s="97">
        <v>0</v>
      </c>
      <c r="T140" s="66" t="s">
        <v>126</v>
      </c>
      <c r="U140" s="66" t="s">
        <v>126</v>
      </c>
      <c r="V140" s="66" t="s">
        <v>126</v>
      </c>
      <c r="W140" s="66" t="s">
        <v>126</v>
      </c>
      <c r="X140" s="66" t="s">
        <v>126</v>
      </c>
      <c r="Y140" s="105"/>
      <c r="Z140" s="105"/>
      <c r="AA140" s="105"/>
      <c r="AB140" s="139"/>
      <c r="AC140" s="139"/>
    </row>
    <row r="141" spans="1:29" s="106" customFormat="1" ht="17.25" customHeight="1" x14ac:dyDescent="0.2">
      <c r="A141" s="272" t="s">
        <v>165</v>
      </c>
      <c r="B141" s="273"/>
      <c r="C141" s="274"/>
      <c r="D141" s="78">
        <v>0</v>
      </c>
      <c r="E141" s="149" t="s">
        <v>22</v>
      </c>
      <c r="F141" s="149" t="s">
        <v>22</v>
      </c>
      <c r="G141" s="66" t="s">
        <v>126</v>
      </c>
      <c r="H141" s="66" t="s">
        <v>126</v>
      </c>
      <c r="I141" s="66" t="s">
        <v>126</v>
      </c>
      <c r="J141" s="66" t="s">
        <v>126</v>
      </c>
      <c r="K141" s="66" t="s">
        <v>126</v>
      </c>
      <c r="L141" s="66" t="s">
        <v>126</v>
      </c>
      <c r="M141" s="97" t="s">
        <v>126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66" t="s">
        <v>126</v>
      </c>
      <c r="U141" s="66" t="s">
        <v>126</v>
      </c>
      <c r="V141" s="66" t="s">
        <v>126</v>
      </c>
      <c r="W141" s="66" t="s">
        <v>126</v>
      </c>
      <c r="X141" s="66" t="s">
        <v>126</v>
      </c>
      <c r="Y141" s="105"/>
      <c r="Z141" s="105"/>
      <c r="AA141" s="105"/>
      <c r="AB141" s="139"/>
      <c r="AC141" s="139"/>
    </row>
    <row r="142" spans="1:29" s="106" customFormat="1" ht="17.25" customHeight="1" x14ac:dyDescent="0.2">
      <c r="A142" s="272" t="s">
        <v>166</v>
      </c>
      <c r="B142" s="273"/>
      <c r="C142" s="274"/>
      <c r="D142" s="78">
        <v>0</v>
      </c>
      <c r="E142" s="78">
        <v>0</v>
      </c>
      <c r="F142" s="78">
        <v>0</v>
      </c>
      <c r="G142" s="78">
        <v>0</v>
      </c>
      <c r="H142" s="78">
        <v>0</v>
      </c>
      <c r="I142" s="78">
        <v>0</v>
      </c>
      <c r="J142" s="78">
        <v>0</v>
      </c>
      <c r="K142" s="78">
        <v>0</v>
      </c>
      <c r="L142" s="78">
        <v>0</v>
      </c>
      <c r="M142" s="78">
        <v>0</v>
      </c>
      <c r="N142" s="78">
        <v>0</v>
      </c>
      <c r="O142" s="78">
        <v>0</v>
      </c>
      <c r="P142" s="78">
        <v>0</v>
      </c>
      <c r="Q142" s="78">
        <v>0</v>
      </c>
      <c r="R142" s="78">
        <v>0</v>
      </c>
      <c r="S142" s="78">
        <v>0</v>
      </c>
      <c r="T142" s="66" t="s">
        <v>126</v>
      </c>
      <c r="U142" s="66" t="s">
        <v>126</v>
      </c>
      <c r="V142" s="66" t="s">
        <v>126</v>
      </c>
      <c r="W142" s="66" t="s">
        <v>126</v>
      </c>
      <c r="X142" s="66" t="s">
        <v>126</v>
      </c>
      <c r="Y142" s="105"/>
      <c r="Z142" s="105"/>
      <c r="AA142" s="105"/>
      <c r="AB142" s="139"/>
      <c r="AC142" s="139"/>
    </row>
    <row r="143" spans="1:29" s="106" customFormat="1" ht="17.25" customHeight="1" x14ac:dyDescent="0.2">
      <c r="A143" s="285" t="s">
        <v>32</v>
      </c>
      <c r="B143" s="285"/>
      <c r="C143" s="285"/>
      <c r="D143" s="201">
        <f t="shared" ref="D143:S143" si="16">D142+D132+D120+D77+D66</f>
        <v>65955.250000000015</v>
      </c>
      <c r="E143" s="201">
        <f t="shared" si="16"/>
        <v>24313.899999999998</v>
      </c>
      <c r="F143" s="201">
        <f t="shared" si="16"/>
        <v>0</v>
      </c>
      <c r="G143" s="201">
        <f t="shared" si="16"/>
        <v>0</v>
      </c>
      <c r="H143" s="201">
        <f t="shared" si="16"/>
        <v>0</v>
      </c>
      <c r="I143" s="201">
        <f t="shared" si="16"/>
        <v>0</v>
      </c>
      <c r="J143" s="201">
        <f t="shared" si="16"/>
        <v>41641.350000000013</v>
      </c>
      <c r="K143" s="201">
        <f t="shared" si="16"/>
        <v>0</v>
      </c>
      <c r="L143" s="201">
        <f t="shared" si="16"/>
        <v>0</v>
      </c>
      <c r="M143" s="201">
        <f t="shared" si="16"/>
        <v>24313.899999999998</v>
      </c>
      <c r="N143" s="201">
        <f t="shared" si="16"/>
        <v>7029.33</v>
      </c>
      <c r="O143" s="201">
        <f t="shared" si="16"/>
        <v>58925.920000000013</v>
      </c>
      <c r="P143" s="201">
        <f t="shared" si="16"/>
        <v>1270.25</v>
      </c>
      <c r="Q143" s="201">
        <f t="shared" si="16"/>
        <v>0</v>
      </c>
      <c r="R143" s="201">
        <f t="shared" si="16"/>
        <v>5572.29</v>
      </c>
      <c r="S143" s="201">
        <f t="shared" si="16"/>
        <v>59112.710000000006</v>
      </c>
      <c r="T143" s="86" t="s">
        <v>126</v>
      </c>
      <c r="U143" s="78" t="s">
        <v>126</v>
      </c>
      <c r="V143" s="78" t="s">
        <v>126</v>
      </c>
      <c r="W143" s="66" t="s">
        <v>126</v>
      </c>
      <c r="X143" s="78" t="s">
        <v>126</v>
      </c>
      <c r="Y143" s="105"/>
      <c r="Z143" s="105"/>
      <c r="AA143" s="105"/>
      <c r="AB143" s="139"/>
      <c r="AC143" s="139"/>
    </row>
    <row r="144" spans="1:29" ht="13.5" customHeight="1" x14ac:dyDescent="0.2">
      <c r="A144" s="316"/>
      <c r="B144" s="316"/>
      <c r="C144" s="30"/>
      <c r="D144" s="30"/>
      <c r="E144" s="30"/>
      <c r="F144" s="30"/>
      <c r="G144" s="30"/>
      <c r="H144" s="23"/>
      <c r="I144" s="23"/>
      <c r="J144" s="23"/>
      <c r="K144" s="23"/>
      <c r="L144" s="23"/>
      <c r="M144" s="23"/>
      <c r="N144" s="155"/>
      <c r="O144" s="23"/>
      <c r="P144" s="25"/>
      <c r="Q144" s="25"/>
      <c r="R144" s="162"/>
      <c r="S144" s="162"/>
      <c r="T144" s="23"/>
      <c r="U144" s="23"/>
      <c r="V144" s="23"/>
      <c r="W144" s="23"/>
      <c r="X144" s="23"/>
      <c r="Y144" s="23"/>
      <c r="Z144" s="23"/>
      <c r="AA144" s="23"/>
    </row>
    <row r="145" spans="1:22" ht="9" customHeight="1" x14ac:dyDescent="0.2">
      <c r="M145" s="106"/>
      <c r="N145" s="106"/>
      <c r="Q145" s="103"/>
    </row>
    <row r="146" spans="1:22" x14ac:dyDescent="0.2">
      <c r="A146" s="314" t="s">
        <v>223</v>
      </c>
      <c r="B146" s="315"/>
      <c r="C146" s="315"/>
      <c r="D146" s="264" t="s">
        <v>121</v>
      </c>
      <c r="E146" s="264"/>
      <c r="F146" s="264"/>
      <c r="G146" s="314" t="s">
        <v>224</v>
      </c>
      <c r="H146" s="314"/>
      <c r="I146" s="314"/>
      <c r="J146" s="314"/>
      <c r="K146" s="314"/>
      <c r="L146" s="103"/>
      <c r="M146" s="106"/>
      <c r="N146" s="166"/>
      <c r="Q146" s="103"/>
      <c r="R146" s="103"/>
      <c r="S146" s="103"/>
    </row>
    <row r="147" spans="1:22" x14ac:dyDescent="0.2">
      <c r="A147" s="258" t="s">
        <v>97</v>
      </c>
      <c r="B147" s="258"/>
      <c r="C147" s="258"/>
      <c r="D147" s="239" t="s">
        <v>98</v>
      </c>
      <c r="E147" s="239"/>
      <c r="F147" s="239"/>
      <c r="G147" s="263" t="s">
        <v>109</v>
      </c>
      <c r="H147" s="263"/>
      <c r="I147" s="263"/>
      <c r="J147" s="263"/>
      <c r="K147" s="263"/>
      <c r="M147" s="106"/>
      <c r="N147" s="167"/>
      <c r="O147" s="103"/>
      <c r="Q147" s="103"/>
      <c r="R147" s="103"/>
      <c r="S147" s="103"/>
    </row>
    <row r="148" spans="1:22" x14ac:dyDescent="0.2">
      <c r="N148" s="103"/>
      <c r="V148" s="103"/>
    </row>
    <row r="149" spans="1:22" x14ac:dyDescent="0.2">
      <c r="G149" s="103"/>
      <c r="P149" s="103"/>
    </row>
    <row r="150" spans="1:22" x14ac:dyDescent="0.2">
      <c r="G150" s="103"/>
    </row>
    <row r="151" spans="1:22" x14ac:dyDescent="0.2">
      <c r="D151" s="103"/>
      <c r="F151" s="103"/>
      <c r="G151" s="103"/>
    </row>
    <row r="152" spans="1:22" x14ac:dyDescent="0.2">
      <c r="I152" s="103"/>
      <c r="J152" s="103"/>
    </row>
    <row r="153" spans="1:22" x14ac:dyDescent="0.2">
      <c r="F153" s="103"/>
    </row>
    <row r="154" spans="1:22" x14ac:dyDescent="0.2">
      <c r="F154" s="103"/>
    </row>
    <row r="156" spans="1:22" x14ac:dyDescent="0.2">
      <c r="F156" s="103"/>
    </row>
    <row r="157" spans="1:22" x14ac:dyDescent="0.2">
      <c r="F157" s="103"/>
    </row>
    <row r="165" spans="12:12" x14ac:dyDescent="0.2">
      <c r="L165" s="20"/>
    </row>
  </sheetData>
  <mergeCells count="130">
    <mergeCell ref="A121:C121"/>
    <mergeCell ref="B73:X73"/>
    <mergeCell ref="B124:X124"/>
    <mergeCell ref="B127:X127"/>
    <mergeCell ref="B129:X129"/>
    <mergeCell ref="A126:C126"/>
    <mergeCell ref="A128:C128"/>
    <mergeCell ref="A131:C131"/>
    <mergeCell ref="A130:C130"/>
    <mergeCell ref="B123:X123"/>
    <mergeCell ref="B122:X122"/>
    <mergeCell ref="A76:C76"/>
    <mergeCell ref="A75:C75"/>
    <mergeCell ref="A101:C101"/>
    <mergeCell ref="B102:X102"/>
    <mergeCell ref="B103:X103"/>
    <mergeCell ref="A105:C105"/>
    <mergeCell ref="B106:X106"/>
    <mergeCell ref="A77:C77"/>
    <mergeCell ref="B78:X78"/>
    <mergeCell ref="B79:X79"/>
    <mergeCell ref="B80:X80"/>
    <mergeCell ref="A96:C96"/>
    <mergeCell ref="A108:C108"/>
    <mergeCell ref="A146:C146"/>
    <mergeCell ref="D146:F146"/>
    <mergeCell ref="G146:K146"/>
    <mergeCell ref="A147:C147"/>
    <mergeCell ref="D147:F147"/>
    <mergeCell ref="G147:K147"/>
    <mergeCell ref="A132:C132"/>
    <mergeCell ref="A143:C143"/>
    <mergeCell ref="A144:B144"/>
    <mergeCell ref="A142:C142"/>
    <mergeCell ref="B133:X133"/>
    <mergeCell ref="B134:X134"/>
    <mergeCell ref="B135:X135"/>
    <mergeCell ref="A136:C136"/>
    <mergeCell ref="B137:X137"/>
    <mergeCell ref="A138:C138"/>
    <mergeCell ref="B139:X139"/>
    <mergeCell ref="A140:C140"/>
    <mergeCell ref="A141:C141"/>
    <mergeCell ref="AD18:AD21"/>
    <mergeCell ref="W15:W18"/>
    <mergeCell ref="N16:N18"/>
    <mergeCell ref="X15:X18"/>
    <mergeCell ref="Z18:Z21"/>
    <mergeCell ref="AA18:AA21"/>
    <mergeCell ref="R16:R18"/>
    <mergeCell ref="N15:O15"/>
    <mergeCell ref="AC18:AC21"/>
    <mergeCell ref="AB18:AB21"/>
    <mergeCell ref="P15:S15"/>
    <mergeCell ref="V15:V18"/>
    <mergeCell ref="B21:X21"/>
    <mergeCell ref="S16:S18"/>
    <mergeCell ref="P16:P18"/>
    <mergeCell ref="O16:O18"/>
    <mergeCell ref="C15:C18"/>
    <mergeCell ref="B59:X59"/>
    <mergeCell ref="B54:X54"/>
    <mergeCell ref="A46:C46"/>
    <mergeCell ref="B20:X20"/>
    <mergeCell ref="A53:C53"/>
    <mergeCell ref="K15:K18"/>
    <mergeCell ref="Q16:Q18"/>
    <mergeCell ref="T15:T18"/>
    <mergeCell ref="U15:U18"/>
    <mergeCell ref="B22:X22"/>
    <mergeCell ref="I17:J17"/>
    <mergeCell ref="M15:M18"/>
    <mergeCell ref="D15:J15"/>
    <mergeCell ref="F17:F18"/>
    <mergeCell ref="D16:D18"/>
    <mergeCell ref="L15:L18"/>
    <mergeCell ref="S2:V2"/>
    <mergeCell ref="S4:V4"/>
    <mergeCell ref="S3:W3"/>
    <mergeCell ref="B4:E4"/>
    <mergeCell ref="S8:W8"/>
    <mergeCell ref="H17:H18"/>
    <mergeCell ref="D5:E5"/>
    <mergeCell ref="A11:X11"/>
    <mergeCell ref="B6:E6"/>
    <mergeCell ref="A13:X13"/>
    <mergeCell ref="A14:X14"/>
    <mergeCell ref="B15:B18"/>
    <mergeCell ref="E17:E18"/>
    <mergeCell ref="A12:X12"/>
    <mergeCell ref="B2:C2"/>
    <mergeCell ref="E16:J16"/>
    <mergeCell ref="B7:D7"/>
    <mergeCell ref="B3:D3"/>
    <mergeCell ref="A72:C72"/>
    <mergeCell ref="A25:C25"/>
    <mergeCell ref="A45:C45"/>
    <mergeCell ref="B26:X26"/>
    <mergeCell ref="A15:A18"/>
    <mergeCell ref="G17:G18"/>
    <mergeCell ref="A70:C70"/>
    <mergeCell ref="A61:C61"/>
    <mergeCell ref="B71:X71"/>
    <mergeCell ref="B68:X68"/>
    <mergeCell ref="B67:X67"/>
    <mergeCell ref="B69:X69"/>
    <mergeCell ref="A64:C64"/>
    <mergeCell ref="A65:C65"/>
    <mergeCell ref="B62:X62"/>
    <mergeCell ref="A66:C66"/>
    <mergeCell ref="A50:C50"/>
    <mergeCell ref="A56:C56"/>
    <mergeCell ref="B24:X24"/>
    <mergeCell ref="A23:C23"/>
    <mergeCell ref="B48:X48"/>
    <mergeCell ref="B47:X47"/>
    <mergeCell ref="B51:X51"/>
    <mergeCell ref="O57:X57"/>
    <mergeCell ref="B109:X109"/>
    <mergeCell ref="A111:C111"/>
    <mergeCell ref="B113:X113"/>
    <mergeCell ref="A115:C115"/>
    <mergeCell ref="B116:X116"/>
    <mergeCell ref="A118:C118"/>
    <mergeCell ref="A119:C119"/>
    <mergeCell ref="A120:C120"/>
    <mergeCell ref="B97:X97"/>
    <mergeCell ref="A98:C98"/>
    <mergeCell ref="B99:X99"/>
    <mergeCell ref="A100:C100"/>
  </mergeCells>
  <phoneticPr fontId="2" type="noConversion"/>
  <printOptions horizontalCentered="1"/>
  <pageMargins left="0.43307086614173229" right="0.51181102362204722" top="0.59055118110236227" bottom="0.19685039370078741" header="0" footer="0"/>
  <pageSetup paperSize="9" scale="50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25" zoomScale="88" zoomScaleNormal="88" zoomScaleSheetLayoutView="100" workbookViewId="0">
      <selection activeCell="O48" sqref="O48"/>
    </sheetView>
  </sheetViews>
  <sheetFormatPr defaultRowHeight="12.75" x14ac:dyDescent="0.2"/>
  <cols>
    <col min="1" max="1" width="10" style="2" customWidth="1"/>
    <col min="2" max="2" width="40.140625" style="3" customWidth="1"/>
    <col min="3" max="3" width="12.5703125" style="4" customWidth="1"/>
    <col min="4" max="4" width="12.85546875" style="4" customWidth="1"/>
    <col min="5" max="5" width="12.140625" style="4" customWidth="1"/>
    <col min="6" max="6" width="21.28515625" style="4" customWidth="1"/>
    <col min="7" max="7" width="17.7109375" style="4" customWidth="1"/>
    <col min="8" max="12" width="9.140625" style="5"/>
    <col min="13" max="16384" width="9.140625" style="4"/>
  </cols>
  <sheetData>
    <row r="1" spans="1:12" ht="9.75" customHeight="1" x14ac:dyDescent="0.3">
      <c r="E1" s="26"/>
      <c r="F1" s="26"/>
      <c r="G1" s="26"/>
    </row>
    <row r="2" spans="1:12" ht="20.25" customHeight="1" x14ac:dyDescent="0.3">
      <c r="A2" s="330" t="s">
        <v>182</v>
      </c>
      <c r="B2" s="330"/>
      <c r="C2" s="330"/>
      <c r="D2" s="330"/>
      <c r="E2" s="330"/>
      <c r="F2" s="330"/>
      <c r="G2" s="330"/>
    </row>
    <row r="3" spans="1:12" ht="33" customHeight="1" x14ac:dyDescent="0.3">
      <c r="A3" s="151"/>
      <c r="B3" s="330" t="s">
        <v>183</v>
      </c>
      <c r="C3" s="330"/>
      <c r="D3" s="330"/>
      <c r="E3" s="330"/>
      <c r="F3" s="330"/>
      <c r="G3" s="151"/>
    </row>
    <row r="4" spans="1:12" ht="17.25" customHeight="1" x14ac:dyDescent="0.3">
      <c r="A4" s="331" t="s">
        <v>184</v>
      </c>
      <c r="B4" s="331"/>
      <c r="C4" s="331"/>
      <c r="D4" s="331"/>
      <c r="E4" s="331"/>
      <c r="F4" s="331"/>
      <c r="G4" s="331"/>
    </row>
    <row r="5" spans="1:12" ht="15" customHeight="1" x14ac:dyDescent="0.2">
      <c r="A5" s="332" t="s">
        <v>185</v>
      </c>
      <c r="B5" s="333"/>
      <c r="C5" s="333"/>
      <c r="D5" s="333"/>
      <c r="E5" s="333"/>
      <c r="F5" s="333"/>
      <c r="G5" s="334"/>
    </row>
    <row r="6" spans="1:12" ht="27" customHeight="1" x14ac:dyDescent="0.2">
      <c r="A6" s="324" t="s">
        <v>0</v>
      </c>
      <c r="B6" s="324" t="s">
        <v>23</v>
      </c>
      <c r="C6" s="323" t="s">
        <v>111</v>
      </c>
      <c r="D6" s="323"/>
      <c r="E6" s="323"/>
      <c r="F6" s="323"/>
      <c r="G6" s="323"/>
    </row>
    <row r="7" spans="1:12" ht="15.75" customHeight="1" x14ac:dyDescent="0.2">
      <c r="A7" s="324"/>
      <c r="B7" s="324"/>
      <c r="C7" s="326" t="s">
        <v>31</v>
      </c>
      <c r="D7" s="325" t="s">
        <v>103</v>
      </c>
      <c r="E7" s="325"/>
      <c r="F7" s="325"/>
      <c r="G7" s="325"/>
    </row>
    <row r="8" spans="1:12" ht="62.25" customHeight="1" x14ac:dyDescent="0.2">
      <c r="A8" s="324"/>
      <c r="B8" s="324"/>
      <c r="C8" s="326"/>
      <c r="D8" s="322" t="s">
        <v>28</v>
      </c>
      <c r="E8" s="281" t="s">
        <v>25</v>
      </c>
      <c r="F8" s="321" t="s">
        <v>59</v>
      </c>
      <c r="G8" s="321" t="s">
        <v>29</v>
      </c>
    </row>
    <row r="9" spans="1:12" ht="31.5" customHeight="1" x14ac:dyDescent="0.2">
      <c r="A9" s="324"/>
      <c r="B9" s="324"/>
      <c r="C9" s="326"/>
      <c r="D9" s="322"/>
      <c r="E9" s="281"/>
      <c r="F9" s="321"/>
      <c r="G9" s="321"/>
    </row>
    <row r="10" spans="1:12" s="2" customFormat="1" ht="13.5" customHeight="1" x14ac:dyDescent="0.2">
      <c r="A10" s="14">
        <v>1</v>
      </c>
      <c r="B10" s="82">
        <v>2</v>
      </c>
      <c r="C10" s="14">
        <v>3</v>
      </c>
      <c r="D10" s="14">
        <v>4</v>
      </c>
      <c r="E10" s="14">
        <v>5</v>
      </c>
      <c r="F10" s="83">
        <v>6</v>
      </c>
      <c r="G10" s="83">
        <v>7</v>
      </c>
      <c r="H10" s="7"/>
      <c r="I10" s="7"/>
      <c r="J10" s="7"/>
      <c r="K10" s="7"/>
      <c r="L10" s="7"/>
    </row>
    <row r="11" spans="1:12" ht="12" customHeight="1" x14ac:dyDescent="0.2">
      <c r="A11" s="14" t="s">
        <v>135</v>
      </c>
      <c r="B11" s="327" t="s">
        <v>189</v>
      </c>
      <c r="C11" s="327"/>
      <c r="D11" s="327"/>
      <c r="E11" s="327"/>
      <c r="F11" s="327"/>
      <c r="G11" s="327"/>
      <c r="H11" s="8"/>
      <c r="I11" s="8"/>
      <c r="J11" s="8"/>
    </row>
    <row r="12" spans="1:12" ht="13.5" customHeight="1" x14ac:dyDescent="0.2">
      <c r="A12" s="12" t="s">
        <v>7</v>
      </c>
      <c r="B12" s="324" t="s">
        <v>186</v>
      </c>
      <c r="C12" s="324"/>
      <c r="D12" s="324"/>
      <c r="E12" s="324"/>
      <c r="F12" s="324"/>
      <c r="G12" s="324"/>
      <c r="H12" s="9"/>
      <c r="I12" s="9"/>
      <c r="J12" s="9"/>
    </row>
    <row r="13" spans="1:12" ht="30" customHeight="1" x14ac:dyDescent="0.2">
      <c r="A13" s="11" t="s">
        <v>8</v>
      </c>
      <c r="B13" s="119" t="s">
        <v>51</v>
      </c>
      <c r="C13" s="128">
        <f>D13+E13+F13+G13</f>
        <v>0</v>
      </c>
      <c r="D13" s="128">
        <f>'4'!D23</f>
        <v>0</v>
      </c>
      <c r="E13" s="128">
        <v>0</v>
      </c>
      <c r="F13" s="128">
        <v>0</v>
      </c>
      <c r="G13" s="128">
        <v>0</v>
      </c>
      <c r="H13" s="7"/>
      <c r="I13" s="7"/>
      <c r="J13" s="7"/>
    </row>
    <row r="14" spans="1:12" ht="26.25" customHeight="1" x14ac:dyDescent="0.2">
      <c r="A14" s="13" t="s">
        <v>47</v>
      </c>
      <c r="B14" s="119" t="s">
        <v>52</v>
      </c>
      <c r="C14" s="128">
        <f t="shared" ref="C14:C17" si="0">D14+E14+F14+G14</f>
        <v>0</v>
      </c>
      <c r="D14" s="128">
        <f>'5'!D25</f>
        <v>0</v>
      </c>
      <c r="E14" s="128">
        <v>0</v>
      </c>
      <c r="F14" s="128">
        <v>0</v>
      </c>
      <c r="G14" s="128">
        <v>0</v>
      </c>
      <c r="H14" s="7"/>
      <c r="I14" s="7"/>
      <c r="J14" s="7"/>
    </row>
    <row r="15" spans="1:12" ht="18" customHeight="1" x14ac:dyDescent="0.2">
      <c r="A15" s="12" t="s">
        <v>42</v>
      </c>
      <c r="B15" s="120" t="s">
        <v>24</v>
      </c>
      <c r="C15" s="194">
        <f t="shared" si="0"/>
        <v>12551.88</v>
      </c>
      <c r="D15" s="194">
        <f>'4'!E47-'4'!D23</f>
        <v>12551.88</v>
      </c>
      <c r="E15" s="128">
        <v>0</v>
      </c>
      <c r="F15" s="128">
        <v>0</v>
      </c>
      <c r="G15" s="128">
        <v>0</v>
      </c>
      <c r="H15" s="7"/>
      <c r="I15" s="7"/>
      <c r="J15" s="7"/>
    </row>
    <row r="16" spans="1:12" ht="15" customHeight="1" x14ac:dyDescent="0.2">
      <c r="A16" s="14"/>
      <c r="B16" s="6" t="s">
        <v>73</v>
      </c>
      <c r="C16" s="194">
        <f t="shared" si="0"/>
        <v>12551.88</v>
      </c>
      <c r="D16" s="194">
        <f t="shared" ref="D16:G16" si="1">D13+D14+D15</f>
        <v>12551.88</v>
      </c>
      <c r="E16" s="128">
        <f t="shared" si="1"/>
        <v>0</v>
      </c>
      <c r="F16" s="128">
        <f t="shared" si="1"/>
        <v>0</v>
      </c>
      <c r="G16" s="128">
        <f t="shared" si="1"/>
        <v>0</v>
      </c>
      <c r="H16" s="7"/>
      <c r="I16" s="7"/>
      <c r="J16" s="7"/>
    </row>
    <row r="17" spans="1:10" ht="15" customHeight="1" x14ac:dyDescent="0.2">
      <c r="A17" s="13"/>
      <c r="B17" s="6" t="s">
        <v>136</v>
      </c>
      <c r="C17" s="201">
        <f t="shared" si="0"/>
        <v>12551.88</v>
      </c>
      <c r="D17" s="201">
        <f t="shared" ref="D17:G17" si="2">D16</f>
        <v>12551.88</v>
      </c>
      <c r="E17" s="129">
        <f t="shared" si="2"/>
        <v>0</v>
      </c>
      <c r="F17" s="129">
        <f t="shared" si="2"/>
        <v>0</v>
      </c>
      <c r="G17" s="129">
        <f t="shared" si="2"/>
        <v>0</v>
      </c>
      <c r="H17" s="10"/>
      <c r="I17" s="10"/>
      <c r="J17" s="10"/>
    </row>
    <row r="18" spans="1:10" ht="13.5" customHeight="1" x14ac:dyDescent="0.2">
      <c r="A18" s="14" t="s">
        <v>131</v>
      </c>
      <c r="B18" s="327" t="s">
        <v>130</v>
      </c>
      <c r="C18" s="327"/>
      <c r="D18" s="327"/>
      <c r="E18" s="327"/>
      <c r="F18" s="327"/>
      <c r="G18" s="327"/>
      <c r="H18" s="10"/>
      <c r="I18" s="10"/>
      <c r="J18" s="10"/>
    </row>
    <row r="19" spans="1:10" ht="12.75" customHeight="1" x14ac:dyDescent="0.2">
      <c r="A19" s="12" t="s">
        <v>13</v>
      </c>
      <c r="B19" s="324" t="s">
        <v>187</v>
      </c>
      <c r="C19" s="324"/>
      <c r="D19" s="324"/>
      <c r="E19" s="324"/>
      <c r="F19" s="324"/>
      <c r="G19" s="324"/>
      <c r="H19" s="9"/>
      <c r="I19" s="9"/>
      <c r="J19" s="9"/>
    </row>
    <row r="20" spans="1:10" ht="27.75" customHeight="1" x14ac:dyDescent="0.2">
      <c r="A20" s="11" t="s">
        <v>14</v>
      </c>
      <c r="B20" s="119" t="s">
        <v>51</v>
      </c>
      <c r="C20" s="194">
        <f t="shared" ref="C20:C24" si="3">D20+E20+F20+G20</f>
        <v>0</v>
      </c>
      <c r="D20" s="194">
        <v>0</v>
      </c>
      <c r="E20" s="128">
        <v>0</v>
      </c>
      <c r="F20" s="128">
        <v>0</v>
      </c>
      <c r="G20" s="128">
        <v>0</v>
      </c>
      <c r="H20" s="107"/>
      <c r="I20" s="7"/>
      <c r="J20" s="7"/>
    </row>
    <row r="21" spans="1:10" ht="27.75" customHeight="1" x14ac:dyDescent="0.2">
      <c r="A21" s="13" t="s">
        <v>43</v>
      </c>
      <c r="B21" s="119" t="s">
        <v>52</v>
      </c>
      <c r="C21" s="194">
        <f t="shared" si="3"/>
        <v>0</v>
      </c>
      <c r="D21" s="194">
        <f>'5'!D72</f>
        <v>0</v>
      </c>
      <c r="E21" s="128">
        <v>0</v>
      </c>
      <c r="F21" s="128">
        <v>0</v>
      </c>
      <c r="G21" s="128">
        <v>0</v>
      </c>
      <c r="H21" s="7"/>
      <c r="I21" s="7"/>
      <c r="J21" s="7"/>
    </row>
    <row r="22" spans="1:10" ht="14.25" customHeight="1" x14ac:dyDescent="0.2">
      <c r="A22" s="12" t="s">
        <v>44</v>
      </c>
      <c r="B22" s="119" t="s">
        <v>24</v>
      </c>
      <c r="C22" s="194">
        <f t="shared" si="3"/>
        <v>114.88</v>
      </c>
      <c r="D22" s="128">
        <f>'5'!E77</f>
        <v>114.88</v>
      </c>
      <c r="E22" s="128">
        <v>0</v>
      </c>
      <c r="F22" s="128">
        <v>0</v>
      </c>
      <c r="G22" s="128">
        <v>0</v>
      </c>
      <c r="H22" s="7"/>
      <c r="I22" s="7"/>
      <c r="J22" s="7"/>
    </row>
    <row r="23" spans="1:10" ht="14.25" customHeight="1" x14ac:dyDescent="0.2">
      <c r="A23" s="14"/>
      <c r="B23" s="6" t="s">
        <v>85</v>
      </c>
      <c r="C23" s="128">
        <f t="shared" si="3"/>
        <v>114.88</v>
      </c>
      <c r="D23" s="128">
        <f t="shared" ref="D23:E23" si="4">D20+D21+D22</f>
        <v>114.88</v>
      </c>
      <c r="E23" s="128">
        <f t="shared" si="4"/>
        <v>0</v>
      </c>
      <c r="F23" s="128">
        <f t="shared" ref="F23" si="5">F20+F21+F22</f>
        <v>0</v>
      </c>
      <c r="G23" s="128">
        <f t="shared" ref="G23" si="6">G20+G21+G22</f>
        <v>0</v>
      </c>
      <c r="H23" s="7"/>
      <c r="I23" s="7"/>
      <c r="J23" s="7"/>
    </row>
    <row r="24" spans="1:10" x14ac:dyDescent="0.2">
      <c r="A24" s="13"/>
      <c r="B24" s="6" t="s">
        <v>132</v>
      </c>
      <c r="C24" s="201">
        <f t="shared" si="3"/>
        <v>114.88</v>
      </c>
      <c r="D24" s="201">
        <f>D23</f>
        <v>114.88</v>
      </c>
      <c r="E24" s="129">
        <f>E23</f>
        <v>0</v>
      </c>
      <c r="F24" s="129">
        <f t="shared" ref="F24:G24" si="7">F23</f>
        <v>0</v>
      </c>
      <c r="G24" s="129">
        <f t="shared" si="7"/>
        <v>0</v>
      </c>
      <c r="H24" s="10"/>
      <c r="I24" s="10"/>
      <c r="J24" s="10"/>
    </row>
    <row r="25" spans="1:10" ht="16.5" customHeight="1" x14ac:dyDescent="0.2">
      <c r="A25" s="14" t="s">
        <v>133</v>
      </c>
      <c r="B25" s="327" t="s">
        <v>129</v>
      </c>
      <c r="C25" s="327"/>
      <c r="D25" s="327"/>
      <c r="E25" s="327"/>
      <c r="F25" s="327"/>
      <c r="G25" s="327"/>
      <c r="H25" s="10"/>
      <c r="I25" s="10"/>
      <c r="J25" s="10"/>
    </row>
    <row r="26" spans="1:10" ht="13.5" customHeight="1" x14ac:dyDescent="0.2">
      <c r="A26" s="12" t="s">
        <v>13</v>
      </c>
      <c r="B26" s="324" t="s">
        <v>187</v>
      </c>
      <c r="C26" s="324"/>
      <c r="D26" s="324"/>
      <c r="E26" s="324"/>
      <c r="F26" s="324"/>
      <c r="G26" s="324"/>
      <c r="H26" s="10"/>
      <c r="I26" s="10"/>
      <c r="J26" s="10"/>
    </row>
    <row r="27" spans="1:10" ht="25.5" x14ac:dyDescent="0.2">
      <c r="A27" s="11" t="s">
        <v>14</v>
      </c>
      <c r="B27" s="119" t="s">
        <v>51</v>
      </c>
      <c r="C27" s="194">
        <f t="shared" ref="C27:C31" si="8">D27+E27+F27+G27</f>
        <v>11647.14</v>
      </c>
      <c r="D27" s="194">
        <f>'4'!E83</f>
        <v>11647.14</v>
      </c>
      <c r="E27" s="128">
        <v>0</v>
      </c>
      <c r="F27" s="128">
        <v>0</v>
      </c>
      <c r="G27" s="128">
        <v>0</v>
      </c>
      <c r="H27" s="10"/>
      <c r="I27" s="10"/>
      <c r="J27" s="10"/>
    </row>
    <row r="28" spans="1:10" ht="25.5" x14ac:dyDescent="0.2">
      <c r="A28" s="13" t="s">
        <v>43</v>
      </c>
      <c r="B28" s="119" t="s">
        <v>52</v>
      </c>
      <c r="C28" s="128">
        <f t="shared" si="8"/>
        <v>0</v>
      </c>
      <c r="D28" s="128">
        <f>'5'!D98</f>
        <v>0</v>
      </c>
      <c r="E28" s="128">
        <v>0</v>
      </c>
      <c r="F28" s="128">
        <v>0</v>
      </c>
      <c r="G28" s="128">
        <v>0</v>
      </c>
      <c r="H28" s="10"/>
      <c r="I28" s="10"/>
      <c r="J28" s="10"/>
    </row>
    <row r="29" spans="1:10" x14ac:dyDescent="0.2">
      <c r="A29" s="12" t="s">
        <v>44</v>
      </c>
      <c r="B29" s="119" t="s">
        <v>24</v>
      </c>
      <c r="C29" s="128">
        <v>0</v>
      </c>
      <c r="D29" s="128">
        <v>0</v>
      </c>
      <c r="E29" s="128">
        <v>0</v>
      </c>
      <c r="F29" s="128">
        <v>0</v>
      </c>
      <c r="G29" s="128">
        <v>0</v>
      </c>
      <c r="H29" s="10"/>
      <c r="I29" s="10"/>
      <c r="J29" s="10"/>
    </row>
    <row r="30" spans="1:10" x14ac:dyDescent="0.2">
      <c r="A30" s="14"/>
      <c r="B30" s="6" t="s">
        <v>85</v>
      </c>
      <c r="C30" s="128">
        <f t="shared" si="8"/>
        <v>11647.14</v>
      </c>
      <c r="D30" s="128">
        <f t="shared" ref="D30:E30" si="9">D27+D28+D29</f>
        <v>11647.14</v>
      </c>
      <c r="E30" s="128">
        <f t="shared" si="9"/>
        <v>0</v>
      </c>
      <c r="F30" s="128">
        <f t="shared" ref="F30" si="10">F27+F28+F29</f>
        <v>0</v>
      </c>
      <c r="G30" s="128">
        <f t="shared" ref="G30" si="11">G27+G28+G29</f>
        <v>0</v>
      </c>
      <c r="H30" s="10"/>
      <c r="I30" s="10"/>
      <c r="J30" s="10"/>
    </row>
    <row r="31" spans="1:10" x14ac:dyDescent="0.2">
      <c r="A31" s="13"/>
      <c r="B31" s="6" t="s">
        <v>134</v>
      </c>
      <c r="C31" s="201">
        <f t="shared" si="8"/>
        <v>11647.14</v>
      </c>
      <c r="D31" s="201">
        <f>D30</f>
        <v>11647.14</v>
      </c>
      <c r="E31" s="129">
        <f>E30</f>
        <v>0</v>
      </c>
      <c r="F31" s="129">
        <f t="shared" ref="F31" si="12">F30</f>
        <v>0</v>
      </c>
      <c r="G31" s="129">
        <f t="shared" ref="G31" si="13">G30</f>
        <v>0</v>
      </c>
      <c r="H31" s="10"/>
      <c r="I31" s="10"/>
      <c r="J31" s="10"/>
    </row>
    <row r="32" spans="1:10" x14ac:dyDescent="0.2">
      <c r="A32" s="14" t="s">
        <v>96</v>
      </c>
      <c r="B32" s="327" t="s">
        <v>141</v>
      </c>
      <c r="C32" s="327"/>
      <c r="D32" s="327"/>
      <c r="E32" s="327"/>
      <c r="F32" s="327"/>
      <c r="G32" s="327"/>
      <c r="H32" s="10"/>
      <c r="I32" s="10"/>
      <c r="J32" s="10"/>
    </row>
    <row r="33" spans="1:10" ht="13.5" customHeight="1" x14ac:dyDescent="0.2">
      <c r="A33" s="12" t="s">
        <v>19</v>
      </c>
      <c r="B33" s="324" t="s">
        <v>187</v>
      </c>
      <c r="C33" s="324"/>
      <c r="D33" s="324"/>
      <c r="E33" s="324"/>
      <c r="F33" s="324"/>
      <c r="G33" s="324"/>
      <c r="H33" s="10"/>
      <c r="I33" s="10"/>
      <c r="J33" s="10"/>
    </row>
    <row r="34" spans="1:10" ht="25.5" x14ac:dyDescent="0.2">
      <c r="A34" s="11" t="s">
        <v>20</v>
      </c>
      <c r="B34" s="119" t="s">
        <v>51</v>
      </c>
      <c r="C34" s="128">
        <v>0</v>
      </c>
      <c r="D34" s="128">
        <v>0</v>
      </c>
      <c r="E34" s="128">
        <v>0</v>
      </c>
      <c r="F34" s="128">
        <v>0</v>
      </c>
      <c r="G34" s="128">
        <v>0</v>
      </c>
      <c r="H34" s="10"/>
      <c r="I34" s="10"/>
      <c r="J34" s="10"/>
    </row>
    <row r="35" spans="1:10" ht="25.5" x14ac:dyDescent="0.2">
      <c r="A35" s="13" t="s">
        <v>45</v>
      </c>
      <c r="B35" s="119" t="s">
        <v>52</v>
      </c>
      <c r="C35" s="128">
        <f t="shared" ref="C35:C38" si="14">D35+E35+F35+G35</f>
        <v>0</v>
      </c>
      <c r="D35" s="128">
        <v>0</v>
      </c>
      <c r="E35" s="128">
        <f>'4'!F93</f>
        <v>0</v>
      </c>
      <c r="F35" s="128">
        <v>0</v>
      </c>
      <c r="G35" s="128">
        <v>0</v>
      </c>
      <c r="H35" s="10"/>
      <c r="I35" s="10"/>
      <c r="J35" s="10"/>
    </row>
    <row r="36" spans="1:10" ht="14.25" customHeight="1" x14ac:dyDescent="0.2">
      <c r="A36" s="12" t="s">
        <v>46</v>
      </c>
      <c r="B36" s="119" t="s">
        <v>24</v>
      </c>
      <c r="C36" s="128">
        <f t="shared" si="14"/>
        <v>0</v>
      </c>
      <c r="D36" s="128">
        <f>'5'!E127</f>
        <v>0</v>
      </c>
      <c r="E36" s="128">
        <v>0</v>
      </c>
      <c r="F36" s="128">
        <v>0</v>
      </c>
      <c r="G36" s="128">
        <v>0</v>
      </c>
      <c r="H36" s="10"/>
      <c r="I36" s="10"/>
      <c r="J36" s="10"/>
    </row>
    <row r="37" spans="1:10" x14ac:dyDescent="0.2">
      <c r="A37" s="14"/>
      <c r="B37" s="6" t="s">
        <v>95</v>
      </c>
      <c r="C37" s="128">
        <f t="shared" si="14"/>
        <v>0</v>
      </c>
      <c r="D37" s="128">
        <f t="shared" ref="D37:G37" si="15">D34+D35+D36</f>
        <v>0</v>
      </c>
      <c r="E37" s="128">
        <f t="shared" si="15"/>
        <v>0</v>
      </c>
      <c r="F37" s="128">
        <f t="shared" si="15"/>
        <v>0</v>
      </c>
      <c r="G37" s="128">
        <f t="shared" si="15"/>
        <v>0</v>
      </c>
      <c r="H37" s="10"/>
      <c r="I37" s="10"/>
      <c r="J37" s="10"/>
    </row>
    <row r="38" spans="1:10" x14ac:dyDescent="0.2">
      <c r="A38" s="13"/>
      <c r="B38" s="6" t="s">
        <v>113</v>
      </c>
      <c r="C38" s="129">
        <f t="shared" si="14"/>
        <v>0</v>
      </c>
      <c r="D38" s="129">
        <f>D37</f>
        <v>0</v>
      </c>
      <c r="E38" s="129">
        <f>E37</f>
        <v>0</v>
      </c>
      <c r="F38" s="129">
        <f t="shared" ref="F38:G38" si="16">F37</f>
        <v>0</v>
      </c>
      <c r="G38" s="129">
        <f t="shared" si="16"/>
        <v>0</v>
      </c>
      <c r="H38" s="10"/>
      <c r="I38" s="10"/>
      <c r="J38" s="10"/>
    </row>
    <row r="39" spans="1:10" x14ac:dyDescent="0.2">
      <c r="A39" s="14" t="s">
        <v>156</v>
      </c>
      <c r="B39" s="327" t="s">
        <v>188</v>
      </c>
      <c r="C39" s="327"/>
      <c r="D39" s="327"/>
      <c r="E39" s="327"/>
      <c r="F39" s="327"/>
      <c r="G39" s="327"/>
      <c r="H39" s="10"/>
      <c r="I39" s="10"/>
      <c r="J39" s="10"/>
    </row>
    <row r="40" spans="1:10" ht="11.25" customHeight="1" x14ac:dyDescent="0.2">
      <c r="A40" s="12" t="s">
        <v>160</v>
      </c>
      <c r="B40" s="324" t="s">
        <v>187</v>
      </c>
      <c r="C40" s="324"/>
      <c r="D40" s="324"/>
      <c r="E40" s="324"/>
      <c r="F40" s="324"/>
      <c r="G40" s="324"/>
      <c r="H40" s="10"/>
      <c r="I40" s="10"/>
      <c r="J40" s="10"/>
    </row>
    <row r="41" spans="1:10" ht="25.5" x14ac:dyDescent="0.2">
      <c r="A41" s="11" t="s">
        <v>157</v>
      </c>
      <c r="B41" s="119" t="s">
        <v>51</v>
      </c>
      <c r="C41" s="128">
        <v>0</v>
      </c>
      <c r="D41" s="128">
        <v>0</v>
      </c>
      <c r="E41" s="128">
        <v>0</v>
      </c>
      <c r="F41" s="128">
        <v>0</v>
      </c>
      <c r="G41" s="128">
        <v>0</v>
      </c>
      <c r="H41" s="10"/>
      <c r="I41" s="10"/>
      <c r="J41" s="10"/>
    </row>
    <row r="42" spans="1:10" ht="25.5" x14ac:dyDescent="0.2">
      <c r="A42" s="13" t="s">
        <v>158</v>
      </c>
      <c r="B42" s="119" t="s">
        <v>52</v>
      </c>
      <c r="C42" s="128">
        <f t="shared" ref="C42:C45" si="17">D42+E42+F42+G42</f>
        <v>0</v>
      </c>
      <c r="D42" s="128">
        <f>'5'!D110</f>
        <v>0</v>
      </c>
      <c r="E42" s="128">
        <v>0</v>
      </c>
      <c r="F42" s="128">
        <v>0</v>
      </c>
      <c r="G42" s="128">
        <v>0</v>
      </c>
      <c r="H42" s="10"/>
      <c r="I42" s="10"/>
      <c r="J42" s="10"/>
    </row>
    <row r="43" spans="1:10" ht="14.25" customHeight="1" x14ac:dyDescent="0.2">
      <c r="A43" s="12" t="s">
        <v>159</v>
      </c>
      <c r="B43" s="119" t="s">
        <v>24</v>
      </c>
      <c r="C43" s="128">
        <f t="shared" si="17"/>
        <v>0</v>
      </c>
      <c r="D43" s="128">
        <v>0</v>
      </c>
      <c r="E43" s="128">
        <v>0</v>
      </c>
      <c r="F43" s="128">
        <v>0</v>
      </c>
      <c r="G43" s="128">
        <v>0</v>
      </c>
      <c r="H43" s="10"/>
      <c r="I43" s="10"/>
      <c r="J43" s="10"/>
    </row>
    <row r="44" spans="1:10" x14ac:dyDescent="0.2">
      <c r="A44" s="14"/>
      <c r="B44" s="6" t="s">
        <v>165</v>
      </c>
      <c r="C44" s="128">
        <f t="shared" si="17"/>
        <v>0</v>
      </c>
      <c r="D44" s="128">
        <f t="shared" ref="D44:G44" si="18">D41+D42+D43</f>
        <v>0</v>
      </c>
      <c r="E44" s="128">
        <f t="shared" si="18"/>
        <v>0</v>
      </c>
      <c r="F44" s="128">
        <f t="shared" si="18"/>
        <v>0</v>
      </c>
      <c r="G44" s="128">
        <f t="shared" si="18"/>
        <v>0</v>
      </c>
      <c r="H44" s="10"/>
      <c r="I44" s="10"/>
      <c r="J44" s="10"/>
    </row>
    <row r="45" spans="1:10" x14ac:dyDescent="0.2">
      <c r="A45" s="13"/>
      <c r="B45" s="6" t="s">
        <v>166</v>
      </c>
      <c r="C45" s="129">
        <f t="shared" si="17"/>
        <v>0</v>
      </c>
      <c r="D45" s="129">
        <f>D44</f>
        <v>0</v>
      </c>
      <c r="E45" s="129">
        <f>E44</f>
        <v>0</v>
      </c>
      <c r="F45" s="129">
        <f t="shared" ref="F45:G45" si="19">F44</f>
        <v>0</v>
      </c>
      <c r="G45" s="129">
        <f t="shared" si="19"/>
        <v>0</v>
      </c>
      <c r="H45" s="10"/>
      <c r="I45" s="10"/>
      <c r="J45" s="10"/>
    </row>
    <row r="46" spans="1:10" ht="12.75" customHeight="1" x14ac:dyDescent="0.2">
      <c r="A46" s="13"/>
      <c r="B46" s="6" t="s">
        <v>32</v>
      </c>
      <c r="C46" s="201">
        <f>C17++C24+C31+C38</f>
        <v>24313.899999999998</v>
      </c>
      <c r="D46" s="201">
        <f t="shared" ref="D46:G46" si="20">D17++D24+D31+D38</f>
        <v>24313.899999999998</v>
      </c>
      <c r="E46" s="129">
        <f t="shared" si="20"/>
        <v>0</v>
      </c>
      <c r="F46" s="129">
        <f t="shared" si="20"/>
        <v>0</v>
      </c>
      <c r="G46" s="129">
        <f t="shared" si="20"/>
        <v>0</v>
      </c>
      <c r="H46" s="10"/>
      <c r="I46" s="10"/>
      <c r="J46" s="10"/>
    </row>
    <row r="47" spans="1:10" ht="5.25" customHeight="1" x14ac:dyDescent="0.2">
      <c r="A47" s="135"/>
      <c r="B47" s="27"/>
      <c r="C47" s="10"/>
      <c r="D47" s="10"/>
      <c r="E47" s="10"/>
      <c r="F47" s="10"/>
      <c r="G47" s="10"/>
      <c r="H47" s="10"/>
      <c r="I47" s="10"/>
      <c r="J47" s="10"/>
    </row>
    <row r="48" spans="1:10" ht="31.5" customHeight="1" x14ac:dyDescent="0.25">
      <c r="A48" s="134"/>
      <c r="B48" s="124" t="s">
        <v>139</v>
      </c>
      <c r="C48" s="335" t="s">
        <v>206</v>
      </c>
      <c r="D48" s="335"/>
      <c r="E48" s="5"/>
      <c r="F48" s="320" t="s">
        <v>204</v>
      </c>
      <c r="G48" s="320"/>
    </row>
    <row r="49" spans="1:7" ht="12" customHeight="1" x14ac:dyDescent="0.2">
      <c r="A49" s="328" t="s">
        <v>207</v>
      </c>
      <c r="B49" s="328"/>
      <c r="C49" s="5"/>
      <c r="D49" s="5"/>
      <c r="E49" s="5"/>
      <c r="F49" s="329" t="s">
        <v>138</v>
      </c>
      <c r="G49" s="329"/>
    </row>
    <row r="50" spans="1:7" ht="14.25" customHeight="1" x14ac:dyDescent="0.2">
      <c r="A50" s="64" t="s">
        <v>122</v>
      </c>
      <c r="B50" s="136"/>
      <c r="C50" s="5"/>
      <c r="D50" s="5"/>
      <c r="E50" s="5"/>
      <c r="F50" s="184"/>
      <c r="G50" s="184"/>
    </row>
    <row r="51" spans="1:7" ht="19.5" customHeight="1" x14ac:dyDescent="0.25">
      <c r="A51" s="7"/>
      <c r="B51" s="124" t="s">
        <v>142</v>
      </c>
      <c r="C51" s="335" t="s">
        <v>206</v>
      </c>
      <c r="D51" s="335"/>
      <c r="E51" s="5"/>
      <c r="F51" s="336" t="s">
        <v>205</v>
      </c>
      <c r="G51" s="337"/>
    </row>
    <row r="52" spans="1:7" x14ac:dyDescent="0.2">
      <c r="A52" s="328"/>
      <c r="B52" s="328"/>
      <c r="C52" s="5"/>
      <c r="D52" s="5"/>
      <c r="E52" s="5"/>
      <c r="F52" s="329" t="s">
        <v>138</v>
      </c>
      <c r="G52" s="329"/>
    </row>
    <row r="53" spans="1:7" ht="3" customHeight="1" x14ac:dyDescent="0.2">
      <c r="A53" s="138"/>
      <c r="B53" s="138"/>
      <c r="C53" s="5"/>
      <c r="D53" s="5"/>
      <c r="E53" s="5"/>
      <c r="F53" s="184"/>
      <c r="G53" s="184"/>
    </row>
    <row r="54" spans="1:7" ht="15.75" x14ac:dyDescent="0.25">
      <c r="A54" s="137"/>
      <c r="B54" s="124" t="s">
        <v>273</v>
      </c>
      <c r="C54" s="335" t="s">
        <v>206</v>
      </c>
      <c r="D54" s="335"/>
      <c r="E54" s="5"/>
      <c r="F54" s="336" t="s">
        <v>274</v>
      </c>
      <c r="G54" s="337"/>
    </row>
    <row r="55" spans="1:7" ht="14.25" customHeight="1" x14ac:dyDescent="0.2">
      <c r="A55" s="328"/>
      <c r="B55" s="328"/>
      <c r="C55" s="5"/>
      <c r="D55" s="5"/>
      <c r="E55" s="5"/>
      <c r="F55" s="329" t="s">
        <v>138</v>
      </c>
      <c r="G55" s="329"/>
    </row>
    <row r="56" spans="1:7" ht="4.5" customHeight="1" x14ac:dyDescent="0.2">
      <c r="A56" s="32"/>
      <c r="B56" s="125"/>
      <c r="C56" s="5"/>
      <c r="D56" s="5"/>
      <c r="E56" s="5"/>
      <c r="F56" s="184"/>
      <c r="G56" s="184"/>
    </row>
    <row r="57" spans="1:7" ht="14.25" customHeight="1" x14ac:dyDescent="0.25">
      <c r="A57" s="7"/>
      <c r="B57" s="124" t="s">
        <v>221</v>
      </c>
      <c r="C57" s="335" t="s">
        <v>206</v>
      </c>
      <c r="D57" s="335"/>
      <c r="E57" s="5"/>
      <c r="F57" s="336" t="s">
        <v>222</v>
      </c>
      <c r="G57" s="337"/>
    </row>
    <row r="58" spans="1:7" x14ac:dyDescent="0.2">
      <c r="A58" s="328" t="s">
        <v>208</v>
      </c>
      <c r="B58" s="328"/>
      <c r="C58" s="5"/>
      <c r="D58" s="5"/>
      <c r="E58" s="5"/>
      <c r="F58" s="329" t="s">
        <v>138</v>
      </c>
      <c r="G58" s="329"/>
    </row>
    <row r="66" spans="7:7" x14ac:dyDescent="0.2">
      <c r="G66" s="183"/>
    </row>
  </sheetData>
  <mergeCells count="39">
    <mergeCell ref="F58:G58"/>
    <mergeCell ref="A58:B58"/>
    <mergeCell ref="C51:D51"/>
    <mergeCell ref="A52:B52"/>
    <mergeCell ref="F52:G52"/>
    <mergeCell ref="F51:G51"/>
    <mergeCell ref="C54:D54"/>
    <mergeCell ref="F54:G54"/>
    <mergeCell ref="A55:B55"/>
    <mergeCell ref="F55:G55"/>
    <mergeCell ref="C57:D57"/>
    <mergeCell ref="F57:G57"/>
    <mergeCell ref="A49:B49"/>
    <mergeCell ref="F49:G49"/>
    <mergeCell ref="A2:G2"/>
    <mergeCell ref="B3:F3"/>
    <mergeCell ref="B39:G39"/>
    <mergeCell ref="B40:G40"/>
    <mergeCell ref="B26:G26"/>
    <mergeCell ref="B32:G32"/>
    <mergeCell ref="B33:G33"/>
    <mergeCell ref="B25:G25"/>
    <mergeCell ref="A6:A9"/>
    <mergeCell ref="B19:G19"/>
    <mergeCell ref="A4:G4"/>
    <mergeCell ref="B18:G18"/>
    <mergeCell ref="A5:G5"/>
    <mergeCell ref="C48:D48"/>
    <mergeCell ref="F48:G48"/>
    <mergeCell ref="F8:F9"/>
    <mergeCell ref="D8:D9"/>
    <mergeCell ref="C6:G6"/>
    <mergeCell ref="B6:B9"/>
    <mergeCell ref="D7:G7"/>
    <mergeCell ref="G8:G9"/>
    <mergeCell ref="E8:E9"/>
    <mergeCell ref="C7:C9"/>
    <mergeCell ref="B11:G11"/>
    <mergeCell ref="B12:G12"/>
  </mergeCells>
  <phoneticPr fontId="2" type="noConversion"/>
  <printOptions horizontalCentered="1"/>
  <pageMargins left="0.39370078740157483" right="0.19685039370078741" top="0.39370078740157483" bottom="0.19685039370078741" header="0.27559055118110237" footer="0"/>
  <pageSetup paperSize="9" scale="75" fitToWidth="0" fitToHeight="0" orientation="portrait" r:id="rId1"/>
  <headerFooter differentFirst="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4</vt:lpstr>
      <vt:lpstr>5</vt:lpstr>
      <vt:lpstr>6</vt:lpstr>
      <vt:lpstr>'5'!Область_печати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Пользователь Windows</cp:lastModifiedBy>
  <cp:lastPrinted>2024-07-04T08:22:32Z</cp:lastPrinted>
  <dcterms:created xsi:type="dcterms:W3CDTF">2011-09-13T12:33:42Z</dcterms:created>
  <dcterms:modified xsi:type="dcterms:W3CDTF">2024-07-05T05:36:05Z</dcterms:modified>
</cp:coreProperties>
</file>