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 2024-2025\"/>
    </mc:Choice>
  </mc:AlternateContent>
  <bookViews>
    <workbookView xWindow="-120" yWindow="-120" windowWidth="29040" windowHeight="15720" activeTab="1"/>
  </bookViews>
  <sheets>
    <sheet name="4" sheetId="8" r:id="rId1"/>
    <sheet name="5" sheetId="6" r:id="rId2"/>
    <sheet name="6" sheetId="9" r:id="rId3"/>
  </sheets>
  <definedNames>
    <definedName name="_xlnm.Print_Area" localSheetId="1">'5'!$A$1:$X$130</definedName>
    <definedName name="_xlnm.Print_Area" localSheetId="2">'6'!$A$1:$G$56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13" i="9"/>
  <c r="P98" i="6"/>
  <c r="P111" i="6" s="1"/>
  <c r="P99" i="6"/>
  <c r="P100" i="6"/>
  <c r="P101" i="6"/>
  <c r="P102" i="6"/>
  <c r="P103" i="6"/>
  <c r="P104" i="6"/>
  <c r="P105" i="6"/>
  <c r="P106" i="6"/>
  <c r="P107" i="6"/>
  <c r="P108" i="6"/>
  <c r="P109" i="6"/>
  <c r="P110" i="6"/>
  <c r="P97" i="6"/>
  <c r="S111" i="6"/>
  <c r="R111" i="6"/>
  <c r="Q111" i="6"/>
  <c r="O111" i="6"/>
  <c r="N111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97" i="6"/>
  <c r="E115" i="6"/>
  <c r="D111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97" i="6"/>
  <c r="C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97" i="6"/>
  <c r="P24" i="6"/>
  <c r="Q24" i="6"/>
  <c r="R24" i="6"/>
  <c r="S24" i="6"/>
  <c r="N24" i="6"/>
  <c r="D23" i="6"/>
  <c r="D24" i="6" s="1"/>
  <c r="B23" i="6"/>
  <c r="C23" i="6"/>
  <c r="A23" i="6"/>
  <c r="K24" i="8"/>
  <c r="K29" i="8"/>
  <c r="K30" i="8"/>
  <c r="M76" i="8"/>
  <c r="L76" i="8"/>
  <c r="K76" i="8"/>
  <c r="O23" i="6" l="1"/>
  <c r="O24" i="6" s="1"/>
  <c r="D76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58" i="8"/>
  <c r="L72" i="8"/>
  <c r="L45" i="8"/>
  <c r="D24" i="8"/>
  <c r="M23" i="8"/>
  <c r="M24" i="8" s="1"/>
  <c r="M29" i="8" s="1"/>
  <c r="M30" i="8" s="1"/>
  <c r="L23" i="8"/>
  <c r="L24" i="8" s="1"/>
  <c r="L29" i="8" s="1"/>
  <c r="L30" i="8" s="1"/>
  <c r="M72" i="8" l="1"/>
  <c r="K72" i="8"/>
  <c r="P65" i="6"/>
  <c r="Q65" i="6"/>
  <c r="R65" i="6"/>
  <c r="O64" i="6"/>
  <c r="N64" i="6"/>
  <c r="B64" i="6"/>
  <c r="C64" i="6"/>
  <c r="D64" i="6"/>
  <c r="A64" i="6"/>
  <c r="D27" i="9"/>
  <c r="K34" i="8"/>
  <c r="N53" i="6" s="1"/>
  <c r="D29" i="8"/>
  <c r="M45" i="8"/>
  <c r="L46" i="8"/>
  <c r="O65" i="6" l="1"/>
  <c r="D65" i="6"/>
  <c r="S64" i="6"/>
  <c r="S65" i="6" s="1"/>
  <c r="N65" i="6"/>
  <c r="M46" i="8"/>
  <c r="D46" i="8"/>
  <c r="M111" i="6" l="1"/>
  <c r="C53" i="6"/>
  <c r="D72" i="8" l="1"/>
  <c r="D20" i="9"/>
  <c r="I126" i="6" l="1"/>
  <c r="K126" i="6"/>
  <c r="L126" i="6"/>
  <c r="E60" i="6"/>
  <c r="M60" i="6" s="1"/>
  <c r="F60" i="6"/>
  <c r="E87" i="8"/>
  <c r="G87" i="8"/>
  <c r="H87" i="8"/>
  <c r="J87" i="8"/>
  <c r="G44" i="9" l="1"/>
  <c r="G45" i="9" s="1"/>
  <c r="F44" i="9"/>
  <c r="F45" i="9" s="1"/>
  <c r="E44" i="9"/>
  <c r="E45" i="9" s="1"/>
  <c r="C43" i="9"/>
  <c r="D42" i="9"/>
  <c r="D44" i="9" s="1"/>
  <c r="R114" i="6"/>
  <c r="R115" i="6" s="1"/>
  <c r="Q114" i="6"/>
  <c r="Q115" i="6" s="1"/>
  <c r="L75" i="8"/>
  <c r="D75" i="8"/>
  <c r="F76" i="8" l="1"/>
  <c r="M75" i="8"/>
  <c r="K75" i="8"/>
  <c r="M114" i="6"/>
  <c r="M115" i="6" s="1"/>
  <c r="O113" i="6"/>
  <c r="O114" i="6" s="1"/>
  <c r="O115" i="6" s="1"/>
  <c r="C42" i="9"/>
  <c r="D45" i="9"/>
  <c r="C45" i="9" s="1"/>
  <c r="C44" i="9"/>
  <c r="O53" i="6"/>
  <c r="P114" i="6" l="1"/>
  <c r="P115" i="6" s="1"/>
  <c r="D114" i="6"/>
  <c r="D115" i="6" s="1"/>
  <c r="E35" i="9"/>
  <c r="F115" i="6"/>
  <c r="F87" i="8"/>
  <c r="N114" i="6"/>
  <c r="N115" i="6" s="1"/>
  <c r="S114" i="6"/>
  <c r="S115" i="6" s="1"/>
  <c r="G37" i="9" l="1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70" i="6"/>
  <c r="Q89" i="6" s="1"/>
  <c r="N70" i="6"/>
  <c r="N89" i="6" s="1"/>
  <c r="D28" i="9" l="1"/>
  <c r="C28" i="9" s="1"/>
  <c r="C27" i="9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E23" i="9"/>
  <c r="S70" i="6"/>
  <c r="S89" i="6" s="1"/>
  <c r="P70" i="6"/>
  <c r="P89" i="6" s="1"/>
  <c r="B53" i="6"/>
  <c r="D53" i="6"/>
  <c r="R53" i="6" s="1"/>
  <c r="A53" i="6"/>
  <c r="D35" i="8"/>
  <c r="L51" i="8"/>
  <c r="E16" i="9"/>
  <c r="E17" i="9" s="1"/>
  <c r="F16" i="9"/>
  <c r="F17" i="9" s="1"/>
  <c r="G16" i="9"/>
  <c r="G17" i="9" s="1"/>
  <c r="E89" i="6"/>
  <c r="X70" i="6"/>
  <c r="W70" i="6"/>
  <c r="V70" i="6"/>
  <c r="T70" i="6"/>
  <c r="M70" i="6"/>
  <c r="J70" i="6"/>
  <c r="P54" i="6"/>
  <c r="F46" i="9" l="1"/>
  <c r="G46" i="9"/>
  <c r="M89" i="6"/>
  <c r="M51" i="8"/>
  <c r="P59" i="6"/>
  <c r="P60" i="6" s="1"/>
  <c r="D40" i="8"/>
  <c r="O70" i="6"/>
  <c r="O89" i="6" s="1"/>
  <c r="R70" i="6"/>
  <c r="R89" i="6" s="1"/>
  <c r="D70" i="6"/>
  <c r="Q54" i="6"/>
  <c r="R54" i="6"/>
  <c r="S54" i="6"/>
  <c r="D54" i="6"/>
  <c r="G49" i="6"/>
  <c r="G126" i="6" s="1"/>
  <c r="H49" i="6"/>
  <c r="H126" i="6" s="1"/>
  <c r="F49" i="6"/>
  <c r="F126" i="6" s="1"/>
  <c r="F26" i="6"/>
  <c r="G26" i="6"/>
  <c r="H26" i="6"/>
  <c r="I26" i="6"/>
  <c r="J26" i="6"/>
  <c r="E26" i="6"/>
  <c r="R59" i="6" l="1"/>
  <c r="R60" i="6" s="1"/>
  <c r="Q59" i="6"/>
  <c r="Q60" i="6" s="1"/>
  <c r="D30" i="9"/>
  <c r="C30" i="9" s="1"/>
  <c r="S59" i="6"/>
  <c r="S60" i="6" s="1"/>
  <c r="D59" i="6"/>
  <c r="P29" i="6"/>
  <c r="P49" i="6" s="1"/>
  <c r="P126" i="6" s="1"/>
  <c r="R29" i="6"/>
  <c r="R49" i="6" s="1"/>
  <c r="R126" i="6" l="1"/>
  <c r="D31" i="9"/>
  <c r="C31" i="9" s="1"/>
  <c r="C20" i="9"/>
  <c r="D23" i="9"/>
  <c r="D24" i="9" l="1"/>
  <c r="C23" i="9"/>
  <c r="M34" i="8"/>
  <c r="L35" i="8"/>
  <c r="I35" i="8"/>
  <c r="I40" i="8" s="1"/>
  <c r="P35" i="8"/>
  <c r="P40" i="8" s="1"/>
  <c r="P41" i="8" s="1"/>
  <c r="R35" i="8"/>
  <c r="R40" i="8" s="1"/>
  <c r="R41" i="8" s="1"/>
  <c r="S35" i="8"/>
  <c r="S40" i="8" s="1"/>
  <c r="S41" i="8" s="1"/>
  <c r="T35" i="8"/>
  <c r="T40" i="8" s="1"/>
  <c r="T41" i="8" s="1"/>
  <c r="E40" i="8"/>
  <c r="F40" i="8"/>
  <c r="K35" i="8" l="1"/>
  <c r="K40" i="8" s="1"/>
  <c r="N54" i="6"/>
  <c r="N59" i="6" s="1"/>
  <c r="N60" i="6" s="1"/>
  <c r="L40" i="8"/>
  <c r="M35" i="8"/>
  <c r="M40" i="8" s="1"/>
  <c r="O54" i="6"/>
  <c r="O59" i="6" s="1"/>
  <c r="O60" i="6" s="1"/>
  <c r="K46" i="8"/>
  <c r="F51" i="8"/>
  <c r="E51" i="8"/>
  <c r="I51" i="8"/>
  <c r="K51" i="8" l="1"/>
  <c r="K52" i="8" s="1"/>
  <c r="D51" i="8"/>
  <c r="D52" i="8" s="1"/>
  <c r="L52" i="8"/>
  <c r="M52" i="8"/>
  <c r="D89" i="6" l="1"/>
  <c r="I52" i="8"/>
  <c r="J89" i="6" l="1"/>
  <c r="D14" i="9"/>
  <c r="Q29" i="6"/>
  <c r="Q49" i="6" s="1"/>
  <c r="Q126" i="6" s="1"/>
  <c r="O29" i="6"/>
  <c r="O49" i="6" s="1"/>
  <c r="O126" i="6" s="1"/>
  <c r="C14" i="9" l="1"/>
  <c r="D29" i="6"/>
  <c r="D49" i="6" s="1"/>
  <c r="D90" i="6"/>
  <c r="S29" i="6" l="1"/>
  <c r="S49" i="6" s="1"/>
  <c r="S126" i="6" s="1"/>
  <c r="N29" i="6"/>
  <c r="N49" i="6" s="1"/>
  <c r="N126" i="6" s="1"/>
  <c r="J29" i="6" l="1"/>
  <c r="I24" i="8"/>
  <c r="I29" i="8" s="1"/>
  <c r="S24" i="8"/>
  <c r="S30" i="8" s="1"/>
  <c r="W29" i="6"/>
  <c r="W49" i="6" s="1"/>
  <c r="W59" i="6"/>
  <c r="W90" i="6" s="1"/>
  <c r="P24" i="8"/>
  <c r="P30" i="8" s="1"/>
  <c r="R24" i="8"/>
  <c r="T24" i="8"/>
  <c r="T30" i="8" s="1"/>
  <c r="E29" i="8"/>
  <c r="F29" i="8"/>
  <c r="R30" i="8"/>
  <c r="V29" i="6"/>
  <c r="V49" i="6" s="1"/>
  <c r="V59" i="6"/>
  <c r="V90" i="6" s="1"/>
  <c r="X29" i="6"/>
  <c r="X49" i="6" s="1"/>
  <c r="X59" i="6"/>
  <c r="X90" i="6" s="1"/>
  <c r="T29" i="6"/>
  <c r="T49" i="6" s="1"/>
  <c r="F90" i="6"/>
  <c r="J59" i="6"/>
  <c r="J90" i="6" s="1"/>
  <c r="T59" i="6"/>
  <c r="T90" i="6" s="1"/>
  <c r="E90" i="6"/>
  <c r="E24" i="9"/>
  <c r="E46" i="9" s="1"/>
  <c r="M59" i="6"/>
  <c r="M90" i="6" s="1"/>
  <c r="C13" i="9" l="1"/>
  <c r="D30" i="8"/>
  <c r="C24" i="9"/>
  <c r="P90" i="6"/>
  <c r="O90" i="6"/>
  <c r="E49" i="6" l="1"/>
  <c r="E126" i="6" s="1"/>
  <c r="N90" i="6"/>
  <c r="S90" i="6"/>
  <c r="Q90" i="6"/>
  <c r="I30" i="8"/>
  <c r="M49" i="6" l="1"/>
  <c r="M126" i="6" s="1"/>
  <c r="J49" i="6"/>
  <c r="R90" i="6"/>
  <c r="D41" i="8"/>
  <c r="D60" i="6" l="1"/>
  <c r="D87" i="8"/>
  <c r="C15" i="9"/>
  <c r="D16" i="9"/>
  <c r="I41" i="8"/>
  <c r="I87" i="8" s="1"/>
  <c r="J60" i="6" l="1"/>
  <c r="J126" i="6" s="1"/>
  <c r="D126" i="6"/>
  <c r="C16" i="9"/>
  <c r="D17" i="9"/>
  <c r="D46" i="9" s="1"/>
  <c r="K41" i="8"/>
  <c r="K87" i="8" s="1"/>
  <c r="M41" i="8"/>
  <c r="M87" i="8" s="1"/>
  <c r="L41" i="8"/>
  <c r="L87" i="8" s="1"/>
  <c r="C17" i="9" l="1"/>
  <c r="C46" i="9" s="1"/>
</calcChain>
</file>

<file path=xl/sharedStrings.xml><?xml version="1.0" encoding="utf-8"?>
<sst xmlns="http://schemas.openxmlformats.org/spreadsheetml/2006/main" count="1626" uniqueCount="239">
  <si>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</si>
  <si>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</si>
  <si>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</si>
  <si>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</si>
  <si>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</si>
  <si>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</si>
  <si>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</si>
  <si>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</si>
  <si>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</si>
  <si>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</si>
  <si>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</si>
  <si>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</si>
  <si>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</si>
  <si>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</si>
  <si>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</si>
  <si>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</si>
  <si>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</si>
  <si>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</si>
  <si>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</si>
  <si>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</si>
  <si>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</si>
  <si>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</si>
  <si>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</si>
  <si>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</si>
  <si>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</si>
  <si>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</si>
  <si>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</si>
  <si>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</si>
  <si>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</si>
  <si>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</si>
  <si>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</si>
  <si>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</si>
  <si>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</si>
  <si>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</si>
  <si>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</si>
  <si>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</si>
  <si>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</si>
  <si>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</si>
  <si>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</si>
  <si>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</si>
  <si>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</si>
  <si>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</si>
  <si>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</si>
  <si>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</si>
  <si>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</si>
  <si>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</si>
  <si>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</si>
  <si>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</si>
  <si>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</si>
  <si>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</si>
  <si>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</si>
  <si>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</si>
  <si>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</si>
  <si>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</si>
  <si>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</si>
  <si>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</si>
  <si>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</si>
  <si>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</si>
  <si>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</si>
  <si>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</si>
  <si>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</si>
  <si>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</si>
  <si>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</si>
  <si>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</si>
  <si>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</si>
  <si>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</si>
  <si>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</si>
  <si>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</si>
  <si>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</si>
  <si>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</si>
  <si>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</si>
  <si>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</si>
  <si>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</si>
  <si>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</si>
  <si>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</si>
  <si>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</si>
  <si>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</si>
  <si>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</si>
  <si>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</si>
  <si>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</si>
  <si>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</si>
  <si>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</si>
  <si>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</si>
  <si>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</si>
  <si>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</si>
  <si>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</si>
  <si>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</si>
  <si>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</si>
  <si>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</si>
  <si>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</si>
  <si>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</si>
  <si>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</si>
  <si>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</si>
  <si>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</si>
  <si>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</si>
  <si>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</si>
  <si>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</si>
  <si>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</si>
  <si>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</si>
  <si>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</si>
  <si>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</si>
  <si>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</si>
  <si>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</si>
  <si>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</si>
  <si>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</si>
  <si>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</si>
  <si>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</si>
  <si>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</si>
  <si>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</si>
  <si>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</si>
  <si>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</si>
  <si>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</si>
  <si>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</si>
  <si>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</si>
  <si>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</si>
  <si>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</si>
  <si>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</si>
  <si>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</si>
  <si>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</si>
  <si>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</si>
  <si>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</si>
  <si>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</si>
  <si>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</si>
  <si>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</si>
  <si>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</si>
  <si>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</si>
  <si>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</si>
  <si>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 xml:space="preserve"> (прізвище, ім'я, по батькові)</t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</si>
  <si>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</si>
  <si>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</si>
  <si>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</si>
  <si>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</si>
  <si>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</si>
  <si>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</si>
  <si>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</si>
  <si>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</si>
  <si>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</si>
  <si>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</si>
  <si>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</si>
  <si>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</si>
  <si>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</si>
  <si>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</si>
  <si>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</si>
  <si>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</si>
  <si>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</si>
  <si>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</si>
  <si>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</si>
  <si>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</si>
  <si>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</si>
  <si>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</si>
  <si>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</si>
  <si>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</si>
  <si>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</si>
  <si>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</si>
  <si>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</si>
  <si>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</si>
  <si>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</si>
  <si>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</si>
  <si>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</si>
  <si>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</si>
  <si>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</si>
  <si>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</si>
  <si>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</si>
  <si>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</si>
  <si>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</si>
  <si>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</si>
  <si>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</si>
  <si>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t xml:space="preserve">Постачання гарячої води </t>
  </si>
  <si>
    <t xml:space="preserve">Виробництво теплової енергії </t>
  </si>
  <si>
    <t>Заступник міського голови, керуючий справами виконавчого комітету</t>
  </si>
  <si>
    <t>_______________________Юрій ВЕРБИЧ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</si>
  <si>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</si>
  <si>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</si>
  <si>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</si>
  <si>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</si>
  <si>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</si>
  <si>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 xml:space="preserve">                     (посада відповідального виконавця)</t>
  </si>
  <si>
    <t>Заступник міського голови, керуючий справами  виконавчого комітету</t>
  </si>
  <si>
    <t>1 шт.</t>
  </si>
  <si>
    <t>Аналітик ВТР та ІД</t>
  </si>
  <si>
    <t xml:space="preserve">      Олена БРУНОВСЬКА</t>
  </si>
  <si>
    <t xml:space="preserve">Аналітик  ВТР та ІД </t>
  </si>
  <si>
    <t>Олена БРУНОВСЬКА</t>
  </si>
  <si>
    <t xml:space="preserve">       Аналітик ВТР та ІД</t>
  </si>
  <si>
    <t xml:space="preserve">                 Олена БРУНОВСЬКА        </t>
  </si>
  <si>
    <t>Кошти, що враховуються у структурі тарифів гр.5+гр.6. + гр.11+гр.12, тис. грн (без ПДВ)</t>
  </si>
  <si>
    <t>Графік здійснення заходів та використання коштів на планований період, тис. грн (без ПДВ)</t>
  </si>
  <si>
    <t>Кошти, що враховуються у структурі тарифів за джерелами фінансування, 
тис. грн (без ПДВ)</t>
  </si>
  <si>
    <r>
      <t xml:space="preserve">  (прізвище, ім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я, по батькові)</t>
    </r>
  </si>
  <si>
    <r>
      <t xml:space="preserve">Строк окупності (місяців) </t>
    </r>
    <r>
      <rPr>
        <b/>
        <sz val="12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</si>
  <si>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12"/>
        <rFont val="Times New Roman"/>
        <family val="1"/>
        <charset val="204"/>
      </rPr>
      <t>***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</si>
  <si>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</si>
  <si>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  з урахуванням :</t>
    </r>
  </si>
  <si>
    <r>
      <t xml:space="preserve">Строк окупності (місяців) </t>
    </r>
    <r>
      <rPr>
        <b/>
        <sz val="12"/>
        <rFont val="Times New Roman"/>
        <family val="1"/>
        <charset val="204"/>
      </rPr>
      <t>*</t>
    </r>
  </si>
  <si>
    <r>
      <t xml:space="preserve">Економічний ефект (тис. грн) </t>
    </r>
    <r>
      <rPr>
        <b/>
        <sz val="12"/>
        <rFont val="Times New Roman"/>
        <family val="1"/>
        <charset val="204"/>
      </rPr>
      <t xml:space="preserve">** </t>
    </r>
  </si>
  <si>
    <r>
      <t>отримані у планованому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</si>
  <si>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</si>
  <si>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Будівництво, реконструкція та модернізація об</t>
    </r>
    <r>
      <rPr>
        <b/>
        <sz val="12"/>
        <rFont val="Calibri"/>
        <family val="2"/>
        <charset val="204"/>
      </rPr>
      <t>’</t>
    </r>
    <r>
      <rPr>
        <b/>
        <sz val="12"/>
        <rFont val="Times New Roman"/>
        <family val="1"/>
        <charset val="204"/>
      </rPr>
      <t>єктів теплопостачання, з урахуванням:</t>
    </r>
  </si>
  <si>
    <r>
      <t>Сума позичкових коштів та відсотків за їх  використання, що підлягає поверненню у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планованому періоді, тис. грн (без ПДВ)</t>
    </r>
  </si>
  <si>
    <t>Сума інших залучених коштів, що підлягає поверненню у планованому періоді, тис. грн (без ПДВ)</t>
  </si>
  <si>
    <r>
      <t xml:space="preserve"> Будівництво, реконструкція та модернізація об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</si>
  <si>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єктів теплопостачання, з урахуванням:</t>
    </r>
  </si>
  <si>
    <t xml:space="preserve"> використання коштів для  виконання  інвестиційної програми на плановий період з 01.10.2024 по 30.09.2025</t>
  </si>
  <si>
    <t>1.1.1.1</t>
  </si>
  <si>
    <t>Реконструкція котельні за адресою вул. Ранкова, 20-В в м. Луцьк</t>
  </si>
  <si>
    <t>Реконструкція теплової мережі від ВТ-21 на просп. Волі,  74 до ВТ-31 на просп. Волі, 58 в м. Луцьку</t>
  </si>
  <si>
    <t>1315 м.п.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</si>
  <si>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</si>
  <si>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</si>
  <si>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</si>
  <si>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</si>
  <si>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</si>
  <si>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</si>
  <si>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</si>
  <si>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</si>
  <si>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</si>
  <si>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</si>
  <si>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</si>
  <si>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</si>
  <si>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>3.1.2.13</t>
  </si>
  <si>
    <t>3.1.2.14</t>
  </si>
  <si>
    <t>Реконструкція системи теплопостачання житлового будинку №6 на вул. Шевченка в м. Луцьку (влаштування вузла комерційного обліку теплової енергії)</t>
  </si>
  <si>
    <t>Реконструкція системи теплопостачання житлового будинку №4 на вул. Шевченка в м. Луцьку (влаштування вузла комерційного обліку теплової енергії)</t>
  </si>
  <si>
    <t>Реконструкція системи теплопостачання житлового будинку №6 на вул. Цукровій в м. Луцьку (влаштування вузла комерційного обліку теплової енергії)</t>
  </si>
  <si>
    <t>Реконструкція системи теплопостачання житлового будинку №3 на вул. Цукровій в м. Луцьку (влаштування вузла комерційного обліку теплової енергії)</t>
  </si>
  <si>
    <t>Реконструкція системи теплопостачання житлового будинку №43 на вул. Богдана Хмельницького в м. Луцьку (влаштування вузла комерційного обліку теплової енергії)</t>
  </si>
  <si>
    <t>Реконструкція системи теплопостачання житлового будинку №17 на вул. Героїв рятувальників в м. Луцьку (влаштування вузла комерційного обліку теплової енергії)</t>
  </si>
  <si>
    <t>Реконструкція системи теплопостачання житлового будинку №2 на вул. Мистецькій в м. Луцьку (влаштування вузла комерційного обліку теплової енергії)</t>
  </si>
  <si>
    <t>Реконструкція системи теплопостачання житлового будинку №8 на вул. Саперів в м. Луцьку (влаштування вузла комерційного обліку теплової енергії)</t>
  </si>
  <si>
    <t>Реконструкція системи теплопостачання житлового будинку №4 на вул. Прогресу в м. Луцьку (влаштування вузла комерційного обліку теплової енергії)</t>
  </si>
  <si>
    <t>Реконструкція системи теплопостачання житлового будинку №60 на вул. Ковельській в м. Луцьку (влаштування вузла комерційного обліку теплової енергії)</t>
  </si>
  <si>
    <t>Реконструкція системи теплопостачання житлового будинку №2 на вул. Святогірській в м. Луцьку (влаштування вузла комерційного обліку теплової енергії)</t>
  </si>
  <si>
    <t>Реконструкція системи теплопостачання житлового будинку №2а на вул. Гірній в м. Луцьку (влаштування вузла комерційного обліку теплової енергії)</t>
  </si>
  <si>
    <t>Реконструкція системи теплопостачання житлового будинку №21 на вул. Винниченка в м. Луцьку (влаштування вузла комерційного обліку теплової енергії)</t>
  </si>
  <si>
    <t>"____"_______________  2024 року</t>
  </si>
  <si>
    <t>Заступниця директора</t>
  </si>
  <si>
    <t>Юлія МІЩУК</t>
  </si>
  <si>
    <t>Заміна підігрівачів в ЦТП на бульв. Дружби Народів, 15Б.</t>
  </si>
  <si>
    <t>Реконструкція системи теплопостачання житлового будинку №5 на вул. Дмитра Костюка (вул. Ландау) в м. Луцьку (влаштування вузла комерційного обліку теплової енергії)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</si>
</sst>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Calibri"/>
      <family val="2"/>
      <charset val="204"/>
    </font>
    <font>
      <sz val="11"/>
      <name val="Arial Cyr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287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13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3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15" fillId="0" borderId="0" xfId="0" applyFont="1" applyFill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0" fontId="22" fillId="0" borderId="0" xfId="0" applyFont="1" applyFill="1" applyAlignment="1">
      <alignment vertical="top"/>
    </xf>
    <xf numFmtId="0" fontId="7" fillId="0" borderId="0" xfId="0" applyFont="1" applyFill="1"/>
    <xf numFmtId="0" fontId="24" fillId="0" borderId="0" xfId="0" applyFont="1" applyFill="1" applyAlignment="1"/>
    <xf numFmtId="0" fontId="24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/>
    </xf>
    <xf numFmtId="0" fontId="21" fillId="0" borderId="0" xfId="0" applyFont="1" applyFill="1" applyAlignment="1"/>
    <xf numFmtId="0" fontId="14" fillId="0" borderId="0" xfId="0" applyFont="1" applyFill="1" applyAlignment="1">
      <alignment vertical="top" wrapText="1"/>
    </xf>
    <xf numFmtId="0" fontId="18" fillId="0" borderId="0" xfId="0" applyFont="1" applyFill="1" applyAlignment="1"/>
    <xf numFmtId="0" fontId="14" fillId="0" borderId="0" xfId="0" applyFont="1" applyFill="1" applyAlignment="1"/>
    <xf numFmtId="2" fontId="6" fillId="0" borderId="0" xfId="0" applyNumberFormat="1" applyFont="1" applyFill="1" applyBorder="1" applyAlignment="1"/>
    <xf numFmtId="2" fontId="4" fillId="0" borderId="0" xfId="0" applyNumberFormat="1" applyFont="1" applyFill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9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center" vertical="top"/>
    </xf>
    <xf numFmtId="0" fontId="9" fillId="0" borderId="0" xfId="0" applyFont="1" applyFill="1" applyAlignment="1"/>
    <xf numFmtId="0" fontId="24" fillId="0" borderId="0" xfId="0" applyFont="1" applyFill="1" applyAlignment="1">
      <alignment vertical="top"/>
    </xf>
    <xf numFmtId="2" fontId="4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0" fontId="11" fillId="0" borderId="4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" fontId="11" fillId="4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167" fontId="11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/>
    <xf numFmtId="0" fontId="2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26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1" applyFont="1" applyFill="1" applyBorder="1" applyAlignment="1" applyProtection="1">
      <alignment horizontal="center" wrapText="1"/>
      <protection locked="0"/>
    </xf>
    <xf numFmtId="2" fontId="11" fillId="0" borderId="5" xfId="0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left" vertical="center" wrapText="1"/>
    </xf>
    <xf numFmtId="3" fontId="11" fillId="0" borderId="1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/>
    <xf numFmtId="0" fontId="11" fillId="0" borderId="1" xfId="0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16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  <xf numFmtId="165" fontId="9" fillId="0" borderId="0" xfId="4" applyFont="1" applyFill="1" applyAlignment="1"/>
    <xf numFmtId="4" fontId="8" fillId="0" borderId="1" xfId="1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11" fillId="0" borderId="1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 wrapText="1"/>
    </xf>
    <xf numFmtId="0" fontId="11" fillId="0" borderId="8" xfId="1" applyNumberFormat="1" applyFont="1" applyFill="1" applyBorder="1" applyAlignment="1" applyProtection="1">
      <alignment horizontal="center" vertical="center" wrapText="1"/>
    </xf>
    <xf numFmtId="0" fontId="11" fillId="0" borderId="5" xfId="1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165" fontId="4" fillId="0" borderId="0" xfId="4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20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11" fillId="0" borderId="1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left" vertical="center" wrapText="1"/>
    </xf>
    <xf numFmtId="165" fontId="9" fillId="0" borderId="0" xfId="4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textRotation="90" wrapText="1"/>
      <protection locked="0"/>
    </xf>
    <xf numFmtId="0" fontId="11" fillId="0" borderId="11" xfId="1" applyFont="1" applyFill="1" applyBorder="1" applyAlignment="1" applyProtection="1">
      <alignment horizontal="center" vertical="center" textRotation="90" wrapText="1"/>
      <protection locked="0"/>
    </xf>
    <xf numFmtId="0" fontId="11" fillId="0" borderId="12" xfId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1" applyFont="1" applyFill="1" applyBorder="1" applyAlignment="1" applyProtection="1">
      <alignment horizontal="center" vertical="center" textRotation="90" wrapText="1"/>
      <protection locked="0"/>
    </xf>
    <xf numFmtId="0" fontId="14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left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textRotation="90" wrapText="1"/>
      <protection locked="0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textRotation="90" wrapText="1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2"/>
  <sheetViews>
    <sheetView topLeftCell="A61" zoomScaleNormal="100" zoomScaleSheetLayoutView="100" workbookViewId="0">
      <selection activeCell="B67" sqref="B67"/>
    </sheetView>
  </sheetViews>
  <sheetFormatPr defaultColWidth="5.28515625" defaultRowHeight="69.75" customHeight="1" x14ac:dyDescent="0.2"/>
  <cols>
    <col min="1" max="1" width="8.42578125" style="25" bestFit="1" customWidth="1"/>
    <col min="2" max="2" width="38.140625" style="26" customWidth="1"/>
    <col min="3" max="3" width="7.140625" style="26" customWidth="1"/>
    <col min="4" max="4" width="10.85546875" style="26" customWidth="1"/>
    <col min="5" max="5" width="10.5703125" style="26" customWidth="1"/>
    <col min="6" max="6" width="8.5703125" style="26" customWidth="1"/>
    <col min="7" max="7" width="7" style="26" customWidth="1"/>
    <col min="8" max="8" width="7.28515625" style="26" customWidth="1"/>
    <col min="9" max="9" width="10.5703125" style="26" customWidth="1"/>
    <col min="10" max="10" width="7.5703125" style="26" customWidth="1"/>
    <col min="11" max="11" width="10.28515625" style="26" customWidth="1"/>
    <col min="12" max="12" width="10.5703125" style="26" customWidth="1"/>
    <col min="13" max="13" width="11.42578125" style="26" customWidth="1"/>
    <col min="14" max="14" width="6.5703125" style="26" customWidth="1"/>
    <col min="15" max="15" width="6" style="26" customWidth="1"/>
    <col min="16" max="16" width="4" style="26" customWidth="1"/>
    <col min="17" max="17" width="5.28515625" style="26" customWidth="1"/>
    <col min="18" max="18" width="5.5703125" style="26" customWidth="1"/>
    <col min="19" max="19" width="5" style="28" customWidth="1"/>
    <col min="20" max="20" width="4.85546875" style="28" customWidth="1"/>
    <col min="21" max="22" width="5.28515625" style="28" customWidth="1"/>
    <col min="23" max="23" width="6.5703125" style="26" bestFit="1" customWidth="1"/>
    <col min="24" max="16384" width="5.28515625" style="26"/>
  </cols>
  <sheetData>
    <row r="1" spans="1:22" ht="12" customHeight="1" x14ac:dyDescent="0.25">
      <c r="A1" s="134"/>
      <c r="B1" s="46"/>
      <c r="C1" s="46"/>
      <c r="D1" s="46"/>
      <c r="E1" s="46"/>
      <c r="F1" s="46"/>
      <c r="G1" s="46"/>
      <c r="H1" s="46"/>
      <c r="I1" s="46"/>
      <c r="J1" s="46"/>
      <c r="K1" s="46"/>
      <c r="L1" s="135"/>
      <c r="M1" s="135"/>
      <c r="N1" s="136"/>
      <c r="O1" s="136"/>
      <c r="P1" s="136"/>
      <c r="Q1" s="136"/>
      <c r="R1" s="136"/>
      <c r="S1" s="136"/>
      <c r="T1" s="136"/>
    </row>
    <row r="2" spans="1:22" ht="13.5" customHeight="1" x14ac:dyDescent="0.25">
      <c r="A2" s="134"/>
      <c r="B2" s="137" t="s">
        <v>57</v>
      </c>
      <c r="C2" s="137"/>
      <c r="D2" s="138"/>
      <c r="E2" s="138"/>
      <c r="F2" s="46"/>
      <c r="G2" s="46"/>
      <c r="H2" s="46"/>
      <c r="I2" s="46"/>
      <c r="J2" s="46"/>
      <c r="K2" s="46"/>
      <c r="L2" s="135"/>
      <c r="M2" s="202" t="s">
        <v>60</v>
      </c>
      <c r="N2" s="202"/>
      <c r="O2" s="202"/>
      <c r="P2" s="136"/>
      <c r="Q2" s="136"/>
      <c r="R2" s="136"/>
      <c r="S2" s="136"/>
      <c r="T2" s="136"/>
    </row>
    <row r="3" spans="1:22" ht="15" x14ac:dyDescent="0.25">
      <c r="A3" s="134"/>
      <c r="B3" s="232" t="s">
        <v>114</v>
      </c>
      <c r="C3" s="232"/>
      <c r="D3" s="232"/>
      <c r="E3" s="139"/>
      <c r="F3" s="46"/>
      <c r="G3" s="46"/>
      <c r="H3" s="46"/>
      <c r="I3" s="46"/>
      <c r="J3" s="46"/>
      <c r="K3" s="46"/>
      <c r="L3" s="135"/>
      <c r="M3" s="214" t="s">
        <v>115</v>
      </c>
      <c r="N3" s="214"/>
      <c r="O3" s="214"/>
      <c r="P3" s="214"/>
      <c r="Q3" s="214"/>
      <c r="R3" s="136"/>
      <c r="S3" s="136"/>
      <c r="T3" s="136"/>
    </row>
    <row r="4" spans="1:22" ht="15" x14ac:dyDescent="0.25">
      <c r="A4" s="134"/>
      <c r="B4" s="85" t="s">
        <v>100</v>
      </c>
      <c r="C4" s="140"/>
      <c r="D4" s="140"/>
      <c r="E4" s="140"/>
      <c r="F4" s="46"/>
      <c r="G4" s="46"/>
      <c r="H4" s="46"/>
      <c r="I4" s="46"/>
      <c r="J4" s="46"/>
      <c r="K4" s="46"/>
      <c r="L4" s="135"/>
      <c r="M4" s="215" t="s">
        <v>61</v>
      </c>
      <c r="N4" s="215"/>
      <c r="O4" s="215"/>
      <c r="P4" s="215"/>
      <c r="Q4" s="215"/>
      <c r="R4" s="136"/>
      <c r="S4" s="136"/>
      <c r="T4" s="136"/>
    </row>
    <row r="5" spans="1:22" ht="9" customHeight="1" x14ac:dyDescent="0.25">
      <c r="A5" s="134"/>
      <c r="B5" s="141"/>
      <c r="C5" s="141"/>
      <c r="D5" s="215"/>
      <c r="E5" s="215"/>
      <c r="F5" s="46"/>
      <c r="G5" s="46"/>
      <c r="H5" s="46"/>
      <c r="I5" s="46"/>
      <c r="J5" s="46"/>
      <c r="K5" s="46"/>
      <c r="L5" s="135"/>
      <c r="M5" s="46"/>
      <c r="N5" s="46"/>
      <c r="O5" s="46"/>
      <c r="P5" s="136"/>
      <c r="Q5" s="136"/>
      <c r="R5" s="136"/>
      <c r="S5" s="136"/>
      <c r="T5" s="136"/>
    </row>
    <row r="6" spans="1:22" ht="14.25" customHeight="1" x14ac:dyDescent="0.25">
      <c r="A6" s="134"/>
      <c r="B6" s="216" t="s">
        <v>58</v>
      </c>
      <c r="C6" s="216"/>
      <c r="D6" s="216"/>
      <c r="E6" s="216"/>
      <c r="F6" s="46"/>
      <c r="G6" s="46"/>
      <c r="H6" s="46"/>
      <c r="I6" s="46"/>
      <c r="J6" s="46"/>
      <c r="K6" s="46"/>
      <c r="L6" s="135"/>
      <c r="M6" s="214" t="s">
        <v>171</v>
      </c>
      <c r="N6" s="214"/>
      <c r="O6" s="214"/>
      <c r="P6" s="214"/>
      <c r="Q6" s="214"/>
      <c r="R6" s="214"/>
      <c r="S6" s="214"/>
      <c r="T6" s="136"/>
    </row>
    <row r="7" spans="1:22" ht="16.5" customHeight="1" x14ac:dyDescent="0.25">
      <c r="A7" s="134"/>
      <c r="B7" s="233" t="s">
        <v>169</v>
      </c>
      <c r="C7" s="233"/>
      <c r="D7" s="233"/>
      <c r="E7" s="135"/>
      <c r="F7" s="46"/>
      <c r="G7" s="46"/>
      <c r="H7" s="46"/>
      <c r="I7" s="46"/>
      <c r="J7" s="46"/>
      <c r="K7" s="46"/>
      <c r="L7" s="135"/>
      <c r="M7" s="235" t="s">
        <v>2</v>
      </c>
      <c r="N7" s="235"/>
      <c r="O7" s="46"/>
      <c r="P7" s="235" t="s">
        <v>62</v>
      </c>
      <c r="Q7" s="235"/>
      <c r="R7" s="136"/>
      <c r="S7" s="136"/>
      <c r="T7" s="136"/>
    </row>
    <row r="8" spans="1:22" ht="15.75" customHeight="1" x14ac:dyDescent="0.25">
      <c r="A8" s="134"/>
      <c r="B8" s="233"/>
      <c r="C8" s="233"/>
      <c r="D8" s="233"/>
      <c r="E8" s="135"/>
      <c r="F8" s="46"/>
      <c r="G8" s="46"/>
      <c r="H8" s="46"/>
      <c r="I8" s="46"/>
      <c r="J8" s="46"/>
      <c r="K8" s="46"/>
      <c r="L8" s="135"/>
      <c r="M8" s="216" t="s">
        <v>116</v>
      </c>
      <c r="N8" s="216"/>
      <c r="O8" s="216"/>
      <c r="P8" s="216"/>
      <c r="Q8" s="216"/>
      <c r="R8" s="216"/>
      <c r="S8" s="216"/>
      <c r="T8" s="136"/>
    </row>
    <row r="9" spans="1:22" ht="18" customHeight="1" x14ac:dyDescent="0.25">
      <c r="A9" s="134"/>
      <c r="B9" s="46" t="s">
        <v>170</v>
      </c>
      <c r="C9" s="46"/>
      <c r="D9" s="46"/>
      <c r="E9" s="46"/>
      <c r="F9" s="46"/>
      <c r="G9" s="46"/>
      <c r="H9" s="46"/>
      <c r="I9" s="46"/>
      <c r="J9" s="46"/>
      <c r="K9" s="46"/>
      <c r="L9" s="135"/>
      <c r="M9" s="92" t="s">
        <v>59</v>
      </c>
      <c r="N9" s="143"/>
      <c r="O9" s="143"/>
      <c r="P9" s="136"/>
      <c r="Q9" s="136"/>
      <c r="R9" s="136"/>
      <c r="S9" s="136"/>
      <c r="T9" s="136"/>
    </row>
    <row r="10" spans="1:22" s="34" customFormat="1" ht="15" x14ac:dyDescent="0.25">
      <c r="A10" s="134"/>
      <c r="B10" s="92" t="s">
        <v>59</v>
      </c>
      <c r="C10" s="142"/>
      <c r="D10" s="46"/>
      <c r="E10" s="46"/>
      <c r="F10" s="46"/>
      <c r="G10" s="46"/>
      <c r="H10" s="46"/>
      <c r="I10" s="46"/>
      <c r="J10" s="46"/>
      <c r="K10" s="46"/>
      <c r="L10" s="135"/>
      <c r="M10" s="46"/>
      <c r="N10" s="46"/>
      <c r="O10" s="46"/>
      <c r="P10" s="46"/>
      <c r="Q10" s="46"/>
      <c r="R10" s="144"/>
      <c r="S10" s="145"/>
      <c r="T10" s="145"/>
      <c r="U10" s="33"/>
      <c r="V10" s="33"/>
    </row>
    <row r="11" spans="1:22" s="34" customFormat="1" ht="17.25" customHeight="1" x14ac:dyDescent="0.3">
      <c r="A11" s="213" t="s">
        <v>142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33"/>
      <c r="V11" s="33"/>
    </row>
    <row r="12" spans="1:22" s="98" customFormat="1" ht="18.75" x14ac:dyDescent="0.3">
      <c r="A12" s="213" t="s">
        <v>202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97"/>
      <c r="V12" s="97"/>
    </row>
    <row r="13" spans="1:22" s="98" customFormat="1" ht="18.75" x14ac:dyDescent="0.3">
      <c r="A13" s="209" t="s">
        <v>143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97"/>
      <c r="V13" s="97"/>
    </row>
    <row r="14" spans="1:22" s="98" customFormat="1" ht="15.75" x14ac:dyDescent="0.25">
      <c r="A14" s="234" t="s">
        <v>135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97"/>
      <c r="V14" s="97"/>
    </row>
    <row r="15" spans="1:22" s="98" customFormat="1" ht="59.25" customHeight="1" x14ac:dyDescent="0.25">
      <c r="A15" s="210" t="s">
        <v>0</v>
      </c>
      <c r="B15" s="210" t="s">
        <v>1</v>
      </c>
      <c r="C15" s="206" t="s">
        <v>41</v>
      </c>
      <c r="D15" s="203" t="s">
        <v>34</v>
      </c>
      <c r="E15" s="204"/>
      <c r="F15" s="204"/>
      <c r="G15" s="204"/>
      <c r="H15" s="204"/>
      <c r="I15" s="204"/>
      <c r="J15" s="205"/>
      <c r="K15" s="203" t="s">
        <v>35</v>
      </c>
      <c r="L15" s="205"/>
      <c r="M15" s="203" t="s">
        <v>49</v>
      </c>
      <c r="N15" s="204"/>
      <c r="O15" s="205"/>
      <c r="P15" s="206" t="s">
        <v>189</v>
      </c>
      <c r="Q15" s="206" t="s">
        <v>36</v>
      </c>
      <c r="R15" s="206" t="s">
        <v>105</v>
      </c>
      <c r="S15" s="206" t="s">
        <v>40</v>
      </c>
      <c r="T15" s="206" t="s">
        <v>190</v>
      </c>
      <c r="U15" s="97"/>
      <c r="V15" s="97"/>
    </row>
    <row r="16" spans="1:22" s="98" customFormat="1" ht="14.25" customHeight="1" x14ac:dyDescent="0.25">
      <c r="A16" s="211"/>
      <c r="B16" s="211"/>
      <c r="C16" s="207"/>
      <c r="D16" s="206" t="s">
        <v>30</v>
      </c>
      <c r="E16" s="185" t="s">
        <v>99</v>
      </c>
      <c r="F16" s="186"/>
      <c r="G16" s="186"/>
      <c r="H16" s="186"/>
      <c r="I16" s="186"/>
      <c r="J16" s="193"/>
      <c r="K16" s="206" t="s">
        <v>137</v>
      </c>
      <c r="L16" s="206" t="s">
        <v>129</v>
      </c>
      <c r="M16" s="206" t="s">
        <v>138</v>
      </c>
      <c r="N16" s="224" t="s">
        <v>33</v>
      </c>
      <c r="O16" s="225"/>
      <c r="P16" s="207"/>
      <c r="Q16" s="207"/>
      <c r="R16" s="207"/>
      <c r="S16" s="207"/>
      <c r="T16" s="207"/>
      <c r="U16" s="97"/>
      <c r="V16" s="97"/>
    </row>
    <row r="17" spans="1:22" s="98" customFormat="1" ht="32.25" customHeight="1" x14ac:dyDescent="0.25">
      <c r="A17" s="211"/>
      <c r="B17" s="211"/>
      <c r="C17" s="207"/>
      <c r="D17" s="207"/>
      <c r="E17" s="206" t="s">
        <v>28</v>
      </c>
      <c r="F17" s="206" t="s">
        <v>25</v>
      </c>
      <c r="G17" s="206" t="s">
        <v>132</v>
      </c>
      <c r="H17" s="222" t="s">
        <v>136</v>
      </c>
      <c r="I17" s="223"/>
      <c r="J17" s="206" t="s">
        <v>55</v>
      </c>
      <c r="K17" s="207"/>
      <c r="L17" s="207"/>
      <c r="M17" s="207"/>
      <c r="N17" s="226"/>
      <c r="O17" s="227"/>
      <c r="P17" s="207"/>
      <c r="Q17" s="207"/>
      <c r="R17" s="207"/>
      <c r="S17" s="207"/>
      <c r="T17" s="207"/>
      <c r="U17" s="97"/>
      <c r="V17" s="97"/>
    </row>
    <row r="18" spans="1:22" s="98" customFormat="1" ht="102.75" customHeight="1" x14ac:dyDescent="0.25">
      <c r="A18" s="212"/>
      <c r="B18" s="212"/>
      <c r="C18" s="208"/>
      <c r="D18" s="207"/>
      <c r="E18" s="207"/>
      <c r="F18" s="207"/>
      <c r="G18" s="207"/>
      <c r="H18" s="99" t="s">
        <v>133</v>
      </c>
      <c r="I18" s="99" t="s">
        <v>134</v>
      </c>
      <c r="J18" s="207"/>
      <c r="K18" s="208"/>
      <c r="L18" s="208"/>
      <c r="M18" s="208"/>
      <c r="N18" s="99" t="s">
        <v>139</v>
      </c>
      <c r="O18" s="99" t="s">
        <v>140</v>
      </c>
      <c r="P18" s="208"/>
      <c r="Q18" s="208"/>
      <c r="R18" s="208"/>
      <c r="S18" s="208"/>
      <c r="T18" s="208"/>
      <c r="U18" s="97"/>
      <c r="V18" s="97"/>
    </row>
    <row r="19" spans="1:22" s="102" customFormat="1" ht="15.75" x14ac:dyDescent="0.25">
      <c r="A19" s="100">
        <v>1</v>
      </c>
      <c r="B19" s="100">
        <v>2</v>
      </c>
      <c r="C19" s="100">
        <v>3</v>
      </c>
      <c r="D19" s="100">
        <v>4</v>
      </c>
      <c r="E19" s="100">
        <v>5</v>
      </c>
      <c r="F19" s="100">
        <v>6</v>
      </c>
      <c r="G19" s="100">
        <v>7</v>
      </c>
      <c r="H19" s="100">
        <v>8</v>
      </c>
      <c r="I19" s="100">
        <v>9</v>
      </c>
      <c r="J19" s="100">
        <v>10</v>
      </c>
      <c r="K19" s="100">
        <v>11</v>
      </c>
      <c r="L19" s="100">
        <v>12</v>
      </c>
      <c r="M19" s="100">
        <v>13</v>
      </c>
      <c r="N19" s="100">
        <v>14</v>
      </c>
      <c r="O19" s="100">
        <v>15</v>
      </c>
      <c r="P19" s="100">
        <v>16</v>
      </c>
      <c r="Q19" s="100">
        <v>17</v>
      </c>
      <c r="R19" s="100">
        <v>18</v>
      </c>
      <c r="S19" s="100">
        <v>19</v>
      </c>
      <c r="T19" s="100">
        <v>20</v>
      </c>
      <c r="U19" s="101"/>
      <c r="V19" s="101"/>
    </row>
    <row r="20" spans="1:22" s="98" customFormat="1" ht="15" customHeight="1" x14ac:dyDescent="0.25">
      <c r="A20" s="100" t="s">
        <v>124</v>
      </c>
      <c r="B20" s="219" t="s">
        <v>168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97"/>
      <c r="V20" s="97"/>
    </row>
    <row r="21" spans="1:22" s="98" customFormat="1" ht="15" customHeight="1" x14ac:dyDescent="0.25">
      <c r="A21" s="103" t="s">
        <v>7</v>
      </c>
      <c r="B21" s="190" t="s">
        <v>191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228"/>
      <c r="U21" s="97"/>
      <c r="V21" s="97"/>
    </row>
    <row r="22" spans="1:22" s="98" customFormat="1" ht="15.75" x14ac:dyDescent="0.25">
      <c r="A22" s="104" t="s">
        <v>8</v>
      </c>
      <c r="B22" s="229" t="s">
        <v>64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1"/>
      <c r="U22" s="97"/>
      <c r="V22" s="97"/>
    </row>
    <row r="23" spans="1:22" s="98" customFormat="1" ht="31.5" x14ac:dyDescent="0.25">
      <c r="A23" s="119" t="s">
        <v>203</v>
      </c>
      <c r="B23" s="114" t="s">
        <v>204</v>
      </c>
      <c r="C23" s="112" t="s">
        <v>178</v>
      </c>
      <c r="D23" s="131">
        <v>18852.096000000001</v>
      </c>
      <c r="E23" s="111" t="s">
        <v>22</v>
      </c>
      <c r="F23" s="111" t="s">
        <v>22</v>
      </c>
      <c r="G23" s="111" t="s">
        <v>22</v>
      </c>
      <c r="H23" s="111" t="s">
        <v>22</v>
      </c>
      <c r="I23" s="111" t="s">
        <v>22</v>
      </c>
      <c r="J23" s="111" t="s">
        <v>22</v>
      </c>
      <c r="K23" s="111">
        <v>0</v>
      </c>
      <c r="L23" s="131">
        <f>D23</f>
        <v>18852.096000000001</v>
      </c>
      <c r="M23" s="131">
        <f>D23</f>
        <v>18852.096000000001</v>
      </c>
      <c r="N23" s="112" t="s">
        <v>117</v>
      </c>
      <c r="O23" s="112" t="s">
        <v>117</v>
      </c>
      <c r="P23" s="112" t="s">
        <v>117</v>
      </c>
      <c r="Q23" s="112" t="s">
        <v>117</v>
      </c>
      <c r="R23" s="112" t="s">
        <v>117</v>
      </c>
      <c r="S23" s="112" t="s">
        <v>117</v>
      </c>
      <c r="T23" s="112" t="s">
        <v>117</v>
      </c>
      <c r="U23" s="97"/>
      <c r="V23" s="97"/>
    </row>
    <row r="24" spans="1:22" s="98" customFormat="1" ht="14.25" customHeight="1" x14ac:dyDescent="0.25">
      <c r="A24" s="218" t="s">
        <v>63</v>
      </c>
      <c r="B24" s="218"/>
      <c r="C24" s="105"/>
      <c r="D24" s="131">
        <f>D23</f>
        <v>18852.096000000001</v>
      </c>
      <c r="E24" s="107" t="s">
        <v>22</v>
      </c>
      <c r="F24" s="108" t="s">
        <v>22</v>
      </c>
      <c r="G24" s="109" t="s">
        <v>117</v>
      </c>
      <c r="H24" s="109" t="s">
        <v>117</v>
      </c>
      <c r="I24" s="110" t="str">
        <f>'5'!J24</f>
        <v>-</v>
      </c>
      <c r="J24" s="109" t="s">
        <v>117</v>
      </c>
      <c r="K24" s="106">
        <f t="shared" ref="K24:M24" si="0">K23</f>
        <v>0</v>
      </c>
      <c r="L24" s="131">
        <f t="shared" si="0"/>
        <v>18852.096000000001</v>
      </c>
      <c r="M24" s="131">
        <f t="shared" si="0"/>
        <v>18852.096000000001</v>
      </c>
      <c r="N24" s="109" t="s">
        <v>117</v>
      </c>
      <c r="O24" s="109" t="s">
        <v>117</v>
      </c>
      <c r="P24" s="105" t="str">
        <f>'5'!T24</f>
        <v>-</v>
      </c>
      <c r="Q24" s="105" t="s">
        <v>117</v>
      </c>
      <c r="R24" s="111" t="str">
        <f>'5'!V24</f>
        <v>-</v>
      </c>
      <c r="S24" s="111" t="str">
        <f>'5'!W24</f>
        <v>-</v>
      </c>
      <c r="T24" s="111" t="str">
        <f>'5'!X24</f>
        <v>-</v>
      </c>
      <c r="U24" s="97"/>
      <c r="V24" s="97"/>
    </row>
    <row r="25" spans="1:22" s="98" customFormat="1" ht="15.75" x14ac:dyDescent="0.25">
      <c r="A25" s="105" t="s">
        <v>9</v>
      </c>
      <c r="B25" s="192" t="s">
        <v>150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97"/>
      <c r="V25" s="97"/>
    </row>
    <row r="26" spans="1:22" s="98" customFormat="1" ht="15" customHeight="1" x14ac:dyDescent="0.25">
      <c r="A26" s="217" t="s">
        <v>67</v>
      </c>
      <c r="B26" s="217"/>
      <c r="C26" s="109"/>
      <c r="D26" s="111">
        <v>0</v>
      </c>
      <c r="E26" s="109" t="s">
        <v>22</v>
      </c>
      <c r="F26" s="109" t="s">
        <v>22</v>
      </c>
      <c r="G26" s="109" t="s">
        <v>117</v>
      </c>
      <c r="H26" s="109" t="s">
        <v>117</v>
      </c>
      <c r="I26" s="109" t="s">
        <v>117</v>
      </c>
      <c r="J26" s="109" t="s">
        <v>117</v>
      </c>
      <c r="K26" s="111">
        <v>0</v>
      </c>
      <c r="L26" s="111">
        <v>0</v>
      </c>
      <c r="M26" s="111">
        <v>0</v>
      </c>
      <c r="N26" s="109" t="s">
        <v>117</v>
      </c>
      <c r="O26" s="109" t="s">
        <v>117</v>
      </c>
      <c r="P26" s="109" t="s">
        <v>117</v>
      </c>
      <c r="Q26" s="109" t="s">
        <v>117</v>
      </c>
      <c r="R26" s="109" t="s">
        <v>117</v>
      </c>
      <c r="S26" s="109" t="s">
        <v>117</v>
      </c>
      <c r="T26" s="109" t="s">
        <v>117</v>
      </c>
      <c r="U26" s="97"/>
      <c r="V26" s="97"/>
    </row>
    <row r="27" spans="1:22" s="98" customFormat="1" ht="15.75" customHeight="1" x14ac:dyDescent="0.25">
      <c r="A27" s="103" t="s">
        <v>42</v>
      </c>
      <c r="B27" s="217" t="s">
        <v>66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97"/>
      <c r="V27" s="97"/>
    </row>
    <row r="28" spans="1:22" s="98" customFormat="1" ht="15.75" x14ac:dyDescent="0.25">
      <c r="A28" s="185" t="s">
        <v>68</v>
      </c>
      <c r="B28" s="186"/>
      <c r="C28" s="105"/>
      <c r="D28" s="107">
        <v>0</v>
      </c>
      <c r="E28" s="105" t="s">
        <v>22</v>
      </c>
      <c r="F28" s="105" t="s">
        <v>22</v>
      </c>
      <c r="G28" s="105" t="s">
        <v>117</v>
      </c>
      <c r="H28" s="105" t="s">
        <v>117</v>
      </c>
      <c r="I28" s="105" t="s">
        <v>117</v>
      </c>
      <c r="J28" s="105" t="s">
        <v>117</v>
      </c>
      <c r="K28" s="107">
        <v>0</v>
      </c>
      <c r="L28" s="107">
        <v>0</v>
      </c>
      <c r="M28" s="107">
        <v>0</v>
      </c>
      <c r="N28" s="109" t="s">
        <v>117</v>
      </c>
      <c r="O28" s="109" t="s">
        <v>117</v>
      </c>
      <c r="P28" s="109" t="s">
        <v>117</v>
      </c>
      <c r="Q28" s="109" t="s">
        <v>117</v>
      </c>
      <c r="R28" s="109" t="s">
        <v>117</v>
      </c>
      <c r="S28" s="109" t="s">
        <v>117</v>
      </c>
      <c r="T28" s="109" t="s">
        <v>117</v>
      </c>
      <c r="U28" s="97"/>
      <c r="V28" s="97"/>
    </row>
    <row r="29" spans="1:22" s="98" customFormat="1" ht="15.75" x14ac:dyDescent="0.25">
      <c r="A29" s="218" t="s">
        <v>69</v>
      </c>
      <c r="B29" s="218"/>
      <c r="C29" s="105"/>
      <c r="D29" s="131">
        <f>D24+D26+D28</f>
        <v>18852.096000000001</v>
      </c>
      <c r="E29" s="107" t="str">
        <f>E24</f>
        <v>х </v>
      </c>
      <c r="F29" s="117" t="str">
        <f>F24</f>
        <v>х </v>
      </c>
      <c r="G29" s="109" t="s">
        <v>117</v>
      </c>
      <c r="H29" s="109" t="s">
        <v>117</v>
      </c>
      <c r="I29" s="110" t="str">
        <f>I24</f>
        <v>-</v>
      </c>
      <c r="J29" s="109" t="s">
        <v>117</v>
      </c>
      <c r="K29" s="107">
        <f t="shared" ref="K29:M29" si="1">K24+K26+K28</f>
        <v>0</v>
      </c>
      <c r="L29" s="131">
        <f t="shared" si="1"/>
        <v>18852.096000000001</v>
      </c>
      <c r="M29" s="131">
        <f t="shared" si="1"/>
        <v>18852.096000000001</v>
      </c>
      <c r="N29" s="109" t="s">
        <v>117</v>
      </c>
      <c r="O29" s="109" t="s">
        <v>117</v>
      </c>
      <c r="P29" s="109" t="s">
        <v>117</v>
      </c>
      <c r="Q29" s="109" t="s">
        <v>117</v>
      </c>
      <c r="R29" s="109" t="s">
        <v>117</v>
      </c>
      <c r="S29" s="109" t="s">
        <v>117</v>
      </c>
      <c r="T29" s="109" t="s">
        <v>117</v>
      </c>
      <c r="U29" s="97"/>
      <c r="V29" s="97"/>
    </row>
    <row r="30" spans="1:22" s="98" customFormat="1" ht="18" customHeight="1" x14ac:dyDescent="0.25">
      <c r="A30" s="236" t="s">
        <v>125</v>
      </c>
      <c r="B30" s="236"/>
      <c r="C30" s="158"/>
      <c r="D30" s="174">
        <f>D29</f>
        <v>18852.096000000001</v>
      </c>
      <c r="E30" s="174">
        <v>14682.17</v>
      </c>
      <c r="F30" s="174">
        <v>0</v>
      </c>
      <c r="G30" s="174">
        <v>0</v>
      </c>
      <c r="H30" s="174">
        <v>0</v>
      </c>
      <c r="I30" s="174">
        <f>D30-E30</f>
        <v>4169.9260000000013</v>
      </c>
      <c r="J30" s="174">
        <v>0</v>
      </c>
      <c r="K30" s="174">
        <f t="shared" ref="K30:M30" si="2">K29</f>
        <v>0</v>
      </c>
      <c r="L30" s="174">
        <f t="shared" si="2"/>
        <v>18852.096000000001</v>
      </c>
      <c r="M30" s="174">
        <f t="shared" si="2"/>
        <v>18852.096000000001</v>
      </c>
      <c r="N30" s="112" t="s">
        <v>117</v>
      </c>
      <c r="O30" s="112" t="s">
        <v>117</v>
      </c>
      <c r="P30" s="127" t="str">
        <f>P29</f>
        <v>-</v>
      </c>
      <c r="Q30" s="158" t="s">
        <v>117</v>
      </c>
      <c r="R30" s="125" t="str">
        <f>R29</f>
        <v>-</v>
      </c>
      <c r="S30" s="125" t="str">
        <f>S29</f>
        <v>-</v>
      </c>
      <c r="T30" s="125" t="str">
        <f>T29</f>
        <v>-</v>
      </c>
      <c r="U30" s="97"/>
      <c r="V30" s="97"/>
    </row>
    <row r="31" spans="1:22" s="98" customFormat="1" ht="12.75" customHeight="1" x14ac:dyDescent="0.25">
      <c r="A31" s="100" t="s">
        <v>120</v>
      </c>
      <c r="B31" s="179" t="s">
        <v>119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1"/>
      <c r="U31" s="97"/>
      <c r="V31" s="97"/>
    </row>
    <row r="32" spans="1:22" s="98" customFormat="1" ht="12.75" customHeight="1" x14ac:dyDescent="0.25">
      <c r="A32" s="103" t="s">
        <v>13</v>
      </c>
      <c r="B32" s="182" t="s">
        <v>191</v>
      </c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4"/>
      <c r="U32" s="97"/>
      <c r="V32" s="97"/>
    </row>
    <row r="33" spans="1:22" s="98" customFormat="1" ht="12.75" customHeight="1" x14ac:dyDescent="0.25">
      <c r="A33" s="104" t="s">
        <v>14</v>
      </c>
      <c r="B33" s="187" t="s">
        <v>64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9"/>
      <c r="U33" s="97"/>
      <c r="V33" s="97"/>
    </row>
    <row r="34" spans="1:22" s="98" customFormat="1" ht="31.5" x14ac:dyDescent="0.25">
      <c r="A34" s="119" t="s">
        <v>111</v>
      </c>
      <c r="B34" s="178" t="s">
        <v>237</v>
      </c>
      <c r="C34" s="115" t="s">
        <v>178</v>
      </c>
      <c r="D34" s="120">
        <v>156.66999999999999</v>
      </c>
      <c r="E34" s="121" t="s">
        <v>22</v>
      </c>
      <c r="F34" s="121" t="s">
        <v>22</v>
      </c>
      <c r="G34" s="121" t="s">
        <v>22</v>
      </c>
      <c r="H34" s="121" t="s">
        <v>22</v>
      </c>
      <c r="I34" s="121" t="s">
        <v>22</v>
      </c>
      <c r="J34" s="121" t="s">
        <v>22</v>
      </c>
      <c r="K34" s="111">
        <f>D34</f>
        <v>156.66999999999999</v>
      </c>
      <c r="L34" s="111">
        <v>0</v>
      </c>
      <c r="M34" s="111">
        <f>D34</f>
        <v>156.66999999999999</v>
      </c>
      <c r="N34" s="109" t="s">
        <v>117</v>
      </c>
      <c r="O34" s="109" t="s">
        <v>117</v>
      </c>
      <c r="P34" s="109" t="s">
        <v>117</v>
      </c>
      <c r="Q34" s="109" t="s">
        <v>117</v>
      </c>
      <c r="R34" s="109" t="s">
        <v>117</v>
      </c>
      <c r="S34" s="109" t="s">
        <v>117</v>
      </c>
      <c r="T34" s="109" t="s">
        <v>117</v>
      </c>
      <c r="U34" s="97"/>
      <c r="V34" s="97"/>
    </row>
    <row r="35" spans="1:22" s="98" customFormat="1" ht="15.75" x14ac:dyDescent="0.25">
      <c r="A35" s="185" t="s">
        <v>78</v>
      </c>
      <c r="B35" s="186"/>
      <c r="C35" s="109"/>
      <c r="D35" s="111">
        <f>SUM(D34:D34)</f>
        <v>156.66999999999999</v>
      </c>
      <c r="E35" s="111" t="s">
        <v>22</v>
      </c>
      <c r="F35" s="111" t="s">
        <v>22</v>
      </c>
      <c r="G35" s="109" t="s">
        <v>117</v>
      </c>
      <c r="H35" s="109" t="s">
        <v>117</v>
      </c>
      <c r="I35" s="121" t="str">
        <f>'5'!J54</f>
        <v>-</v>
      </c>
      <c r="J35" s="109" t="s">
        <v>117</v>
      </c>
      <c r="K35" s="111">
        <f>SUM(K34:K34)</f>
        <v>156.66999999999999</v>
      </c>
      <c r="L35" s="111">
        <f>SUM(L34:L34)</f>
        <v>0</v>
      </c>
      <c r="M35" s="111">
        <f>SUM(M34:M34)</f>
        <v>156.66999999999999</v>
      </c>
      <c r="N35" s="109" t="s">
        <v>117</v>
      </c>
      <c r="O35" s="109" t="s">
        <v>117</v>
      </c>
      <c r="P35" s="122" t="str">
        <f>'5'!T54</f>
        <v>-</v>
      </c>
      <c r="Q35" s="109" t="s">
        <v>117</v>
      </c>
      <c r="R35" s="122" t="str">
        <f>'5'!V54</f>
        <v>-</v>
      </c>
      <c r="S35" s="122" t="str">
        <f>'5'!W54</f>
        <v>-</v>
      </c>
      <c r="T35" s="122" t="str">
        <f>'5'!X54</f>
        <v>-</v>
      </c>
      <c r="U35" s="97"/>
      <c r="V35" s="97"/>
    </row>
    <row r="36" spans="1:22" s="98" customFormat="1" ht="12.75" customHeight="1" x14ac:dyDescent="0.25">
      <c r="A36" s="109" t="s">
        <v>43</v>
      </c>
      <c r="B36" s="187" t="s">
        <v>150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9"/>
      <c r="U36" s="97"/>
      <c r="V36" s="97"/>
    </row>
    <row r="37" spans="1:22" s="98" customFormat="1" ht="15.75" x14ac:dyDescent="0.25">
      <c r="A37" s="185" t="s">
        <v>79</v>
      </c>
      <c r="B37" s="186"/>
      <c r="C37" s="109"/>
      <c r="D37" s="111">
        <v>0</v>
      </c>
      <c r="E37" s="109" t="s">
        <v>22</v>
      </c>
      <c r="F37" s="109" t="s">
        <v>22</v>
      </c>
      <c r="G37" s="109" t="s">
        <v>117</v>
      </c>
      <c r="H37" s="109" t="s">
        <v>117</v>
      </c>
      <c r="I37" s="109" t="s">
        <v>117</v>
      </c>
      <c r="J37" s="109" t="s">
        <v>117</v>
      </c>
      <c r="K37" s="111">
        <v>0</v>
      </c>
      <c r="L37" s="111">
        <v>0</v>
      </c>
      <c r="M37" s="111">
        <v>0</v>
      </c>
      <c r="N37" s="109" t="s">
        <v>117</v>
      </c>
      <c r="O37" s="109" t="s">
        <v>117</v>
      </c>
      <c r="P37" s="109" t="s">
        <v>117</v>
      </c>
      <c r="Q37" s="109" t="s">
        <v>117</v>
      </c>
      <c r="R37" s="109" t="s">
        <v>117</v>
      </c>
      <c r="S37" s="109" t="s">
        <v>117</v>
      </c>
      <c r="T37" s="109" t="s">
        <v>117</v>
      </c>
      <c r="U37" s="97"/>
      <c r="V37" s="97"/>
    </row>
    <row r="38" spans="1:22" s="98" customFormat="1" ht="12.75" customHeight="1" x14ac:dyDescent="0.25">
      <c r="A38" s="113" t="s">
        <v>44</v>
      </c>
      <c r="B38" s="185" t="s">
        <v>66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93"/>
      <c r="U38" s="97"/>
      <c r="V38" s="97"/>
    </row>
    <row r="39" spans="1:22" s="98" customFormat="1" ht="15.75" x14ac:dyDescent="0.25">
      <c r="A39" s="185" t="s">
        <v>80</v>
      </c>
      <c r="B39" s="186"/>
      <c r="C39" s="109"/>
      <c r="D39" s="111">
        <v>0</v>
      </c>
      <c r="E39" s="109" t="s">
        <v>22</v>
      </c>
      <c r="F39" s="109" t="s">
        <v>22</v>
      </c>
      <c r="G39" s="109" t="s">
        <v>117</v>
      </c>
      <c r="H39" s="109" t="s">
        <v>117</v>
      </c>
      <c r="I39" s="109" t="s">
        <v>117</v>
      </c>
      <c r="J39" s="109" t="s">
        <v>117</v>
      </c>
      <c r="K39" s="111">
        <v>0</v>
      </c>
      <c r="L39" s="111">
        <v>0</v>
      </c>
      <c r="M39" s="111">
        <v>0</v>
      </c>
      <c r="N39" s="109" t="s">
        <v>117</v>
      </c>
      <c r="O39" s="109" t="s">
        <v>117</v>
      </c>
      <c r="P39" s="109" t="s">
        <v>117</v>
      </c>
      <c r="Q39" s="109" t="s">
        <v>117</v>
      </c>
      <c r="R39" s="109" t="s">
        <v>117</v>
      </c>
      <c r="S39" s="109" t="s">
        <v>117</v>
      </c>
      <c r="T39" s="109" t="s">
        <v>117</v>
      </c>
      <c r="U39" s="97"/>
      <c r="V39" s="97"/>
    </row>
    <row r="40" spans="1:22" s="98" customFormat="1" ht="15.75" x14ac:dyDescent="0.25">
      <c r="A40" s="185" t="s">
        <v>81</v>
      </c>
      <c r="B40" s="186"/>
      <c r="C40" s="109"/>
      <c r="D40" s="111">
        <f>D35+D37+D39</f>
        <v>156.66999999999999</v>
      </c>
      <c r="E40" s="111" t="str">
        <f>E35</f>
        <v>х </v>
      </c>
      <c r="F40" s="111" t="str">
        <f>F35</f>
        <v>х </v>
      </c>
      <c r="G40" s="109" t="s">
        <v>117</v>
      </c>
      <c r="H40" s="109" t="s">
        <v>117</v>
      </c>
      <c r="I40" s="121" t="str">
        <f>I35</f>
        <v>-</v>
      </c>
      <c r="J40" s="109" t="s">
        <v>117</v>
      </c>
      <c r="K40" s="111">
        <f>K35+K37+K39</f>
        <v>156.66999999999999</v>
      </c>
      <c r="L40" s="111">
        <f>L35+L37+L39</f>
        <v>0</v>
      </c>
      <c r="M40" s="111">
        <f>M35+M37+M39</f>
        <v>156.66999999999999</v>
      </c>
      <c r="N40" s="109" t="s">
        <v>117</v>
      </c>
      <c r="O40" s="109" t="s">
        <v>117</v>
      </c>
      <c r="P40" s="123" t="str">
        <f>P35</f>
        <v>-</v>
      </c>
      <c r="Q40" s="109" t="s">
        <v>117</v>
      </c>
      <c r="R40" s="111" t="str">
        <f>R35</f>
        <v>-</v>
      </c>
      <c r="S40" s="111" t="str">
        <f>S35</f>
        <v>-</v>
      </c>
      <c r="T40" s="111" t="str">
        <f>T35</f>
        <v>-</v>
      </c>
      <c r="U40" s="97"/>
      <c r="V40" s="97"/>
    </row>
    <row r="41" spans="1:22" s="98" customFormat="1" ht="15" customHeight="1" x14ac:dyDescent="0.25">
      <c r="A41" s="190" t="s">
        <v>121</v>
      </c>
      <c r="B41" s="191"/>
      <c r="C41" s="124"/>
      <c r="D41" s="125">
        <f>D40</f>
        <v>156.66999999999999</v>
      </c>
      <c r="E41" s="125">
        <v>148.13</v>
      </c>
      <c r="F41" s="125">
        <v>0</v>
      </c>
      <c r="G41" s="125">
        <v>0</v>
      </c>
      <c r="H41" s="125">
        <v>0</v>
      </c>
      <c r="I41" s="126">
        <f>D41-E41</f>
        <v>8.539999999999992</v>
      </c>
      <c r="J41" s="125">
        <v>0</v>
      </c>
      <c r="K41" s="125">
        <f>K40</f>
        <v>156.66999999999999</v>
      </c>
      <c r="L41" s="125">
        <f>L40</f>
        <v>0</v>
      </c>
      <c r="M41" s="125">
        <f>M40</f>
        <v>156.66999999999999</v>
      </c>
      <c r="N41" s="109" t="s">
        <v>117</v>
      </c>
      <c r="O41" s="109" t="s">
        <v>117</v>
      </c>
      <c r="P41" s="127" t="str">
        <f>P40</f>
        <v>-</v>
      </c>
      <c r="Q41" s="124" t="s">
        <v>117</v>
      </c>
      <c r="R41" s="125" t="str">
        <f>R40</f>
        <v>-</v>
      </c>
      <c r="S41" s="125" t="str">
        <f>S40</f>
        <v>-</v>
      </c>
      <c r="T41" s="125" t="str">
        <f>T40</f>
        <v>-</v>
      </c>
      <c r="U41" s="97"/>
      <c r="V41" s="97"/>
    </row>
    <row r="42" spans="1:22" s="98" customFormat="1" ht="15.75" x14ac:dyDescent="0.25">
      <c r="A42" s="100" t="s">
        <v>122</v>
      </c>
      <c r="B42" s="179" t="s">
        <v>118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1"/>
      <c r="U42" s="97"/>
      <c r="V42" s="97"/>
    </row>
    <row r="43" spans="1:22" s="98" customFormat="1" ht="12" customHeight="1" x14ac:dyDescent="0.25">
      <c r="A43" s="103" t="s">
        <v>13</v>
      </c>
      <c r="B43" s="182" t="s">
        <v>191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4"/>
      <c r="U43" s="97"/>
      <c r="V43" s="97"/>
    </row>
    <row r="44" spans="1:22" s="98" customFormat="1" ht="13.15" customHeight="1" x14ac:dyDescent="0.25">
      <c r="A44" s="104" t="s">
        <v>14</v>
      </c>
      <c r="B44" s="187" t="s">
        <v>64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9"/>
      <c r="U44" s="97"/>
      <c r="V44" s="97"/>
    </row>
    <row r="45" spans="1:22" s="98" customFormat="1" ht="47.25" x14ac:dyDescent="0.25">
      <c r="A45" s="128" t="s">
        <v>111</v>
      </c>
      <c r="B45" s="129" t="s">
        <v>205</v>
      </c>
      <c r="C45" s="130" t="s">
        <v>206</v>
      </c>
      <c r="D45" s="131">
        <v>18744.18</v>
      </c>
      <c r="E45" s="108" t="s">
        <v>22</v>
      </c>
      <c r="F45" s="108" t="s">
        <v>22</v>
      </c>
      <c r="G45" s="108" t="s">
        <v>22</v>
      </c>
      <c r="H45" s="108" t="s">
        <v>22</v>
      </c>
      <c r="I45" s="108" t="s">
        <v>22</v>
      </c>
      <c r="J45" s="108" t="s">
        <v>22</v>
      </c>
      <c r="K45" s="131">
        <v>0</v>
      </c>
      <c r="L45" s="131">
        <f>D45</f>
        <v>18744.18</v>
      </c>
      <c r="M45" s="131">
        <f>D45</f>
        <v>18744.18</v>
      </c>
      <c r="N45" s="109" t="s">
        <v>117</v>
      </c>
      <c r="O45" s="109" t="s">
        <v>117</v>
      </c>
      <c r="P45" s="109" t="s">
        <v>117</v>
      </c>
      <c r="Q45" s="109" t="s">
        <v>117</v>
      </c>
      <c r="R45" s="109" t="s">
        <v>117</v>
      </c>
      <c r="S45" s="109" t="s">
        <v>117</v>
      </c>
      <c r="T45" s="109" t="s">
        <v>117</v>
      </c>
      <c r="U45" s="97"/>
      <c r="V45" s="97"/>
    </row>
    <row r="46" spans="1:22" s="98" customFormat="1" ht="15.75" x14ac:dyDescent="0.25">
      <c r="A46" s="185" t="s">
        <v>78</v>
      </c>
      <c r="B46" s="186"/>
      <c r="C46" s="109"/>
      <c r="D46" s="131">
        <f>SUM(D45:D45)</f>
        <v>18744.18</v>
      </c>
      <c r="E46" s="111" t="s">
        <v>22</v>
      </c>
      <c r="F46" s="111" t="s">
        <v>22</v>
      </c>
      <c r="G46" s="109" t="s">
        <v>117</v>
      </c>
      <c r="H46" s="109" t="s">
        <v>117</v>
      </c>
      <c r="I46" s="121" t="s">
        <v>117</v>
      </c>
      <c r="J46" s="109" t="s">
        <v>117</v>
      </c>
      <c r="K46" s="111">
        <f>SUM(K44:K44)</f>
        <v>0</v>
      </c>
      <c r="L46" s="131">
        <f>SUM(L45:L45)</f>
        <v>18744.18</v>
      </c>
      <c r="M46" s="131">
        <f>SUM(M45:M45)</f>
        <v>18744.18</v>
      </c>
      <c r="N46" s="109" t="s">
        <v>117</v>
      </c>
      <c r="O46" s="109" t="s">
        <v>117</v>
      </c>
      <c r="P46" s="109" t="s">
        <v>117</v>
      </c>
      <c r="Q46" s="109" t="s">
        <v>117</v>
      </c>
      <c r="R46" s="109" t="s">
        <v>117</v>
      </c>
      <c r="S46" s="109" t="s">
        <v>117</v>
      </c>
      <c r="T46" s="109" t="s">
        <v>117</v>
      </c>
      <c r="U46" s="97"/>
      <c r="V46" s="97"/>
    </row>
    <row r="47" spans="1:22" s="98" customFormat="1" ht="15.75" x14ac:dyDescent="0.25">
      <c r="A47" s="109" t="s">
        <v>43</v>
      </c>
      <c r="B47" s="187" t="s">
        <v>150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9"/>
      <c r="U47" s="97"/>
      <c r="V47" s="97"/>
    </row>
    <row r="48" spans="1:22" s="98" customFormat="1" ht="15.75" x14ac:dyDescent="0.25">
      <c r="A48" s="185" t="s">
        <v>79</v>
      </c>
      <c r="B48" s="186"/>
      <c r="C48" s="109"/>
      <c r="D48" s="111">
        <v>0</v>
      </c>
      <c r="E48" s="109" t="s">
        <v>22</v>
      </c>
      <c r="F48" s="109" t="s">
        <v>22</v>
      </c>
      <c r="G48" s="109" t="s">
        <v>117</v>
      </c>
      <c r="H48" s="109" t="s">
        <v>117</v>
      </c>
      <c r="I48" s="109" t="s">
        <v>117</v>
      </c>
      <c r="J48" s="109" t="s">
        <v>117</v>
      </c>
      <c r="K48" s="111">
        <v>0</v>
      </c>
      <c r="L48" s="111">
        <v>0</v>
      </c>
      <c r="M48" s="111">
        <v>0</v>
      </c>
      <c r="N48" s="109" t="s">
        <v>117</v>
      </c>
      <c r="O48" s="109" t="s">
        <v>117</v>
      </c>
      <c r="P48" s="109" t="s">
        <v>117</v>
      </c>
      <c r="Q48" s="109" t="s">
        <v>117</v>
      </c>
      <c r="R48" s="109" t="s">
        <v>117</v>
      </c>
      <c r="S48" s="109" t="s">
        <v>117</v>
      </c>
      <c r="T48" s="109" t="s">
        <v>117</v>
      </c>
      <c r="U48" s="97"/>
      <c r="V48" s="97"/>
    </row>
    <row r="49" spans="1:22" s="98" customFormat="1" ht="13.5" customHeight="1" x14ac:dyDescent="0.25">
      <c r="A49" s="113" t="s">
        <v>44</v>
      </c>
      <c r="B49" s="185" t="s">
        <v>66</v>
      </c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93"/>
      <c r="U49" s="97"/>
      <c r="V49" s="97"/>
    </row>
    <row r="50" spans="1:22" s="98" customFormat="1" ht="13.5" customHeight="1" x14ac:dyDescent="0.25">
      <c r="A50" s="185" t="s">
        <v>80</v>
      </c>
      <c r="B50" s="186"/>
      <c r="C50" s="109"/>
      <c r="D50" s="111">
        <v>0</v>
      </c>
      <c r="E50" s="109" t="s">
        <v>22</v>
      </c>
      <c r="F50" s="109" t="s">
        <v>22</v>
      </c>
      <c r="G50" s="109" t="s">
        <v>117</v>
      </c>
      <c r="H50" s="109" t="s">
        <v>117</v>
      </c>
      <c r="I50" s="109" t="s">
        <v>117</v>
      </c>
      <c r="J50" s="109" t="s">
        <v>117</v>
      </c>
      <c r="K50" s="111">
        <v>0</v>
      </c>
      <c r="L50" s="111">
        <v>0</v>
      </c>
      <c r="M50" s="111">
        <v>0</v>
      </c>
      <c r="N50" s="124" t="s">
        <v>117</v>
      </c>
      <c r="O50" s="124" t="s">
        <v>117</v>
      </c>
      <c r="P50" s="124" t="s">
        <v>117</v>
      </c>
      <c r="Q50" s="124" t="s">
        <v>117</v>
      </c>
      <c r="R50" s="124" t="s">
        <v>117</v>
      </c>
      <c r="S50" s="124" t="s">
        <v>117</v>
      </c>
      <c r="T50" s="124" t="s">
        <v>117</v>
      </c>
      <c r="U50" s="97"/>
      <c r="V50" s="97"/>
    </row>
    <row r="51" spans="1:22" s="98" customFormat="1" ht="18" customHeight="1" x14ac:dyDescent="0.25">
      <c r="A51" s="185" t="s">
        <v>81</v>
      </c>
      <c r="B51" s="186"/>
      <c r="C51" s="109"/>
      <c r="D51" s="131">
        <f>D46+D48+D50</f>
        <v>18744.18</v>
      </c>
      <c r="E51" s="111" t="str">
        <f>E46</f>
        <v>х </v>
      </c>
      <c r="F51" s="111" t="str">
        <f>F46</f>
        <v>х </v>
      </c>
      <c r="G51" s="109" t="s">
        <v>117</v>
      </c>
      <c r="H51" s="109" t="s">
        <v>117</v>
      </c>
      <c r="I51" s="121" t="str">
        <f>I46</f>
        <v>-</v>
      </c>
      <c r="J51" s="109" t="s">
        <v>117</v>
      </c>
      <c r="K51" s="111">
        <f>K46+K48+K50</f>
        <v>0</v>
      </c>
      <c r="L51" s="131">
        <f>L46+L48+L50</f>
        <v>18744.18</v>
      </c>
      <c r="M51" s="131">
        <f>M46+M48+M50</f>
        <v>18744.18</v>
      </c>
      <c r="N51" s="109" t="s">
        <v>117</v>
      </c>
      <c r="O51" s="109" t="s">
        <v>117</v>
      </c>
      <c r="P51" s="109" t="s">
        <v>117</v>
      </c>
      <c r="Q51" s="109" t="s">
        <v>117</v>
      </c>
      <c r="R51" s="109" t="s">
        <v>117</v>
      </c>
      <c r="S51" s="109" t="s">
        <v>117</v>
      </c>
      <c r="T51" s="109" t="s">
        <v>117</v>
      </c>
      <c r="U51" s="97"/>
      <c r="V51" s="97"/>
    </row>
    <row r="52" spans="1:22" s="98" customFormat="1" ht="14.25" customHeight="1" x14ac:dyDescent="0.25">
      <c r="A52" s="190" t="s">
        <v>123</v>
      </c>
      <c r="B52" s="191"/>
      <c r="C52" s="124"/>
      <c r="D52" s="174">
        <f>D51</f>
        <v>18744.18</v>
      </c>
      <c r="E52" s="174">
        <v>11711.98</v>
      </c>
      <c r="F52" s="125">
        <v>0</v>
      </c>
      <c r="G52" s="125">
        <v>0</v>
      </c>
      <c r="H52" s="125">
        <v>0</v>
      </c>
      <c r="I52" s="174">
        <f>D52-E52</f>
        <v>7032.2000000000007</v>
      </c>
      <c r="J52" s="125">
        <v>0</v>
      </c>
      <c r="K52" s="125">
        <f>K51</f>
        <v>0</v>
      </c>
      <c r="L52" s="174">
        <f>L51</f>
        <v>18744.18</v>
      </c>
      <c r="M52" s="174">
        <f>M51</f>
        <v>18744.18</v>
      </c>
      <c r="N52" s="109" t="s">
        <v>117</v>
      </c>
      <c r="O52" s="109" t="s">
        <v>117</v>
      </c>
      <c r="P52" s="109" t="s">
        <v>117</v>
      </c>
      <c r="Q52" s="109" t="s">
        <v>117</v>
      </c>
      <c r="R52" s="109" t="s">
        <v>117</v>
      </c>
      <c r="S52" s="109" t="s">
        <v>117</v>
      </c>
      <c r="T52" s="109" t="s">
        <v>117</v>
      </c>
      <c r="U52" s="97"/>
      <c r="V52" s="97"/>
    </row>
    <row r="53" spans="1:22" s="98" customFormat="1" ht="14.25" customHeight="1" x14ac:dyDescent="0.25">
      <c r="A53" s="100" t="s">
        <v>92</v>
      </c>
      <c r="B53" s="179" t="s">
        <v>18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1"/>
      <c r="U53" s="97"/>
      <c r="V53" s="97"/>
    </row>
    <row r="54" spans="1:22" s="98" customFormat="1" ht="14.25" customHeight="1" x14ac:dyDescent="0.25">
      <c r="A54" s="103" t="s">
        <v>19</v>
      </c>
      <c r="B54" s="182" t="s">
        <v>192</v>
      </c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4"/>
      <c r="U54" s="97"/>
      <c r="V54" s="97"/>
    </row>
    <row r="55" spans="1:22" s="98" customFormat="1" ht="14.25" customHeight="1" x14ac:dyDescent="0.25">
      <c r="A55" s="104" t="s">
        <v>20</v>
      </c>
      <c r="B55" s="187" t="s">
        <v>64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9"/>
      <c r="U55" s="97"/>
      <c r="V55" s="97"/>
    </row>
    <row r="56" spans="1:22" s="98" customFormat="1" ht="15.75" x14ac:dyDescent="0.25">
      <c r="A56" s="185" t="s">
        <v>88</v>
      </c>
      <c r="B56" s="186"/>
      <c r="C56" s="109"/>
      <c r="D56" s="111">
        <v>0</v>
      </c>
      <c r="E56" s="108" t="s">
        <v>22</v>
      </c>
      <c r="F56" s="108" t="s">
        <v>22</v>
      </c>
      <c r="G56" s="113" t="s">
        <v>117</v>
      </c>
      <c r="H56" s="113" t="s">
        <v>117</v>
      </c>
      <c r="I56" s="113" t="s">
        <v>117</v>
      </c>
      <c r="J56" s="113" t="s">
        <v>117</v>
      </c>
      <c r="K56" s="111">
        <v>0</v>
      </c>
      <c r="L56" s="111">
        <v>0</v>
      </c>
      <c r="M56" s="111">
        <v>0</v>
      </c>
      <c r="N56" s="113" t="s">
        <v>117</v>
      </c>
      <c r="O56" s="113" t="s">
        <v>117</v>
      </c>
      <c r="P56" s="113" t="s">
        <v>117</v>
      </c>
      <c r="Q56" s="113" t="s">
        <v>117</v>
      </c>
      <c r="R56" s="113" t="s">
        <v>117</v>
      </c>
      <c r="S56" s="113" t="s">
        <v>117</v>
      </c>
      <c r="T56" s="113" t="s">
        <v>117</v>
      </c>
      <c r="U56" s="97"/>
      <c r="V56" s="97"/>
    </row>
    <row r="57" spans="1:22" s="98" customFormat="1" ht="15.75" x14ac:dyDescent="0.25">
      <c r="A57" s="109" t="s">
        <v>45</v>
      </c>
      <c r="B57" s="192" t="s">
        <v>150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97"/>
      <c r="V57" s="97"/>
    </row>
    <row r="58" spans="1:22" s="98" customFormat="1" ht="78.75" x14ac:dyDescent="0.25">
      <c r="A58" s="112" t="s">
        <v>207</v>
      </c>
      <c r="B58" s="129" t="s">
        <v>221</v>
      </c>
      <c r="C58" s="112" t="s">
        <v>178</v>
      </c>
      <c r="D58" s="153">
        <v>48.2</v>
      </c>
      <c r="E58" s="108" t="s">
        <v>22</v>
      </c>
      <c r="F58" s="108" t="s">
        <v>22</v>
      </c>
      <c r="G58" s="108" t="s">
        <v>22</v>
      </c>
      <c r="H58" s="108" t="s">
        <v>22</v>
      </c>
      <c r="I58" s="108" t="s">
        <v>22</v>
      </c>
      <c r="J58" s="108" t="s">
        <v>22</v>
      </c>
      <c r="K58" s="153">
        <f>D58</f>
        <v>48.2</v>
      </c>
      <c r="L58" s="153">
        <v>0</v>
      </c>
      <c r="M58" s="153">
        <f>D58</f>
        <v>48.2</v>
      </c>
      <c r="N58" s="113" t="s">
        <v>117</v>
      </c>
      <c r="O58" s="113" t="s">
        <v>117</v>
      </c>
      <c r="P58" s="113" t="s">
        <v>117</v>
      </c>
      <c r="Q58" s="113" t="s">
        <v>117</v>
      </c>
      <c r="R58" s="113" t="s">
        <v>117</v>
      </c>
      <c r="S58" s="113" t="s">
        <v>117</v>
      </c>
      <c r="T58" s="113" t="s">
        <v>117</v>
      </c>
      <c r="U58" s="97"/>
      <c r="V58" s="97"/>
    </row>
    <row r="59" spans="1:22" s="98" customFormat="1" ht="78.75" x14ac:dyDescent="0.25">
      <c r="A59" s="112" t="s">
        <v>208</v>
      </c>
      <c r="B59" s="129" t="s">
        <v>222</v>
      </c>
      <c r="C59" s="112" t="s">
        <v>178</v>
      </c>
      <c r="D59" s="130">
        <v>48.11</v>
      </c>
      <c r="E59" s="108" t="s">
        <v>22</v>
      </c>
      <c r="F59" s="108" t="s">
        <v>22</v>
      </c>
      <c r="G59" s="108" t="s">
        <v>22</v>
      </c>
      <c r="H59" s="108" t="s">
        <v>22</v>
      </c>
      <c r="I59" s="108" t="s">
        <v>22</v>
      </c>
      <c r="J59" s="108" t="s">
        <v>22</v>
      </c>
      <c r="K59" s="153">
        <f t="shared" ref="K59:K71" si="3">D59</f>
        <v>48.11</v>
      </c>
      <c r="L59" s="153">
        <v>0</v>
      </c>
      <c r="M59" s="153">
        <f t="shared" ref="M59:M71" si="4">D59</f>
        <v>48.11</v>
      </c>
      <c r="N59" s="113" t="s">
        <v>117</v>
      </c>
      <c r="O59" s="113" t="s">
        <v>117</v>
      </c>
      <c r="P59" s="113" t="s">
        <v>117</v>
      </c>
      <c r="Q59" s="113" t="s">
        <v>117</v>
      </c>
      <c r="R59" s="113" t="s">
        <v>117</v>
      </c>
      <c r="S59" s="113" t="s">
        <v>117</v>
      </c>
      <c r="T59" s="113" t="s">
        <v>117</v>
      </c>
      <c r="U59" s="97"/>
      <c r="V59" s="97"/>
    </row>
    <row r="60" spans="1:22" s="98" customFormat="1" ht="78.75" x14ac:dyDescent="0.25">
      <c r="A60" s="112" t="s">
        <v>209</v>
      </c>
      <c r="B60" s="129" t="s">
        <v>223</v>
      </c>
      <c r="C60" s="112" t="s">
        <v>178</v>
      </c>
      <c r="D60" s="130">
        <v>48.13</v>
      </c>
      <c r="E60" s="108" t="s">
        <v>22</v>
      </c>
      <c r="F60" s="108" t="s">
        <v>22</v>
      </c>
      <c r="G60" s="108" t="s">
        <v>22</v>
      </c>
      <c r="H60" s="108" t="s">
        <v>22</v>
      </c>
      <c r="I60" s="108" t="s">
        <v>22</v>
      </c>
      <c r="J60" s="108" t="s">
        <v>22</v>
      </c>
      <c r="K60" s="153">
        <f t="shared" si="3"/>
        <v>48.13</v>
      </c>
      <c r="L60" s="153">
        <v>0</v>
      </c>
      <c r="M60" s="153">
        <f t="shared" si="4"/>
        <v>48.13</v>
      </c>
      <c r="N60" s="113" t="s">
        <v>117</v>
      </c>
      <c r="O60" s="113" t="s">
        <v>117</v>
      </c>
      <c r="P60" s="113" t="s">
        <v>117</v>
      </c>
      <c r="Q60" s="113" t="s">
        <v>117</v>
      </c>
      <c r="R60" s="113" t="s">
        <v>117</v>
      </c>
      <c r="S60" s="113" t="s">
        <v>117</v>
      </c>
      <c r="T60" s="113" t="s">
        <v>117</v>
      </c>
      <c r="U60" s="97"/>
      <c r="V60" s="97"/>
    </row>
    <row r="61" spans="1:22" s="98" customFormat="1" ht="78.75" x14ac:dyDescent="0.25">
      <c r="A61" s="112" t="s">
        <v>210</v>
      </c>
      <c r="B61" s="129" t="s">
        <v>224</v>
      </c>
      <c r="C61" s="112" t="s">
        <v>178</v>
      </c>
      <c r="D61" s="130">
        <v>48.14</v>
      </c>
      <c r="E61" s="108" t="s">
        <v>22</v>
      </c>
      <c r="F61" s="108" t="s">
        <v>22</v>
      </c>
      <c r="G61" s="108" t="s">
        <v>22</v>
      </c>
      <c r="H61" s="108" t="s">
        <v>22</v>
      </c>
      <c r="I61" s="108" t="s">
        <v>22</v>
      </c>
      <c r="J61" s="108" t="s">
        <v>22</v>
      </c>
      <c r="K61" s="153">
        <f t="shared" si="3"/>
        <v>48.14</v>
      </c>
      <c r="L61" s="153">
        <v>0</v>
      </c>
      <c r="M61" s="153">
        <f t="shared" si="4"/>
        <v>48.14</v>
      </c>
      <c r="N61" s="113" t="s">
        <v>117</v>
      </c>
      <c r="O61" s="113" t="s">
        <v>117</v>
      </c>
      <c r="P61" s="113" t="s">
        <v>117</v>
      </c>
      <c r="Q61" s="113" t="s">
        <v>117</v>
      </c>
      <c r="R61" s="113" t="s">
        <v>117</v>
      </c>
      <c r="S61" s="113" t="s">
        <v>117</v>
      </c>
      <c r="T61" s="113" t="s">
        <v>117</v>
      </c>
      <c r="U61" s="97"/>
      <c r="V61" s="97"/>
    </row>
    <row r="62" spans="1:22" s="98" customFormat="1" ht="78.75" x14ac:dyDescent="0.25">
      <c r="A62" s="112" t="s">
        <v>211</v>
      </c>
      <c r="B62" s="129" t="s">
        <v>225</v>
      </c>
      <c r="C62" s="112" t="s">
        <v>178</v>
      </c>
      <c r="D62" s="130">
        <v>48.16</v>
      </c>
      <c r="E62" s="108" t="s">
        <v>22</v>
      </c>
      <c r="F62" s="108" t="s">
        <v>22</v>
      </c>
      <c r="G62" s="108" t="s">
        <v>22</v>
      </c>
      <c r="H62" s="108" t="s">
        <v>22</v>
      </c>
      <c r="I62" s="108" t="s">
        <v>22</v>
      </c>
      <c r="J62" s="108" t="s">
        <v>22</v>
      </c>
      <c r="K62" s="153">
        <f t="shared" si="3"/>
        <v>48.16</v>
      </c>
      <c r="L62" s="153">
        <v>0</v>
      </c>
      <c r="M62" s="153">
        <f t="shared" si="4"/>
        <v>48.16</v>
      </c>
      <c r="N62" s="113" t="s">
        <v>117</v>
      </c>
      <c r="O62" s="113" t="s">
        <v>117</v>
      </c>
      <c r="P62" s="113" t="s">
        <v>117</v>
      </c>
      <c r="Q62" s="113" t="s">
        <v>117</v>
      </c>
      <c r="R62" s="113" t="s">
        <v>117</v>
      </c>
      <c r="S62" s="113" t="s">
        <v>117</v>
      </c>
      <c r="T62" s="113" t="s">
        <v>117</v>
      </c>
      <c r="U62" s="97"/>
      <c r="V62" s="97"/>
    </row>
    <row r="63" spans="1:22" s="98" customFormat="1" ht="78.75" x14ac:dyDescent="0.25">
      <c r="A63" s="112" t="s">
        <v>212</v>
      </c>
      <c r="B63" s="129" t="s">
        <v>226</v>
      </c>
      <c r="C63" s="112" t="s">
        <v>178</v>
      </c>
      <c r="D63" s="130">
        <v>48.19</v>
      </c>
      <c r="E63" s="108" t="s">
        <v>22</v>
      </c>
      <c r="F63" s="108" t="s">
        <v>22</v>
      </c>
      <c r="G63" s="108" t="s">
        <v>22</v>
      </c>
      <c r="H63" s="108" t="s">
        <v>22</v>
      </c>
      <c r="I63" s="108" t="s">
        <v>22</v>
      </c>
      <c r="J63" s="108" t="s">
        <v>22</v>
      </c>
      <c r="K63" s="153">
        <f t="shared" si="3"/>
        <v>48.19</v>
      </c>
      <c r="L63" s="153">
        <v>0</v>
      </c>
      <c r="M63" s="153">
        <f t="shared" si="4"/>
        <v>48.19</v>
      </c>
      <c r="N63" s="113" t="s">
        <v>117</v>
      </c>
      <c r="O63" s="113" t="s">
        <v>117</v>
      </c>
      <c r="P63" s="113" t="s">
        <v>117</v>
      </c>
      <c r="Q63" s="113" t="s">
        <v>117</v>
      </c>
      <c r="R63" s="113" t="s">
        <v>117</v>
      </c>
      <c r="S63" s="113" t="s">
        <v>117</v>
      </c>
      <c r="T63" s="113" t="s">
        <v>117</v>
      </c>
      <c r="U63" s="97"/>
      <c r="V63" s="97"/>
    </row>
    <row r="64" spans="1:22" s="98" customFormat="1" ht="78.75" x14ac:dyDescent="0.25">
      <c r="A64" s="112" t="s">
        <v>213</v>
      </c>
      <c r="B64" s="129" t="s">
        <v>227</v>
      </c>
      <c r="C64" s="112" t="s">
        <v>178</v>
      </c>
      <c r="D64" s="130">
        <v>48.18</v>
      </c>
      <c r="E64" s="108" t="s">
        <v>22</v>
      </c>
      <c r="F64" s="108" t="s">
        <v>22</v>
      </c>
      <c r="G64" s="108" t="s">
        <v>22</v>
      </c>
      <c r="H64" s="108" t="s">
        <v>22</v>
      </c>
      <c r="I64" s="108" t="s">
        <v>22</v>
      </c>
      <c r="J64" s="108" t="s">
        <v>22</v>
      </c>
      <c r="K64" s="153">
        <f t="shared" si="3"/>
        <v>48.18</v>
      </c>
      <c r="L64" s="153">
        <v>0</v>
      </c>
      <c r="M64" s="153">
        <f t="shared" si="4"/>
        <v>48.18</v>
      </c>
      <c r="N64" s="113" t="s">
        <v>117</v>
      </c>
      <c r="O64" s="113" t="s">
        <v>117</v>
      </c>
      <c r="P64" s="113" t="s">
        <v>117</v>
      </c>
      <c r="Q64" s="113" t="s">
        <v>117</v>
      </c>
      <c r="R64" s="113" t="s">
        <v>117</v>
      </c>
      <c r="S64" s="113" t="s">
        <v>117</v>
      </c>
      <c r="T64" s="113" t="s">
        <v>117</v>
      </c>
      <c r="U64" s="97"/>
      <c r="V64" s="97"/>
    </row>
    <row r="65" spans="1:22" s="98" customFormat="1" ht="78.75" x14ac:dyDescent="0.25">
      <c r="A65" s="112" t="s">
        <v>214</v>
      </c>
      <c r="B65" s="129" t="s">
        <v>228</v>
      </c>
      <c r="C65" s="112" t="s">
        <v>178</v>
      </c>
      <c r="D65" s="153">
        <v>48.2</v>
      </c>
      <c r="E65" s="108" t="s">
        <v>22</v>
      </c>
      <c r="F65" s="108" t="s">
        <v>22</v>
      </c>
      <c r="G65" s="108" t="s">
        <v>22</v>
      </c>
      <c r="H65" s="108" t="s">
        <v>22</v>
      </c>
      <c r="I65" s="108" t="s">
        <v>22</v>
      </c>
      <c r="J65" s="108" t="s">
        <v>22</v>
      </c>
      <c r="K65" s="153">
        <f t="shared" si="3"/>
        <v>48.2</v>
      </c>
      <c r="L65" s="153">
        <v>0</v>
      </c>
      <c r="M65" s="153">
        <f t="shared" si="4"/>
        <v>48.2</v>
      </c>
      <c r="N65" s="113" t="s">
        <v>117</v>
      </c>
      <c r="O65" s="113" t="s">
        <v>117</v>
      </c>
      <c r="P65" s="113" t="s">
        <v>117</v>
      </c>
      <c r="Q65" s="113" t="s">
        <v>117</v>
      </c>
      <c r="R65" s="113" t="s">
        <v>117</v>
      </c>
      <c r="S65" s="113" t="s">
        <v>117</v>
      </c>
      <c r="T65" s="113" t="s">
        <v>117</v>
      </c>
      <c r="U65" s="97"/>
      <c r="V65" s="97"/>
    </row>
    <row r="66" spans="1:22" s="98" customFormat="1" ht="78.75" x14ac:dyDescent="0.25">
      <c r="A66" s="112" t="s">
        <v>215</v>
      </c>
      <c r="B66" s="129" t="s">
        <v>229</v>
      </c>
      <c r="C66" s="112" t="s">
        <v>178</v>
      </c>
      <c r="D66" s="130">
        <v>48.16</v>
      </c>
      <c r="E66" s="108" t="s">
        <v>22</v>
      </c>
      <c r="F66" s="108" t="s">
        <v>22</v>
      </c>
      <c r="G66" s="108" t="s">
        <v>22</v>
      </c>
      <c r="H66" s="108" t="s">
        <v>22</v>
      </c>
      <c r="I66" s="108" t="s">
        <v>22</v>
      </c>
      <c r="J66" s="108" t="s">
        <v>22</v>
      </c>
      <c r="K66" s="153">
        <f t="shared" si="3"/>
        <v>48.16</v>
      </c>
      <c r="L66" s="153">
        <v>0</v>
      </c>
      <c r="M66" s="153">
        <f t="shared" si="4"/>
        <v>48.16</v>
      </c>
      <c r="N66" s="113" t="s">
        <v>117</v>
      </c>
      <c r="O66" s="113" t="s">
        <v>117</v>
      </c>
      <c r="P66" s="113" t="s">
        <v>117</v>
      </c>
      <c r="Q66" s="113" t="s">
        <v>117</v>
      </c>
      <c r="R66" s="113" t="s">
        <v>117</v>
      </c>
      <c r="S66" s="113" t="s">
        <v>117</v>
      </c>
      <c r="T66" s="113" t="s">
        <v>117</v>
      </c>
      <c r="U66" s="97"/>
      <c r="V66" s="97"/>
    </row>
    <row r="67" spans="1:22" s="98" customFormat="1" ht="94.5" x14ac:dyDescent="0.25">
      <c r="A67" s="112" t="s">
        <v>216</v>
      </c>
      <c r="B67" s="129" t="s">
        <v>238</v>
      </c>
      <c r="C67" s="112" t="s">
        <v>178</v>
      </c>
      <c r="D67" s="130">
        <v>48.15</v>
      </c>
      <c r="E67" s="108" t="s">
        <v>22</v>
      </c>
      <c r="F67" s="108" t="s">
        <v>22</v>
      </c>
      <c r="G67" s="108" t="s">
        <v>22</v>
      </c>
      <c r="H67" s="108" t="s">
        <v>22</v>
      </c>
      <c r="I67" s="108" t="s">
        <v>22</v>
      </c>
      <c r="J67" s="108" t="s">
        <v>22</v>
      </c>
      <c r="K67" s="153">
        <f t="shared" si="3"/>
        <v>48.15</v>
      </c>
      <c r="L67" s="153">
        <v>0</v>
      </c>
      <c r="M67" s="153">
        <f t="shared" si="4"/>
        <v>48.15</v>
      </c>
      <c r="N67" s="113" t="s">
        <v>117</v>
      </c>
      <c r="O67" s="113" t="s">
        <v>117</v>
      </c>
      <c r="P67" s="113" t="s">
        <v>117</v>
      </c>
      <c r="Q67" s="113" t="s">
        <v>117</v>
      </c>
      <c r="R67" s="113" t="s">
        <v>117</v>
      </c>
      <c r="S67" s="113" t="s">
        <v>117</v>
      </c>
      <c r="T67" s="113" t="s">
        <v>117</v>
      </c>
      <c r="U67" s="97"/>
      <c r="V67" s="97"/>
    </row>
    <row r="68" spans="1:22" s="98" customFormat="1" ht="78.75" x14ac:dyDescent="0.25">
      <c r="A68" s="112" t="s">
        <v>217</v>
      </c>
      <c r="B68" s="129" t="s">
        <v>230</v>
      </c>
      <c r="C68" s="112" t="s">
        <v>178</v>
      </c>
      <c r="D68" s="130">
        <v>48.11</v>
      </c>
      <c r="E68" s="108" t="s">
        <v>22</v>
      </c>
      <c r="F68" s="108" t="s">
        <v>22</v>
      </c>
      <c r="G68" s="108" t="s">
        <v>22</v>
      </c>
      <c r="H68" s="108" t="s">
        <v>22</v>
      </c>
      <c r="I68" s="108" t="s">
        <v>22</v>
      </c>
      <c r="J68" s="108" t="s">
        <v>22</v>
      </c>
      <c r="K68" s="153">
        <f t="shared" si="3"/>
        <v>48.11</v>
      </c>
      <c r="L68" s="153">
        <v>0</v>
      </c>
      <c r="M68" s="153">
        <f t="shared" si="4"/>
        <v>48.11</v>
      </c>
      <c r="N68" s="113" t="s">
        <v>117</v>
      </c>
      <c r="O68" s="113" t="s">
        <v>117</v>
      </c>
      <c r="P68" s="113" t="s">
        <v>117</v>
      </c>
      <c r="Q68" s="113" t="s">
        <v>117</v>
      </c>
      <c r="R68" s="113" t="s">
        <v>117</v>
      </c>
      <c r="S68" s="113" t="s">
        <v>117</v>
      </c>
      <c r="T68" s="113" t="s">
        <v>117</v>
      </c>
      <c r="U68" s="97"/>
      <c r="V68" s="97"/>
    </row>
    <row r="69" spans="1:22" s="98" customFormat="1" ht="78.75" x14ac:dyDescent="0.25">
      <c r="A69" s="112" t="s">
        <v>218</v>
      </c>
      <c r="B69" s="129" t="s">
        <v>231</v>
      </c>
      <c r="C69" s="112" t="s">
        <v>178</v>
      </c>
      <c r="D69" s="130">
        <v>48.09</v>
      </c>
      <c r="E69" s="108" t="s">
        <v>22</v>
      </c>
      <c r="F69" s="108" t="s">
        <v>22</v>
      </c>
      <c r="G69" s="108" t="s">
        <v>22</v>
      </c>
      <c r="H69" s="108" t="s">
        <v>22</v>
      </c>
      <c r="I69" s="108" t="s">
        <v>22</v>
      </c>
      <c r="J69" s="108" t="s">
        <v>22</v>
      </c>
      <c r="K69" s="153">
        <f t="shared" si="3"/>
        <v>48.09</v>
      </c>
      <c r="L69" s="153">
        <v>0</v>
      </c>
      <c r="M69" s="153">
        <f t="shared" si="4"/>
        <v>48.09</v>
      </c>
      <c r="N69" s="113" t="s">
        <v>117</v>
      </c>
      <c r="O69" s="113" t="s">
        <v>117</v>
      </c>
      <c r="P69" s="113" t="s">
        <v>117</v>
      </c>
      <c r="Q69" s="113" t="s">
        <v>117</v>
      </c>
      <c r="R69" s="113" t="s">
        <v>117</v>
      </c>
      <c r="S69" s="113" t="s">
        <v>117</v>
      </c>
      <c r="T69" s="113" t="s">
        <v>117</v>
      </c>
      <c r="U69" s="97"/>
      <c r="V69" s="97"/>
    </row>
    <row r="70" spans="1:22" s="98" customFormat="1" ht="78.75" x14ac:dyDescent="0.25">
      <c r="A70" s="112" t="s">
        <v>219</v>
      </c>
      <c r="B70" s="129" t="s">
        <v>232</v>
      </c>
      <c r="C70" s="112" t="s">
        <v>178</v>
      </c>
      <c r="D70" s="130">
        <v>54.12</v>
      </c>
      <c r="E70" s="108" t="s">
        <v>22</v>
      </c>
      <c r="F70" s="108" t="s">
        <v>22</v>
      </c>
      <c r="G70" s="108" t="s">
        <v>22</v>
      </c>
      <c r="H70" s="108" t="s">
        <v>22</v>
      </c>
      <c r="I70" s="108" t="s">
        <v>22</v>
      </c>
      <c r="J70" s="108" t="s">
        <v>22</v>
      </c>
      <c r="K70" s="153">
        <f t="shared" si="3"/>
        <v>54.12</v>
      </c>
      <c r="L70" s="153">
        <v>0</v>
      </c>
      <c r="M70" s="153">
        <f t="shared" si="4"/>
        <v>54.12</v>
      </c>
      <c r="N70" s="113" t="s">
        <v>117</v>
      </c>
      <c r="O70" s="113" t="s">
        <v>117</v>
      </c>
      <c r="P70" s="113" t="s">
        <v>117</v>
      </c>
      <c r="Q70" s="113" t="s">
        <v>117</v>
      </c>
      <c r="R70" s="113" t="s">
        <v>117</v>
      </c>
      <c r="S70" s="113" t="s">
        <v>117</v>
      </c>
      <c r="T70" s="113" t="s">
        <v>117</v>
      </c>
      <c r="U70" s="97"/>
      <c r="V70" s="97"/>
    </row>
    <row r="71" spans="1:22" s="98" customFormat="1" ht="78.75" x14ac:dyDescent="0.25">
      <c r="A71" s="112" t="s">
        <v>220</v>
      </c>
      <c r="B71" s="129" t="s">
        <v>233</v>
      </c>
      <c r="C71" s="112" t="s">
        <v>178</v>
      </c>
      <c r="D71" s="130">
        <v>48.13</v>
      </c>
      <c r="E71" s="108" t="s">
        <v>22</v>
      </c>
      <c r="F71" s="108" t="s">
        <v>22</v>
      </c>
      <c r="G71" s="108" t="s">
        <v>22</v>
      </c>
      <c r="H71" s="108" t="s">
        <v>22</v>
      </c>
      <c r="I71" s="108" t="s">
        <v>22</v>
      </c>
      <c r="J71" s="108" t="s">
        <v>22</v>
      </c>
      <c r="K71" s="153">
        <f t="shared" si="3"/>
        <v>48.13</v>
      </c>
      <c r="L71" s="153">
        <v>0</v>
      </c>
      <c r="M71" s="153">
        <f t="shared" si="4"/>
        <v>48.13</v>
      </c>
      <c r="N71" s="113" t="s">
        <v>117</v>
      </c>
      <c r="O71" s="113" t="s">
        <v>117</v>
      </c>
      <c r="P71" s="113" t="s">
        <v>117</v>
      </c>
      <c r="Q71" s="113" t="s">
        <v>117</v>
      </c>
      <c r="R71" s="113" t="s">
        <v>117</v>
      </c>
      <c r="S71" s="113" t="s">
        <v>117</v>
      </c>
      <c r="T71" s="113" t="s">
        <v>117</v>
      </c>
      <c r="U71" s="97"/>
      <c r="V71" s="97"/>
    </row>
    <row r="72" spans="1:22" s="98" customFormat="1" ht="15.75" x14ac:dyDescent="0.25">
      <c r="A72" s="185" t="s">
        <v>89</v>
      </c>
      <c r="B72" s="186"/>
      <c r="C72" s="109"/>
      <c r="D72" s="111">
        <f>SUM(D58:D71)</f>
        <v>680.06999999999994</v>
      </c>
      <c r="E72" s="109" t="s">
        <v>22</v>
      </c>
      <c r="F72" s="109" t="s">
        <v>22</v>
      </c>
      <c r="G72" s="113" t="s">
        <v>117</v>
      </c>
      <c r="H72" s="113" t="s">
        <v>117</v>
      </c>
      <c r="I72" s="113" t="s">
        <v>117</v>
      </c>
      <c r="J72" s="113" t="s">
        <v>117</v>
      </c>
      <c r="K72" s="111">
        <f>SUM(K58:K71)</f>
        <v>680.06999999999994</v>
      </c>
      <c r="L72" s="111">
        <f>SUM(L58:L71)</f>
        <v>0</v>
      </c>
      <c r="M72" s="111">
        <f>SUM(M58:M71)</f>
        <v>680.06999999999994</v>
      </c>
      <c r="N72" s="113" t="s">
        <v>117</v>
      </c>
      <c r="O72" s="113" t="s">
        <v>117</v>
      </c>
      <c r="P72" s="113" t="s">
        <v>117</v>
      </c>
      <c r="Q72" s="113" t="s">
        <v>117</v>
      </c>
      <c r="R72" s="113" t="s">
        <v>117</v>
      </c>
      <c r="S72" s="113" t="s">
        <v>117</v>
      </c>
      <c r="T72" s="113" t="s">
        <v>117</v>
      </c>
      <c r="U72" s="97"/>
      <c r="V72" s="97"/>
    </row>
    <row r="73" spans="1:22" s="98" customFormat="1" ht="15.75" x14ac:dyDescent="0.25">
      <c r="A73" s="113" t="s">
        <v>46</v>
      </c>
      <c r="B73" s="185" t="s">
        <v>66</v>
      </c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93"/>
      <c r="U73" s="97"/>
      <c r="V73" s="97"/>
    </row>
    <row r="74" spans="1:22" s="98" customFormat="1" ht="15.75" x14ac:dyDescent="0.25">
      <c r="A74" s="185" t="s">
        <v>90</v>
      </c>
      <c r="B74" s="186"/>
      <c r="C74" s="109"/>
      <c r="D74" s="111">
        <v>0</v>
      </c>
      <c r="E74" s="109" t="s">
        <v>48</v>
      </c>
      <c r="F74" s="109" t="s">
        <v>48</v>
      </c>
      <c r="G74" s="109" t="s">
        <v>117</v>
      </c>
      <c r="H74" s="109" t="s">
        <v>117</v>
      </c>
      <c r="I74" s="109" t="s">
        <v>117</v>
      </c>
      <c r="J74" s="109" t="s">
        <v>117</v>
      </c>
      <c r="K74" s="111">
        <v>0</v>
      </c>
      <c r="L74" s="111">
        <v>0</v>
      </c>
      <c r="M74" s="111">
        <v>0</v>
      </c>
      <c r="N74" s="109" t="s">
        <v>117</v>
      </c>
      <c r="O74" s="109" t="s">
        <v>117</v>
      </c>
      <c r="P74" s="109" t="s">
        <v>117</v>
      </c>
      <c r="Q74" s="109" t="s">
        <v>117</v>
      </c>
      <c r="R74" s="109" t="s">
        <v>117</v>
      </c>
      <c r="S74" s="109" t="s">
        <v>117</v>
      </c>
      <c r="T74" s="109" t="s">
        <v>117</v>
      </c>
      <c r="U74" s="97"/>
      <c r="V74" s="97"/>
    </row>
    <row r="75" spans="1:22" s="98" customFormat="1" ht="15.75" x14ac:dyDescent="0.25">
      <c r="A75" s="185" t="s">
        <v>91</v>
      </c>
      <c r="B75" s="186"/>
      <c r="C75" s="109"/>
      <c r="D75" s="111">
        <f>D74+D72+D56</f>
        <v>680.06999999999994</v>
      </c>
      <c r="E75" s="108" t="s">
        <v>22</v>
      </c>
      <c r="F75" s="108" t="s">
        <v>22</v>
      </c>
      <c r="G75" s="103" t="s">
        <v>117</v>
      </c>
      <c r="H75" s="103" t="s">
        <v>117</v>
      </c>
      <c r="I75" s="103" t="s">
        <v>117</v>
      </c>
      <c r="J75" s="103" t="s">
        <v>117</v>
      </c>
      <c r="K75" s="111">
        <f>K74+K72+K56</f>
        <v>680.06999999999994</v>
      </c>
      <c r="L75" s="111">
        <f>L74+L72+L56</f>
        <v>0</v>
      </c>
      <c r="M75" s="111">
        <f>M74+M72+M56</f>
        <v>680.06999999999994</v>
      </c>
      <c r="N75" s="109" t="s">
        <v>117</v>
      </c>
      <c r="O75" s="109" t="s">
        <v>117</v>
      </c>
      <c r="P75" s="109" t="s">
        <v>117</v>
      </c>
      <c r="Q75" s="109" t="s">
        <v>117</v>
      </c>
      <c r="R75" s="109" t="s">
        <v>117</v>
      </c>
      <c r="S75" s="109" t="s">
        <v>117</v>
      </c>
      <c r="T75" s="109" t="s">
        <v>117</v>
      </c>
      <c r="U75" s="97"/>
      <c r="V75" s="97"/>
    </row>
    <row r="76" spans="1:22" s="98" customFormat="1" ht="15.75" x14ac:dyDescent="0.25">
      <c r="A76" s="190" t="s">
        <v>104</v>
      </c>
      <c r="B76" s="191"/>
      <c r="C76" s="124"/>
      <c r="D76" s="125">
        <f>D75</f>
        <v>680.06999999999994</v>
      </c>
      <c r="E76" s="125">
        <v>29.05</v>
      </c>
      <c r="F76" s="125">
        <f>D76-E76</f>
        <v>651.02</v>
      </c>
      <c r="G76" s="125">
        <v>0</v>
      </c>
      <c r="H76" s="125">
        <v>0</v>
      </c>
      <c r="I76" s="125">
        <v>0</v>
      </c>
      <c r="J76" s="125">
        <v>0</v>
      </c>
      <c r="K76" s="125">
        <f t="shared" ref="K76:M76" si="5">K75</f>
        <v>680.06999999999994</v>
      </c>
      <c r="L76" s="125">
        <f t="shared" si="5"/>
        <v>0</v>
      </c>
      <c r="M76" s="125">
        <f t="shared" si="5"/>
        <v>680.06999999999994</v>
      </c>
      <c r="N76" s="113" t="s">
        <v>117</v>
      </c>
      <c r="O76" s="109" t="s">
        <v>117</v>
      </c>
      <c r="P76" s="109" t="s">
        <v>117</v>
      </c>
      <c r="Q76" s="109" t="s">
        <v>117</v>
      </c>
      <c r="R76" s="109" t="s">
        <v>117</v>
      </c>
      <c r="S76" s="109" t="s">
        <v>117</v>
      </c>
      <c r="T76" s="109" t="s">
        <v>117</v>
      </c>
      <c r="U76" s="97"/>
      <c r="V76" s="97"/>
    </row>
    <row r="77" spans="1:22" s="98" customFormat="1" ht="15.75" x14ac:dyDescent="0.25">
      <c r="A77" s="100" t="s">
        <v>145</v>
      </c>
      <c r="B77" s="179" t="s">
        <v>144</v>
      </c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1"/>
      <c r="U77" s="97"/>
      <c r="V77" s="97"/>
    </row>
    <row r="78" spans="1:22" s="98" customFormat="1" ht="15.75" x14ac:dyDescent="0.25">
      <c r="A78" s="103" t="s">
        <v>149</v>
      </c>
      <c r="B78" s="182" t="s">
        <v>192</v>
      </c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4"/>
      <c r="U78" s="97"/>
      <c r="V78" s="97"/>
    </row>
    <row r="79" spans="1:22" s="98" customFormat="1" ht="15.75" x14ac:dyDescent="0.25">
      <c r="A79" s="104" t="s">
        <v>146</v>
      </c>
      <c r="B79" s="187" t="s">
        <v>64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9"/>
      <c r="U79" s="97"/>
      <c r="V79" s="97"/>
    </row>
    <row r="80" spans="1:22" s="98" customFormat="1" ht="15.75" x14ac:dyDescent="0.25">
      <c r="A80" s="185" t="s">
        <v>151</v>
      </c>
      <c r="B80" s="186"/>
      <c r="C80" s="109"/>
      <c r="D80" s="111">
        <v>0</v>
      </c>
      <c r="E80" s="108" t="s">
        <v>22</v>
      </c>
      <c r="F80" s="108" t="s">
        <v>22</v>
      </c>
      <c r="G80" s="113" t="s">
        <v>117</v>
      </c>
      <c r="H80" s="113" t="s">
        <v>117</v>
      </c>
      <c r="I80" s="113" t="s">
        <v>117</v>
      </c>
      <c r="J80" s="113" t="s">
        <v>117</v>
      </c>
      <c r="K80" s="113" t="s">
        <v>117</v>
      </c>
      <c r="L80" s="113" t="s">
        <v>117</v>
      </c>
      <c r="M80" s="113" t="s">
        <v>117</v>
      </c>
      <c r="N80" s="113" t="s">
        <v>117</v>
      </c>
      <c r="O80" s="113" t="s">
        <v>117</v>
      </c>
      <c r="P80" s="113" t="s">
        <v>117</v>
      </c>
      <c r="Q80" s="113" t="s">
        <v>117</v>
      </c>
      <c r="R80" s="113" t="s">
        <v>117</v>
      </c>
      <c r="S80" s="113" t="s">
        <v>117</v>
      </c>
      <c r="T80" s="113" t="s">
        <v>117</v>
      </c>
      <c r="U80" s="97"/>
      <c r="V80" s="97"/>
    </row>
    <row r="81" spans="1:22" s="98" customFormat="1" ht="12.75" customHeight="1" x14ac:dyDescent="0.25">
      <c r="A81" s="109" t="s">
        <v>147</v>
      </c>
      <c r="B81" s="187" t="s">
        <v>150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9"/>
      <c r="U81" s="97"/>
      <c r="V81" s="97"/>
    </row>
    <row r="82" spans="1:22" s="98" customFormat="1" ht="15" customHeight="1" x14ac:dyDescent="0.25">
      <c r="A82" s="185" t="s">
        <v>152</v>
      </c>
      <c r="B82" s="186"/>
      <c r="C82" s="109"/>
      <c r="D82" s="111">
        <v>0</v>
      </c>
      <c r="E82" s="109" t="s">
        <v>22</v>
      </c>
      <c r="F82" s="109" t="s">
        <v>22</v>
      </c>
      <c r="G82" s="113" t="s">
        <v>117</v>
      </c>
      <c r="H82" s="113" t="s">
        <v>117</v>
      </c>
      <c r="I82" s="113" t="s">
        <v>117</v>
      </c>
      <c r="J82" s="113" t="s">
        <v>117</v>
      </c>
      <c r="K82" s="113" t="s">
        <v>117</v>
      </c>
      <c r="L82" s="113" t="s">
        <v>117</v>
      </c>
      <c r="M82" s="113" t="s">
        <v>117</v>
      </c>
      <c r="N82" s="113" t="s">
        <v>117</v>
      </c>
      <c r="O82" s="113" t="s">
        <v>117</v>
      </c>
      <c r="P82" s="113" t="s">
        <v>117</v>
      </c>
      <c r="Q82" s="113" t="s">
        <v>117</v>
      </c>
      <c r="R82" s="113" t="s">
        <v>117</v>
      </c>
      <c r="S82" s="113" t="s">
        <v>117</v>
      </c>
      <c r="T82" s="113" t="s">
        <v>117</v>
      </c>
      <c r="U82" s="97"/>
      <c r="V82" s="97"/>
    </row>
    <row r="83" spans="1:22" s="98" customFormat="1" ht="12.75" customHeight="1" x14ac:dyDescent="0.25">
      <c r="A83" s="113" t="s">
        <v>148</v>
      </c>
      <c r="B83" s="185" t="s">
        <v>66</v>
      </c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93"/>
      <c r="U83" s="97"/>
      <c r="V83" s="97"/>
    </row>
    <row r="84" spans="1:22" s="98" customFormat="1" ht="13.5" customHeight="1" x14ac:dyDescent="0.25">
      <c r="A84" s="185" t="s">
        <v>153</v>
      </c>
      <c r="B84" s="186"/>
      <c r="C84" s="109"/>
      <c r="D84" s="111">
        <v>0</v>
      </c>
      <c r="E84" s="109" t="s">
        <v>48</v>
      </c>
      <c r="F84" s="109" t="s">
        <v>48</v>
      </c>
      <c r="G84" s="109" t="s">
        <v>117</v>
      </c>
      <c r="H84" s="109" t="s">
        <v>117</v>
      </c>
      <c r="I84" s="109" t="s">
        <v>117</v>
      </c>
      <c r="J84" s="109" t="s">
        <v>117</v>
      </c>
      <c r="K84" s="109" t="s">
        <v>117</v>
      </c>
      <c r="L84" s="109" t="s">
        <v>117</v>
      </c>
      <c r="M84" s="109" t="s">
        <v>117</v>
      </c>
      <c r="N84" s="109" t="s">
        <v>117</v>
      </c>
      <c r="O84" s="109" t="s">
        <v>117</v>
      </c>
      <c r="P84" s="109" t="s">
        <v>117</v>
      </c>
      <c r="Q84" s="109" t="s">
        <v>117</v>
      </c>
      <c r="R84" s="109" t="s">
        <v>117</v>
      </c>
      <c r="S84" s="109" t="s">
        <v>117</v>
      </c>
      <c r="T84" s="109" t="s">
        <v>117</v>
      </c>
      <c r="U84" s="97"/>
      <c r="V84" s="97"/>
    </row>
    <row r="85" spans="1:22" s="98" customFormat="1" ht="14.25" customHeight="1" x14ac:dyDescent="0.25">
      <c r="A85" s="185" t="s">
        <v>154</v>
      </c>
      <c r="B85" s="186"/>
      <c r="C85" s="109"/>
      <c r="D85" s="111">
        <v>0</v>
      </c>
      <c r="E85" s="108" t="s">
        <v>22</v>
      </c>
      <c r="F85" s="108" t="s">
        <v>22</v>
      </c>
      <c r="G85" s="103" t="s">
        <v>117</v>
      </c>
      <c r="H85" s="103" t="s">
        <v>117</v>
      </c>
      <c r="I85" s="103" t="s">
        <v>117</v>
      </c>
      <c r="J85" s="103" t="s">
        <v>117</v>
      </c>
      <c r="K85" s="103" t="s">
        <v>117</v>
      </c>
      <c r="L85" s="103" t="s">
        <v>117</v>
      </c>
      <c r="M85" s="103" t="s">
        <v>117</v>
      </c>
      <c r="N85" s="109" t="s">
        <v>117</v>
      </c>
      <c r="O85" s="109" t="s">
        <v>117</v>
      </c>
      <c r="P85" s="109" t="s">
        <v>117</v>
      </c>
      <c r="Q85" s="109" t="s">
        <v>117</v>
      </c>
      <c r="R85" s="109" t="s">
        <v>117</v>
      </c>
      <c r="S85" s="109" t="s">
        <v>117</v>
      </c>
      <c r="T85" s="109" t="s">
        <v>117</v>
      </c>
      <c r="U85" s="97"/>
      <c r="V85" s="97"/>
    </row>
    <row r="86" spans="1:22" s="98" customFormat="1" ht="12.75" customHeight="1" x14ac:dyDescent="0.25">
      <c r="A86" s="190" t="s">
        <v>155</v>
      </c>
      <c r="B86" s="191"/>
      <c r="C86" s="124"/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5">
        <v>0</v>
      </c>
      <c r="K86" s="125">
        <v>0</v>
      </c>
      <c r="L86" s="125">
        <v>0</v>
      </c>
      <c r="M86" s="125">
        <v>0</v>
      </c>
      <c r="N86" s="113" t="s">
        <v>117</v>
      </c>
      <c r="O86" s="109" t="s">
        <v>117</v>
      </c>
      <c r="P86" s="109" t="s">
        <v>117</v>
      </c>
      <c r="Q86" s="109" t="s">
        <v>117</v>
      </c>
      <c r="R86" s="109" t="s">
        <v>117</v>
      </c>
      <c r="S86" s="109" t="s">
        <v>117</v>
      </c>
      <c r="T86" s="109" t="s">
        <v>117</v>
      </c>
      <c r="U86" s="97"/>
      <c r="V86" s="97"/>
    </row>
    <row r="87" spans="1:22" s="98" customFormat="1" ht="14.25" customHeight="1" x14ac:dyDescent="0.25">
      <c r="A87" s="197" t="s">
        <v>32</v>
      </c>
      <c r="B87" s="198"/>
      <c r="C87" s="132"/>
      <c r="D87" s="174">
        <f t="shared" ref="D87:M87" si="6">D30+D41+D52+D76+D86</f>
        <v>38433.015999999996</v>
      </c>
      <c r="E87" s="174">
        <f t="shared" si="6"/>
        <v>26571.329999999998</v>
      </c>
      <c r="F87" s="174">
        <f t="shared" si="6"/>
        <v>651.02</v>
      </c>
      <c r="G87" s="174">
        <f t="shared" si="6"/>
        <v>0</v>
      </c>
      <c r="H87" s="174">
        <f t="shared" si="6"/>
        <v>0</v>
      </c>
      <c r="I87" s="174">
        <f t="shared" si="6"/>
        <v>11210.666000000001</v>
      </c>
      <c r="J87" s="174">
        <f t="shared" si="6"/>
        <v>0</v>
      </c>
      <c r="K87" s="174">
        <f t="shared" si="6"/>
        <v>836.7399999999999</v>
      </c>
      <c r="L87" s="174">
        <f t="shared" si="6"/>
        <v>37596.275999999998</v>
      </c>
      <c r="M87" s="174">
        <f t="shared" si="6"/>
        <v>38433.015999999996</v>
      </c>
      <c r="N87" s="133" t="s">
        <v>117</v>
      </c>
      <c r="O87" s="133" t="s">
        <v>117</v>
      </c>
      <c r="P87" s="133" t="s">
        <v>117</v>
      </c>
      <c r="Q87" s="133" t="s">
        <v>117</v>
      </c>
      <c r="R87" s="133" t="s">
        <v>117</v>
      </c>
      <c r="S87" s="133" t="s">
        <v>117</v>
      </c>
      <c r="T87" s="133" t="s">
        <v>117</v>
      </c>
      <c r="U87" s="97"/>
      <c r="V87" s="97"/>
    </row>
    <row r="88" spans="1:22" s="10" customFormat="1" ht="18" customHeight="1" x14ac:dyDescent="0.2">
      <c r="A88" s="196"/>
      <c r="B88" s="196"/>
      <c r="C88" s="196"/>
      <c r="D88" s="196"/>
      <c r="E88" s="196"/>
      <c r="F88" s="196"/>
      <c r="G88" s="196"/>
      <c r="H88" s="93"/>
      <c r="I88" s="93"/>
      <c r="J88" s="93"/>
      <c r="K88" s="93"/>
      <c r="L88" s="93"/>
      <c r="M88" s="19"/>
      <c r="N88" s="19"/>
      <c r="O88" s="93"/>
      <c r="P88" s="93"/>
      <c r="Q88" s="93"/>
      <c r="R88" s="93"/>
      <c r="S88" s="93"/>
      <c r="T88" s="93"/>
      <c r="U88" s="9"/>
      <c r="V88" s="9"/>
    </row>
    <row r="89" spans="1:22" s="10" customFormat="1" ht="14.25" customHeight="1" x14ac:dyDescent="0.2">
      <c r="A89" s="13"/>
      <c r="B89" s="94"/>
      <c r="C89" s="94"/>
      <c r="D89" s="13"/>
      <c r="E89" s="95"/>
      <c r="F89" s="13"/>
      <c r="G89" s="13"/>
      <c r="H89" s="93"/>
      <c r="I89" s="93"/>
      <c r="J89" s="93"/>
      <c r="K89" s="93"/>
      <c r="L89" s="93"/>
      <c r="M89" s="19"/>
      <c r="N89" s="19"/>
      <c r="O89" s="93"/>
      <c r="P89" s="93"/>
      <c r="Q89" s="93"/>
      <c r="R89" s="93"/>
      <c r="S89" s="96"/>
      <c r="T89" s="93"/>
      <c r="U89" s="9"/>
      <c r="V89" s="9"/>
    </row>
    <row r="90" spans="1:22" s="10" customFormat="1" ht="15.75" customHeight="1" x14ac:dyDescent="0.2">
      <c r="A90" s="13"/>
      <c r="B90" s="94"/>
      <c r="C90" s="94"/>
      <c r="D90" s="13"/>
      <c r="E90" s="13"/>
      <c r="F90" s="13"/>
      <c r="G90" s="13"/>
      <c r="H90" s="93"/>
      <c r="I90" s="93"/>
      <c r="J90" s="93"/>
      <c r="K90" s="93"/>
      <c r="L90" s="93"/>
      <c r="M90" s="19"/>
      <c r="N90" s="19"/>
      <c r="O90" s="93"/>
      <c r="P90" s="93"/>
      <c r="Q90" s="93"/>
      <c r="R90" s="93"/>
      <c r="S90" s="93"/>
      <c r="T90" s="93"/>
      <c r="U90" s="9"/>
      <c r="V90" s="9"/>
    </row>
    <row r="91" spans="1:22" s="10" customFormat="1" ht="17.25" customHeight="1" x14ac:dyDescent="0.2">
      <c r="A91" s="13"/>
      <c r="B91" s="94"/>
      <c r="C91" s="94"/>
      <c r="D91" s="13"/>
      <c r="E91" s="13"/>
      <c r="F91" s="13"/>
      <c r="G91" s="13"/>
      <c r="H91" s="93"/>
      <c r="I91" s="93"/>
      <c r="J91" s="93"/>
      <c r="K91" s="93"/>
      <c r="L91" s="93"/>
      <c r="M91" s="19"/>
      <c r="N91" s="19"/>
      <c r="O91" s="93"/>
      <c r="P91" s="93"/>
      <c r="Q91" s="93"/>
      <c r="R91" s="93"/>
      <c r="S91" s="93"/>
      <c r="T91" s="93"/>
      <c r="U91" s="9"/>
      <c r="V91" s="9"/>
    </row>
    <row r="92" spans="1:22" s="10" customFormat="1" ht="13.5" customHeight="1" x14ac:dyDescent="0.25">
      <c r="A92" s="199" t="s">
        <v>179</v>
      </c>
      <c r="B92" s="199"/>
      <c r="C92" s="176"/>
      <c r="D92" s="201" t="s">
        <v>112</v>
      </c>
      <c r="E92" s="201"/>
      <c r="F92" s="201"/>
      <c r="G92" s="199" t="s">
        <v>180</v>
      </c>
      <c r="H92" s="199"/>
      <c r="I92" s="199"/>
      <c r="J92" s="199"/>
      <c r="K92" s="199"/>
      <c r="L92" s="93"/>
      <c r="M92" s="93"/>
      <c r="N92" s="93"/>
      <c r="O92" s="93"/>
      <c r="P92" s="93"/>
      <c r="Q92" s="93"/>
      <c r="R92" s="93"/>
      <c r="S92" s="93"/>
      <c r="T92" s="93"/>
      <c r="U92" s="9"/>
      <c r="V92" s="9"/>
    </row>
    <row r="93" spans="1:22" s="10" customFormat="1" ht="15" customHeight="1" x14ac:dyDescent="0.2">
      <c r="A93" s="194" t="s">
        <v>93</v>
      </c>
      <c r="B93" s="194"/>
      <c r="C93" s="13"/>
      <c r="D93" s="195" t="s">
        <v>94</v>
      </c>
      <c r="E93" s="195"/>
      <c r="F93" s="195"/>
      <c r="G93" s="200" t="s">
        <v>188</v>
      </c>
      <c r="H93" s="200"/>
      <c r="I93" s="200"/>
      <c r="J93" s="200"/>
      <c r="K93" s="200"/>
      <c r="U93" s="9"/>
      <c r="V93" s="9"/>
    </row>
    <row r="94" spans="1:22" ht="18" customHeight="1" x14ac:dyDescent="0.2">
      <c r="A94" s="34"/>
      <c r="B94" s="34"/>
      <c r="C94" s="34"/>
      <c r="D94" s="34"/>
      <c r="E94" s="34"/>
      <c r="F94" s="34"/>
      <c r="G94" s="34"/>
      <c r="H94" s="34"/>
      <c r="I94" s="34"/>
      <c r="M94" s="63"/>
    </row>
    <row r="95" spans="1:22" ht="15" customHeight="1" x14ac:dyDescent="0.2">
      <c r="N95" s="64" t="s">
        <v>126</v>
      </c>
    </row>
    <row r="96" spans="1:22" ht="14.25" customHeight="1" x14ac:dyDescent="0.2"/>
    <row r="97" ht="16.5" customHeight="1" x14ac:dyDescent="0.2"/>
    <row r="98" ht="14.25" customHeight="1" x14ac:dyDescent="0.2"/>
    <row r="99" ht="15.75" customHeight="1" x14ac:dyDescent="0.2"/>
    <row r="100" ht="15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spans="21:22" ht="12.75" customHeight="1" x14ac:dyDescent="0.2"/>
    <row r="114" spans="21:22" ht="12.75" customHeight="1" x14ac:dyDescent="0.2"/>
    <row r="115" spans="21:22" ht="15.75" customHeight="1" x14ac:dyDescent="0.2"/>
    <row r="116" spans="21:22" ht="12.95" customHeight="1" x14ac:dyDescent="0.2"/>
    <row r="117" spans="21:22" ht="10.5" customHeight="1" x14ac:dyDescent="0.2"/>
    <row r="118" spans="21:22" ht="12.95" customHeight="1" x14ac:dyDescent="0.2"/>
    <row r="119" spans="21:22" ht="11.25" customHeight="1" x14ac:dyDescent="0.2"/>
    <row r="120" spans="21:22" ht="11.25" customHeight="1" x14ac:dyDescent="0.2"/>
    <row r="121" spans="21:22" ht="9.75" customHeight="1" x14ac:dyDescent="0.2">
      <c r="U121" s="26"/>
      <c r="V121" s="26"/>
    </row>
    <row r="122" spans="21:22" ht="23.25" customHeight="1" x14ac:dyDescent="0.2"/>
  </sheetData>
  <mergeCells count="95">
    <mergeCell ref="A52:B52"/>
    <mergeCell ref="A30:B30"/>
    <mergeCell ref="B33:T33"/>
    <mergeCell ref="A40:B40"/>
    <mergeCell ref="B36:T36"/>
    <mergeCell ref="B49:T49"/>
    <mergeCell ref="A50:B50"/>
    <mergeCell ref="A48:B48"/>
    <mergeCell ref="B47:T47"/>
    <mergeCell ref="A35:B35"/>
    <mergeCell ref="A37:B37"/>
    <mergeCell ref="A46:B46"/>
    <mergeCell ref="B43:T43"/>
    <mergeCell ref="B44:T44"/>
    <mergeCell ref="B38:T38"/>
    <mergeCell ref="A39:B39"/>
    <mergeCell ref="B3:D3"/>
    <mergeCell ref="B7:D8"/>
    <mergeCell ref="A14:T14"/>
    <mergeCell ref="P7:Q7"/>
    <mergeCell ref="A11:T11"/>
    <mergeCell ref="D5:E5"/>
    <mergeCell ref="B6:E6"/>
    <mergeCell ref="M7:N7"/>
    <mergeCell ref="B22:T22"/>
    <mergeCell ref="J17:J18"/>
    <mergeCell ref="E17:E18"/>
    <mergeCell ref="A26:B26"/>
    <mergeCell ref="B31:T31"/>
    <mergeCell ref="A51:B51"/>
    <mergeCell ref="B42:T42"/>
    <mergeCell ref="A41:B41"/>
    <mergeCell ref="B20:T20"/>
    <mergeCell ref="S15:S18"/>
    <mergeCell ref="T15:T18"/>
    <mergeCell ref="H17:I17"/>
    <mergeCell ref="L16:L18"/>
    <mergeCell ref="G17:G18"/>
    <mergeCell ref="N16:O17"/>
    <mergeCell ref="F17:F18"/>
    <mergeCell ref="P15:P18"/>
    <mergeCell ref="D16:D18"/>
    <mergeCell ref="Q15:Q18"/>
    <mergeCell ref="C15:C18"/>
    <mergeCell ref="B21:T21"/>
    <mergeCell ref="B32:T32"/>
    <mergeCell ref="B27:T27"/>
    <mergeCell ref="B25:T25"/>
    <mergeCell ref="A24:B24"/>
    <mergeCell ref="A28:B28"/>
    <mergeCell ref="A29:B29"/>
    <mergeCell ref="M2:O2"/>
    <mergeCell ref="E16:J16"/>
    <mergeCell ref="D15:J15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M3:Q3"/>
    <mergeCell ref="M4:Q4"/>
    <mergeCell ref="M6:S6"/>
    <mergeCell ref="M8:S8"/>
    <mergeCell ref="A84:B84"/>
    <mergeCell ref="A85:B85"/>
    <mergeCell ref="A86:B86"/>
    <mergeCell ref="A93:B93"/>
    <mergeCell ref="D93:F93"/>
    <mergeCell ref="A88:G88"/>
    <mergeCell ref="A87:B87"/>
    <mergeCell ref="G92:K92"/>
    <mergeCell ref="G93:K93"/>
    <mergeCell ref="A92:B92"/>
    <mergeCell ref="D92:F92"/>
    <mergeCell ref="B79:T79"/>
    <mergeCell ref="A80:B80"/>
    <mergeCell ref="B81:T81"/>
    <mergeCell ref="A82:B82"/>
    <mergeCell ref="B83:T83"/>
    <mergeCell ref="B77:T77"/>
    <mergeCell ref="B78:T78"/>
    <mergeCell ref="A72:B72"/>
    <mergeCell ref="B55:T55"/>
    <mergeCell ref="B53:T53"/>
    <mergeCell ref="A76:B76"/>
    <mergeCell ref="A56:B56"/>
    <mergeCell ref="B57:T57"/>
    <mergeCell ref="A74:B74"/>
    <mergeCell ref="A75:B75"/>
    <mergeCell ref="B54:T54"/>
    <mergeCell ref="B73:T73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55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A101" zoomScaleNormal="100" zoomScaleSheetLayoutView="82" workbookViewId="0">
      <selection activeCell="Y12" sqref="Y12"/>
    </sheetView>
  </sheetViews>
  <sheetFormatPr defaultRowHeight="12.75" x14ac:dyDescent="0.2"/>
  <cols>
    <col min="1" max="1" width="9.42578125" style="14" customWidth="1"/>
    <col min="2" max="2" width="39.5703125" style="14" customWidth="1"/>
    <col min="3" max="3" width="7.85546875" style="10" customWidth="1"/>
    <col min="4" max="4" width="12" style="10" customWidth="1"/>
    <col min="5" max="6" width="10.42578125" style="10" customWidth="1"/>
    <col min="7" max="7" width="11.42578125" style="10" customWidth="1"/>
    <col min="8" max="9" width="11.7109375" style="10" customWidth="1"/>
    <col min="10" max="10" width="11.5703125" style="10" customWidth="1"/>
    <col min="11" max="11" width="13.42578125" style="10" customWidth="1"/>
    <col min="12" max="12" width="11.42578125" style="10" customWidth="1"/>
    <col min="13" max="13" width="10.28515625" style="10" customWidth="1"/>
    <col min="14" max="14" width="9" style="10" customWidth="1"/>
    <col min="15" max="16" width="11" style="10" customWidth="1"/>
    <col min="17" max="17" width="9.85546875" style="10" customWidth="1"/>
    <col min="18" max="18" width="10.5703125" style="10" customWidth="1"/>
    <col min="19" max="19" width="11.140625" style="10" customWidth="1"/>
    <col min="20" max="20" width="5.85546875" style="10" customWidth="1"/>
    <col min="21" max="21" width="4.5703125" style="10" customWidth="1"/>
    <col min="22" max="22" width="9.85546875" style="10" customWidth="1"/>
    <col min="23" max="23" width="6.5703125" style="10" customWidth="1"/>
    <col min="24" max="24" width="9.85546875" style="10" customWidth="1"/>
    <col min="25" max="25" width="9.140625" style="9"/>
    <col min="26" max="26" width="10.140625" style="9" bestFit="1" customWidth="1"/>
    <col min="27" max="27" width="9.42578125" style="9" customWidth="1"/>
    <col min="28" max="29" width="9.140625" style="9"/>
    <col min="30" max="16384" width="9.140625" style="10"/>
  </cols>
  <sheetData>
    <row r="1" spans="1:24" ht="10.5" customHeight="1" x14ac:dyDescent="0.3">
      <c r="C1" s="23"/>
      <c r="D1" s="23"/>
      <c r="E1" s="35"/>
      <c r="F1" s="35"/>
      <c r="O1" s="27"/>
      <c r="P1" s="29"/>
      <c r="Q1" s="29"/>
      <c r="R1" s="29"/>
      <c r="S1" s="29"/>
      <c r="T1" s="29"/>
      <c r="U1" s="29"/>
      <c r="V1" s="29"/>
      <c r="W1" s="29"/>
      <c r="X1" s="29"/>
    </row>
    <row r="2" spans="1:24" ht="14.25" customHeight="1" x14ac:dyDescent="0.3">
      <c r="B2" s="258" t="s">
        <v>57</v>
      </c>
      <c r="C2" s="258"/>
      <c r="D2" s="54"/>
      <c r="E2" s="54"/>
      <c r="F2" s="35"/>
      <c r="N2" s="83"/>
      <c r="O2" s="52"/>
      <c r="P2" s="83"/>
      <c r="Q2" s="83"/>
      <c r="R2" s="80"/>
      <c r="S2" s="254" t="s">
        <v>60</v>
      </c>
      <c r="T2" s="254"/>
      <c r="U2" s="254"/>
      <c r="V2" s="254"/>
      <c r="W2" s="29"/>
      <c r="X2" s="29"/>
    </row>
    <row r="3" spans="1:24" ht="14.25" customHeight="1" x14ac:dyDescent="0.3">
      <c r="B3" s="262" t="s">
        <v>114</v>
      </c>
      <c r="C3" s="262"/>
      <c r="D3" s="262"/>
      <c r="E3" s="91"/>
      <c r="F3" s="35"/>
      <c r="N3" s="51"/>
      <c r="O3" s="51"/>
      <c r="P3" s="51"/>
      <c r="Q3" s="51"/>
      <c r="R3" s="51"/>
      <c r="S3" s="214" t="s">
        <v>115</v>
      </c>
      <c r="T3" s="214"/>
      <c r="U3" s="214"/>
      <c r="V3" s="214"/>
      <c r="W3" s="214"/>
      <c r="X3" s="29"/>
    </row>
    <row r="4" spans="1:24" ht="14.25" customHeight="1" x14ac:dyDescent="0.3">
      <c r="B4" s="256" t="s">
        <v>95</v>
      </c>
      <c r="C4" s="256"/>
      <c r="D4" s="256"/>
      <c r="E4" s="256"/>
      <c r="F4" s="35"/>
      <c r="N4" s="47"/>
      <c r="O4" s="53"/>
      <c r="P4" s="47"/>
      <c r="Q4" s="47"/>
      <c r="R4" s="80"/>
      <c r="S4" s="255" t="s">
        <v>61</v>
      </c>
      <c r="T4" s="255"/>
      <c r="U4" s="255"/>
      <c r="V4" s="255"/>
      <c r="W4" s="29"/>
      <c r="X4" s="29"/>
    </row>
    <row r="5" spans="1:24" ht="14.25" customHeight="1" x14ac:dyDescent="0.3">
      <c r="B5" s="30"/>
      <c r="C5" s="30"/>
      <c r="D5" s="258"/>
      <c r="E5" s="258"/>
      <c r="F5" s="35"/>
      <c r="N5" s="26"/>
      <c r="O5" s="26"/>
      <c r="P5" s="26"/>
      <c r="Q5" s="26"/>
      <c r="R5" s="80"/>
      <c r="S5" s="26"/>
      <c r="T5" s="26"/>
      <c r="U5" s="26"/>
      <c r="V5" s="26"/>
      <c r="W5" s="29"/>
      <c r="X5" s="29"/>
    </row>
    <row r="6" spans="1:24" ht="17.25" customHeight="1" x14ac:dyDescent="0.3">
      <c r="B6" s="257" t="s">
        <v>96</v>
      </c>
      <c r="C6" s="257"/>
      <c r="D6" s="257"/>
      <c r="E6" s="257"/>
      <c r="F6" s="35"/>
      <c r="N6" s="51"/>
      <c r="O6" s="51"/>
      <c r="P6" s="51"/>
      <c r="Q6" s="51"/>
      <c r="R6" s="51"/>
      <c r="S6" s="51" t="s">
        <v>171</v>
      </c>
      <c r="T6" s="51"/>
      <c r="U6" s="51"/>
      <c r="V6" s="51"/>
      <c r="W6" s="29"/>
      <c r="X6" s="29"/>
    </row>
    <row r="7" spans="1:24" ht="33" customHeight="1" x14ac:dyDescent="0.3">
      <c r="B7" s="261" t="s">
        <v>177</v>
      </c>
      <c r="C7" s="261"/>
      <c r="D7" s="261"/>
      <c r="E7" s="90"/>
      <c r="F7" s="35"/>
      <c r="N7" s="84"/>
      <c r="O7" s="45"/>
      <c r="P7" s="86"/>
      <c r="Q7" s="86"/>
      <c r="S7" s="84" t="s">
        <v>2</v>
      </c>
      <c r="T7" s="45"/>
      <c r="U7" s="45" t="s">
        <v>62</v>
      </c>
      <c r="V7" s="45"/>
      <c r="W7" s="29"/>
      <c r="X7" s="29"/>
    </row>
    <row r="8" spans="1:24" ht="24" customHeight="1" x14ac:dyDescent="0.3">
      <c r="B8" s="46" t="s">
        <v>170</v>
      </c>
      <c r="C8" s="23"/>
      <c r="D8" s="23"/>
      <c r="E8" s="35"/>
      <c r="F8" s="35"/>
      <c r="N8" s="85"/>
      <c r="O8" s="54"/>
      <c r="P8" s="85"/>
      <c r="Q8" s="85"/>
      <c r="R8" s="85"/>
      <c r="S8" s="257" t="s">
        <v>234</v>
      </c>
      <c r="T8" s="257"/>
      <c r="U8" s="257"/>
      <c r="V8" s="257"/>
      <c r="W8" s="257"/>
      <c r="X8" s="29"/>
    </row>
    <row r="9" spans="1:24" ht="22.5" customHeight="1" x14ac:dyDescent="0.3">
      <c r="B9" s="31" t="s">
        <v>59</v>
      </c>
      <c r="C9" s="23"/>
      <c r="D9" s="23"/>
      <c r="E9" s="35"/>
      <c r="F9" s="35"/>
      <c r="N9" s="48"/>
      <c r="O9" s="32"/>
      <c r="P9" s="32"/>
      <c r="Q9" s="32"/>
      <c r="R9" s="80"/>
      <c r="S9" s="48" t="s">
        <v>59</v>
      </c>
      <c r="T9" s="32"/>
      <c r="U9" s="32"/>
      <c r="V9" s="32"/>
      <c r="W9" s="29"/>
      <c r="X9" s="29"/>
    </row>
    <row r="10" spans="1:24" ht="21" customHeight="1" x14ac:dyDescent="0.3">
      <c r="C10" s="23"/>
      <c r="D10" s="23"/>
      <c r="E10" s="35"/>
      <c r="F10" s="35"/>
      <c r="O10" s="27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18.75" x14ac:dyDescent="0.2">
      <c r="A11" s="259" t="s">
        <v>157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</row>
    <row r="12" spans="1:24" ht="18.75" x14ac:dyDescent="0.3">
      <c r="A12" s="213" t="s">
        <v>156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</row>
    <row r="13" spans="1:24" ht="18.75" x14ac:dyDescent="0.3">
      <c r="A13" s="209" t="s">
        <v>110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</row>
    <row r="14" spans="1:24" ht="22.5" customHeight="1" x14ac:dyDescent="0.2">
      <c r="A14" s="260" t="s">
        <v>141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</row>
    <row r="15" spans="1:24" ht="42.75" customHeight="1" x14ac:dyDescent="0.2">
      <c r="A15" s="210" t="s">
        <v>0</v>
      </c>
      <c r="B15" s="210" t="s">
        <v>1</v>
      </c>
      <c r="C15" s="206" t="s">
        <v>41</v>
      </c>
      <c r="D15" s="203" t="s">
        <v>34</v>
      </c>
      <c r="E15" s="204"/>
      <c r="F15" s="204"/>
      <c r="G15" s="204"/>
      <c r="H15" s="204"/>
      <c r="I15" s="204"/>
      <c r="J15" s="205"/>
      <c r="K15" s="250" t="s">
        <v>198</v>
      </c>
      <c r="L15" s="250" t="s">
        <v>199</v>
      </c>
      <c r="M15" s="206" t="s">
        <v>185</v>
      </c>
      <c r="N15" s="249" t="s">
        <v>35</v>
      </c>
      <c r="O15" s="249"/>
      <c r="P15" s="249" t="s">
        <v>186</v>
      </c>
      <c r="Q15" s="249"/>
      <c r="R15" s="249"/>
      <c r="S15" s="249"/>
      <c r="T15" s="206" t="s">
        <v>193</v>
      </c>
      <c r="U15" s="206" t="s">
        <v>36</v>
      </c>
      <c r="V15" s="206" t="s">
        <v>106</v>
      </c>
      <c r="W15" s="206" t="s">
        <v>102</v>
      </c>
      <c r="X15" s="206" t="s">
        <v>194</v>
      </c>
    </row>
    <row r="16" spans="1:24" ht="15.75" customHeight="1" x14ac:dyDescent="0.2">
      <c r="A16" s="211"/>
      <c r="B16" s="211"/>
      <c r="C16" s="207"/>
      <c r="D16" s="206" t="s">
        <v>30</v>
      </c>
      <c r="E16" s="217" t="s">
        <v>99</v>
      </c>
      <c r="F16" s="217"/>
      <c r="G16" s="217"/>
      <c r="H16" s="217"/>
      <c r="I16" s="217"/>
      <c r="J16" s="217"/>
      <c r="K16" s="251"/>
      <c r="L16" s="251"/>
      <c r="M16" s="207"/>
      <c r="N16" s="206" t="s">
        <v>159</v>
      </c>
      <c r="O16" s="206" t="s">
        <v>129</v>
      </c>
      <c r="P16" s="210" t="s">
        <v>3</v>
      </c>
      <c r="Q16" s="210" t="s">
        <v>4</v>
      </c>
      <c r="R16" s="210" t="s">
        <v>5</v>
      </c>
      <c r="S16" s="210" t="s">
        <v>6</v>
      </c>
      <c r="T16" s="207"/>
      <c r="U16" s="207"/>
      <c r="V16" s="207"/>
      <c r="W16" s="207"/>
      <c r="X16" s="207"/>
    </row>
    <row r="17" spans="1:31" ht="62.25" customHeight="1" x14ac:dyDescent="0.2">
      <c r="A17" s="211"/>
      <c r="B17" s="211"/>
      <c r="C17" s="207"/>
      <c r="D17" s="207"/>
      <c r="E17" s="253" t="s">
        <v>28</v>
      </c>
      <c r="F17" s="253" t="s">
        <v>25</v>
      </c>
      <c r="G17" s="253" t="s">
        <v>195</v>
      </c>
      <c r="H17" s="253" t="s">
        <v>196</v>
      </c>
      <c r="I17" s="203" t="s">
        <v>97</v>
      </c>
      <c r="J17" s="205"/>
      <c r="K17" s="251"/>
      <c r="L17" s="251"/>
      <c r="M17" s="207"/>
      <c r="N17" s="207"/>
      <c r="O17" s="207"/>
      <c r="P17" s="211"/>
      <c r="Q17" s="211"/>
      <c r="R17" s="211"/>
      <c r="S17" s="211"/>
      <c r="T17" s="207"/>
      <c r="U17" s="207"/>
      <c r="V17" s="207"/>
      <c r="W17" s="207"/>
      <c r="X17" s="207"/>
      <c r="Y17" s="11"/>
      <c r="AD17" s="9"/>
      <c r="AE17" s="9"/>
    </row>
    <row r="18" spans="1:31" ht="107.25" customHeight="1" x14ac:dyDescent="0.2">
      <c r="A18" s="212"/>
      <c r="B18" s="212"/>
      <c r="C18" s="208"/>
      <c r="D18" s="208"/>
      <c r="E18" s="253"/>
      <c r="F18" s="253"/>
      <c r="G18" s="253"/>
      <c r="H18" s="253"/>
      <c r="I18" s="146" t="s">
        <v>26</v>
      </c>
      <c r="J18" s="146" t="s">
        <v>27</v>
      </c>
      <c r="K18" s="252"/>
      <c r="L18" s="252"/>
      <c r="M18" s="208"/>
      <c r="N18" s="208"/>
      <c r="O18" s="208"/>
      <c r="P18" s="212"/>
      <c r="Q18" s="212"/>
      <c r="R18" s="212"/>
      <c r="S18" s="212"/>
      <c r="T18" s="208"/>
      <c r="U18" s="208"/>
      <c r="V18" s="208"/>
      <c r="W18" s="208"/>
      <c r="X18" s="208"/>
      <c r="Y18" s="11"/>
      <c r="Z18" s="248"/>
      <c r="AA18" s="248"/>
      <c r="AB18" s="248"/>
      <c r="AC18" s="248"/>
      <c r="AD18" s="248"/>
      <c r="AE18" s="9"/>
    </row>
    <row r="19" spans="1:31" s="14" customFormat="1" ht="13.5" customHeight="1" x14ac:dyDescent="0.25">
      <c r="A19" s="100">
        <v>1</v>
      </c>
      <c r="B19" s="100">
        <v>2</v>
      </c>
      <c r="C19" s="100">
        <v>3</v>
      </c>
      <c r="D19" s="100">
        <v>4</v>
      </c>
      <c r="E19" s="100">
        <v>5</v>
      </c>
      <c r="F19" s="100">
        <v>6</v>
      </c>
      <c r="G19" s="147">
        <v>7</v>
      </c>
      <c r="H19" s="100">
        <v>8</v>
      </c>
      <c r="I19" s="100">
        <v>9</v>
      </c>
      <c r="J19" s="100">
        <v>10</v>
      </c>
      <c r="K19" s="148">
        <v>11</v>
      </c>
      <c r="L19" s="148">
        <v>12</v>
      </c>
      <c r="M19" s="148">
        <v>13</v>
      </c>
      <c r="N19" s="124">
        <v>14</v>
      </c>
      <c r="O19" s="124">
        <v>15</v>
      </c>
      <c r="P19" s="124">
        <v>16</v>
      </c>
      <c r="Q19" s="124">
        <v>17</v>
      </c>
      <c r="R19" s="124">
        <v>18</v>
      </c>
      <c r="S19" s="124">
        <v>19</v>
      </c>
      <c r="T19" s="124">
        <v>20</v>
      </c>
      <c r="U19" s="124">
        <v>21</v>
      </c>
      <c r="V19" s="124">
        <v>22</v>
      </c>
      <c r="W19" s="124">
        <v>23</v>
      </c>
      <c r="X19" s="124">
        <v>24</v>
      </c>
      <c r="Y19" s="12"/>
      <c r="Z19" s="248"/>
      <c r="AA19" s="248"/>
      <c r="AB19" s="248"/>
      <c r="AC19" s="248"/>
      <c r="AD19" s="248"/>
      <c r="AE19" s="13"/>
    </row>
    <row r="20" spans="1:31" ht="16.5" customHeight="1" x14ac:dyDescent="0.25">
      <c r="A20" s="100" t="s">
        <v>124</v>
      </c>
      <c r="B20" s="219" t="s">
        <v>168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1"/>
      <c r="Y20" s="15"/>
      <c r="Z20" s="248"/>
      <c r="AA20" s="248"/>
      <c r="AB20" s="248"/>
      <c r="AC20" s="248"/>
      <c r="AD20" s="248"/>
      <c r="AE20" s="9"/>
    </row>
    <row r="21" spans="1:31" ht="18" customHeight="1" x14ac:dyDescent="0.2">
      <c r="A21" s="113" t="s">
        <v>7</v>
      </c>
      <c r="B21" s="190" t="s">
        <v>197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228"/>
      <c r="Y21" s="16"/>
      <c r="Z21" s="248"/>
      <c r="AA21" s="248"/>
      <c r="AB21" s="248"/>
      <c r="AC21" s="248"/>
      <c r="AD21" s="248"/>
      <c r="AE21" s="9"/>
    </row>
    <row r="22" spans="1:31" ht="14.25" customHeight="1" x14ac:dyDescent="0.2">
      <c r="A22" s="119" t="s">
        <v>8</v>
      </c>
      <c r="B22" s="187" t="s">
        <v>64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9"/>
      <c r="Y22" s="16"/>
      <c r="Z22" s="19"/>
      <c r="AA22" s="19"/>
      <c r="AD22" s="9"/>
      <c r="AE22" s="9"/>
    </row>
    <row r="23" spans="1:31" ht="31.5" x14ac:dyDescent="0.2">
      <c r="A23" s="119" t="str">
        <f>'4'!A23</f>
        <v>1.1.1.1</v>
      </c>
      <c r="B23" s="159" t="str">
        <f>'4'!B23</f>
        <v>Реконструкція котельні за адресою вул. Ранкова, 20-В в м. Луцьк</v>
      </c>
      <c r="C23" s="119" t="str">
        <f>'4'!C23</f>
        <v>1 шт.</v>
      </c>
      <c r="D23" s="131">
        <f>'4'!D23</f>
        <v>18852.096000000001</v>
      </c>
      <c r="E23" s="119" t="s">
        <v>48</v>
      </c>
      <c r="F23" s="119" t="s">
        <v>48</v>
      </c>
      <c r="G23" s="119" t="s">
        <v>48</v>
      </c>
      <c r="H23" s="119" t="s">
        <v>48</v>
      </c>
      <c r="I23" s="119" t="s">
        <v>48</v>
      </c>
      <c r="J23" s="119" t="s">
        <v>48</v>
      </c>
      <c r="K23" s="119" t="s">
        <v>48</v>
      </c>
      <c r="L23" s="119" t="s">
        <v>48</v>
      </c>
      <c r="M23" s="119" t="s">
        <v>48</v>
      </c>
      <c r="N23" s="131">
        <v>0</v>
      </c>
      <c r="O23" s="131">
        <f>D23</f>
        <v>18852.096000000001</v>
      </c>
      <c r="P23" s="131">
        <v>0</v>
      </c>
      <c r="Q23" s="131">
        <v>5650</v>
      </c>
      <c r="R23" s="131">
        <v>6500</v>
      </c>
      <c r="S23" s="131">
        <v>6702.1</v>
      </c>
      <c r="T23" s="151" t="s">
        <v>117</v>
      </c>
      <c r="U23" s="112" t="s">
        <v>117</v>
      </c>
      <c r="V23" s="149" t="s">
        <v>117</v>
      </c>
      <c r="W23" s="149" t="s">
        <v>117</v>
      </c>
      <c r="X23" s="152" t="s">
        <v>117</v>
      </c>
      <c r="Y23" s="19"/>
      <c r="Z23" s="19"/>
      <c r="AA23" s="19"/>
      <c r="AD23" s="9"/>
      <c r="AE23" s="9"/>
    </row>
    <row r="24" spans="1:31" ht="15" customHeight="1" x14ac:dyDescent="0.2">
      <c r="A24" s="185" t="s">
        <v>63</v>
      </c>
      <c r="B24" s="186"/>
      <c r="C24" s="193"/>
      <c r="D24" s="131">
        <f>SUM(D23)</f>
        <v>18852.096000000001</v>
      </c>
      <c r="E24" s="149" t="s">
        <v>48</v>
      </c>
      <c r="F24" s="111" t="s">
        <v>48</v>
      </c>
      <c r="G24" s="108" t="s">
        <v>117</v>
      </c>
      <c r="H24" s="108" t="s">
        <v>117</v>
      </c>
      <c r="I24" s="108" t="s">
        <v>117</v>
      </c>
      <c r="J24" s="150" t="s">
        <v>117</v>
      </c>
      <c r="K24" s="108" t="s">
        <v>117</v>
      </c>
      <c r="L24" s="108" t="s">
        <v>117</v>
      </c>
      <c r="M24" s="149" t="s">
        <v>117</v>
      </c>
      <c r="N24" s="149">
        <f t="shared" ref="N24:O24" si="0">SUM(N23)</f>
        <v>0</v>
      </c>
      <c r="O24" s="131">
        <f t="shared" si="0"/>
        <v>18852.096000000001</v>
      </c>
      <c r="P24" s="131">
        <f t="shared" ref="P24" si="1">SUM(P23)</f>
        <v>0</v>
      </c>
      <c r="Q24" s="131">
        <f t="shared" ref="Q24" si="2">SUM(Q23)</f>
        <v>5650</v>
      </c>
      <c r="R24" s="131">
        <f t="shared" ref="R24" si="3">SUM(R23)</f>
        <v>6500</v>
      </c>
      <c r="S24" s="131">
        <f t="shared" ref="S24" si="4">SUM(S23)</f>
        <v>6702.1</v>
      </c>
      <c r="T24" s="151" t="s">
        <v>117</v>
      </c>
      <c r="U24" s="109" t="s">
        <v>117</v>
      </c>
      <c r="V24" s="149" t="s">
        <v>117</v>
      </c>
      <c r="W24" s="149" t="s">
        <v>117</v>
      </c>
      <c r="X24" s="152" t="s">
        <v>117</v>
      </c>
      <c r="Y24" s="13"/>
      <c r="Z24" s="13"/>
      <c r="AA24" s="13"/>
    </row>
    <row r="25" spans="1:31" ht="15.75" customHeight="1" x14ac:dyDescent="0.2">
      <c r="A25" s="109" t="s">
        <v>47</v>
      </c>
      <c r="B25" s="187" t="s">
        <v>162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9"/>
      <c r="Y25" s="18"/>
      <c r="Z25" s="18"/>
      <c r="AA25" s="18"/>
    </row>
    <row r="26" spans="1:31" ht="17.25" customHeight="1" x14ac:dyDescent="0.2">
      <c r="A26" s="185" t="s">
        <v>67</v>
      </c>
      <c r="B26" s="186"/>
      <c r="C26" s="193"/>
      <c r="D26" s="111">
        <v>0</v>
      </c>
      <c r="E26" s="111" t="str">
        <f>'4'!E26</f>
        <v>х </v>
      </c>
      <c r="F26" s="111" t="str">
        <f>'4'!F26</f>
        <v>х </v>
      </c>
      <c r="G26" s="111" t="str">
        <f>'4'!G26</f>
        <v>-</v>
      </c>
      <c r="H26" s="111" t="str">
        <f>'4'!H26</f>
        <v>-</v>
      </c>
      <c r="I26" s="111" t="str">
        <f>'4'!I26</f>
        <v>-</v>
      </c>
      <c r="J26" s="111" t="str">
        <f>'4'!J26</f>
        <v>-</v>
      </c>
      <c r="K26" s="109" t="s">
        <v>117</v>
      </c>
      <c r="L26" s="109" t="s">
        <v>117</v>
      </c>
      <c r="M26" s="111" t="s">
        <v>117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09" t="s">
        <v>117</v>
      </c>
      <c r="U26" s="109" t="s">
        <v>117</v>
      </c>
      <c r="V26" s="109" t="s">
        <v>117</v>
      </c>
      <c r="W26" s="109" t="s">
        <v>117</v>
      </c>
      <c r="X26" s="111" t="s">
        <v>117</v>
      </c>
      <c r="Y26" s="13"/>
      <c r="Z26" s="13"/>
      <c r="AA26" s="13"/>
    </row>
    <row r="27" spans="1:31" ht="17.25" customHeight="1" x14ac:dyDescent="0.2">
      <c r="A27" s="113" t="s">
        <v>42</v>
      </c>
      <c r="B27" s="185" t="s">
        <v>66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93"/>
      <c r="Y27" s="18"/>
      <c r="Z27" s="18"/>
      <c r="AA27" s="18"/>
    </row>
    <row r="28" spans="1:31" ht="16.5" customHeight="1" x14ac:dyDescent="0.25">
      <c r="A28" s="185" t="s">
        <v>68</v>
      </c>
      <c r="B28" s="186"/>
      <c r="C28" s="193"/>
      <c r="D28" s="111">
        <v>0</v>
      </c>
      <c r="E28" s="109" t="s">
        <v>22</v>
      </c>
      <c r="F28" s="109" t="s">
        <v>22</v>
      </c>
      <c r="G28" s="109" t="s">
        <v>117</v>
      </c>
      <c r="H28" s="109" t="s">
        <v>117</v>
      </c>
      <c r="I28" s="109" t="s">
        <v>117</v>
      </c>
      <c r="J28" s="109" t="s">
        <v>117</v>
      </c>
      <c r="K28" s="109" t="s">
        <v>117</v>
      </c>
      <c r="L28" s="109" t="s">
        <v>117</v>
      </c>
      <c r="M28" s="111" t="s">
        <v>117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05" t="s">
        <v>117</v>
      </c>
      <c r="U28" s="105" t="s">
        <v>117</v>
      </c>
      <c r="V28" s="105" t="s">
        <v>117</v>
      </c>
      <c r="W28" s="105" t="s">
        <v>117</v>
      </c>
      <c r="X28" s="109" t="s">
        <v>117</v>
      </c>
      <c r="Y28" s="13"/>
      <c r="Z28" s="13"/>
      <c r="AA28" s="13"/>
    </row>
    <row r="29" spans="1:31" ht="15" customHeight="1" x14ac:dyDescent="0.25">
      <c r="A29" s="185" t="s">
        <v>69</v>
      </c>
      <c r="B29" s="186"/>
      <c r="C29" s="193"/>
      <c r="D29" s="131">
        <f>D24+D28+D26</f>
        <v>18852.096000000001</v>
      </c>
      <c r="E29" s="111" t="s">
        <v>48</v>
      </c>
      <c r="F29" s="111" t="s">
        <v>48</v>
      </c>
      <c r="G29" s="108" t="s">
        <v>117</v>
      </c>
      <c r="H29" s="108" t="s">
        <v>117</v>
      </c>
      <c r="I29" s="108" t="s">
        <v>117</v>
      </c>
      <c r="J29" s="150" t="str">
        <f>J24</f>
        <v>-</v>
      </c>
      <c r="K29" s="108" t="s">
        <v>117</v>
      </c>
      <c r="L29" s="108" t="s">
        <v>117</v>
      </c>
      <c r="M29" s="111" t="s">
        <v>117</v>
      </c>
      <c r="N29" s="111">
        <f t="shared" ref="N29:S29" si="5">N24+N28+N26</f>
        <v>0</v>
      </c>
      <c r="O29" s="111">
        <f t="shared" si="5"/>
        <v>18852.096000000001</v>
      </c>
      <c r="P29" s="111">
        <f t="shared" si="5"/>
        <v>0</v>
      </c>
      <c r="Q29" s="111">
        <f t="shared" si="5"/>
        <v>5650</v>
      </c>
      <c r="R29" s="111">
        <f t="shared" si="5"/>
        <v>6500</v>
      </c>
      <c r="S29" s="111">
        <f t="shared" si="5"/>
        <v>6702.1</v>
      </c>
      <c r="T29" s="154" t="str">
        <f>T24</f>
        <v>-</v>
      </c>
      <c r="U29" s="105" t="s">
        <v>117</v>
      </c>
      <c r="V29" s="105" t="str">
        <f>V24</f>
        <v>-</v>
      </c>
      <c r="W29" s="105" t="str">
        <f>W24</f>
        <v>-</v>
      </c>
      <c r="X29" s="109" t="str">
        <f>X24</f>
        <v>-</v>
      </c>
      <c r="Y29" s="13"/>
      <c r="Z29" s="13"/>
      <c r="AA29" s="13"/>
    </row>
    <row r="30" spans="1:31" ht="17.45" hidden="1" customHeight="1" x14ac:dyDescent="0.2">
      <c r="A30" s="113" t="s">
        <v>52</v>
      </c>
      <c r="B30" s="240" t="s">
        <v>108</v>
      </c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2"/>
      <c r="Y30" s="18"/>
      <c r="Z30" s="18"/>
      <c r="AA30" s="18"/>
    </row>
    <row r="31" spans="1:31" ht="16.899999999999999" hidden="1" customHeight="1" x14ac:dyDescent="0.2">
      <c r="A31" s="155" t="s">
        <v>10</v>
      </c>
      <c r="B31" s="187" t="s">
        <v>64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9"/>
    </row>
    <row r="32" spans="1:31" ht="15.75" hidden="1" x14ac:dyDescent="0.2">
      <c r="A32" s="124"/>
      <c r="B32" s="124"/>
      <c r="C32" s="124"/>
      <c r="D32" s="124"/>
      <c r="E32" s="108" t="s">
        <v>22</v>
      </c>
      <c r="F32" s="108" t="s">
        <v>22</v>
      </c>
      <c r="G32" s="108" t="s">
        <v>22</v>
      </c>
      <c r="H32" s="108" t="s">
        <v>22</v>
      </c>
      <c r="I32" s="108" t="s">
        <v>22</v>
      </c>
      <c r="J32" s="108" t="s">
        <v>22</v>
      </c>
      <c r="K32" s="108" t="s">
        <v>22</v>
      </c>
      <c r="L32" s="108" t="s">
        <v>22</v>
      </c>
      <c r="M32" s="108" t="s">
        <v>22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7"/>
      <c r="Z32" s="17"/>
      <c r="AA32" s="17"/>
    </row>
    <row r="33" spans="1:27" ht="12.75" hidden="1" customHeight="1" x14ac:dyDescent="0.2">
      <c r="A33" s="185" t="s">
        <v>70</v>
      </c>
      <c r="B33" s="186"/>
      <c r="C33" s="193"/>
      <c r="D33" s="109"/>
      <c r="E33" s="109" t="s">
        <v>22</v>
      </c>
      <c r="F33" s="109" t="s">
        <v>22</v>
      </c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3"/>
      <c r="Z33" s="13"/>
      <c r="AA33" s="13"/>
    </row>
    <row r="34" spans="1:27" ht="13.5" hidden="1" customHeight="1" x14ac:dyDescent="0.2">
      <c r="A34" s="115" t="s">
        <v>11</v>
      </c>
      <c r="B34" s="187" t="s">
        <v>107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9"/>
    </row>
    <row r="35" spans="1:27" ht="15.75" hidden="1" x14ac:dyDescent="0.2">
      <c r="A35" s="124"/>
      <c r="B35" s="124"/>
      <c r="C35" s="124"/>
      <c r="D35" s="124"/>
      <c r="E35" s="108" t="s">
        <v>22</v>
      </c>
      <c r="F35" s="108" t="s">
        <v>22</v>
      </c>
      <c r="G35" s="108" t="s">
        <v>22</v>
      </c>
      <c r="H35" s="108" t="s">
        <v>22</v>
      </c>
      <c r="I35" s="108" t="s">
        <v>22</v>
      </c>
      <c r="J35" s="108" t="s">
        <v>22</v>
      </c>
      <c r="K35" s="108" t="s">
        <v>22</v>
      </c>
      <c r="L35" s="108" t="s">
        <v>22</v>
      </c>
      <c r="M35" s="108" t="s">
        <v>22</v>
      </c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7"/>
      <c r="Z35" s="17"/>
      <c r="AA35" s="17"/>
    </row>
    <row r="36" spans="1:27" ht="10.5" hidden="1" customHeight="1" x14ac:dyDescent="0.2">
      <c r="A36" s="185" t="s">
        <v>71</v>
      </c>
      <c r="B36" s="186"/>
      <c r="C36" s="193"/>
      <c r="D36" s="109"/>
      <c r="E36" s="109" t="s">
        <v>22</v>
      </c>
      <c r="F36" s="109" t="s">
        <v>22</v>
      </c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3"/>
      <c r="Z36" s="13"/>
      <c r="AA36" s="13"/>
    </row>
    <row r="37" spans="1:27" ht="15" hidden="1" customHeight="1" x14ac:dyDescent="0.2">
      <c r="A37" s="109" t="s">
        <v>37</v>
      </c>
      <c r="B37" s="187" t="s">
        <v>76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9"/>
    </row>
    <row r="38" spans="1:27" ht="15.75" hidden="1" x14ac:dyDescent="0.2">
      <c r="A38" s="124"/>
      <c r="B38" s="124"/>
      <c r="C38" s="124"/>
      <c r="D38" s="124"/>
      <c r="E38" s="108" t="s">
        <v>22</v>
      </c>
      <c r="F38" s="108" t="s">
        <v>22</v>
      </c>
      <c r="G38" s="108" t="s">
        <v>22</v>
      </c>
      <c r="H38" s="108" t="s">
        <v>22</v>
      </c>
      <c r="I38" s="108" t="s">
        <v>22</v>
      </c>
      <c r="J38" s="108" t="s">
        <v>22</v>
      </c>
      <c r="K38" s="108" t="s">
        <v>22</v>
      </c>
      <c r="L38" s="108" t="s">
        <v>22</v>
      </c>
      <c r="M38" s="108" t="s">
        <v>22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7"/>
      <c r="Z38" s="17"/>
      <c r="AA38" s="17"/>
    </row>
    <row r="39" spans="1:27" ht="10.5" hidden="1" customHeight="1" x14ac:dyDescent="0.2">
      <c r="A39" s="185" t="s">
        <v>72</v>
      </c>
      <c r="B39" s="186"/>
      <c r="C39" s="193"/>
      <c r="D39" s="109"/>
      <c r="E39" s="109" t="s">
        <v>22</v>
      </c>
      <c r="F39" s="109" t="s">
        <v>22</v>
      </c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3"/>
      <c r="Z39" s="13"/>
      <c r="AA39" s="13"/>
    </row>
    <row r="40" spans="1:27" ht="15.75" hidden="1" x14ac:dyDescent="0.2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>
        <v>2</v>
      </c>
      <c r="L40" s="156"/>
      <c r="M40" s="156"/>
      <c r="N40" s="156"/>
      <c r="O40" s="186" t="s">
        <v>98</v>
      </c>
      <c r="P40" s="186"/>
      <c r="Q40" s="186"/>
      <c r="R40" s="186"/>
      <c r="S40" s="186"/>
      <c r="T40" s="186"/>
      <c r="U40" s="186"/>
      <c r="V40" s="186"/>
      <c r="W40" s="186"/>
      <c r="X40" s="186"/>
    </row>
    <row r="41" spans="1:27" ht="15.75" hidden="1" x14ac:dyDescent="0.2">
      <c r="A41" s="124">
        <v>1</v>
      </c>
      <c r="B41" s="124">
        <v>2</v>
      </c>
      <c r="C41" s="124">
        <v>3</v>
      </c>
      <c r="D41" s="124">
        <v>4</v>
      </c>
      <c r="E41" s="124">
        <v>5</v>
      </c>
      <c r="F41" s="124">
        <v>6</v>
      </c>
      <c r="G41" s="132">
        <v>7</v>
      </c>
      <c r="H41" s="124">
        <v>8</v>
      </c>
      <c r="I41" s="124">
        <v>9</v>
      </c>
      <c r="J41" s="124">
        <v>10</v>
      </c>
      <c r="K41" s="157">
        <v>11</v>
      </c>
      <c r="L41" s="157">
        <v>12</v>
      </c>
      <c r="M41" s="157">
        <v>13</v>
      </c>
      <c r="N41" s="124">
        <v>14</v>
      </c>
      <c r="O41" s="124">
        <v>15</v>
      </c>
      <c r="P41" s="124">
        <v>16</v>
      </c>
      <c r="Q41" s="124">
        <v>17</v>
      </c>
      <c r="R41" s="124">
        <v>18</v>
      </c>
      <c r="S41" s="124">
        <v>19</v>
      </c>
      <c r="T41" s="124">
        <v>20</v>
      </c>
      <c r="U41" s="124">
        <v>21</v>
      </c>
      <c r="V41" s="124">
        <v>22</v>
      </c>
      <c r="W41" s="124">
        <v>23</v>
      </c>
      <c r="X41" s="124">
        <v>24</v>
      </c>
    </row>
    <row r="42" spans="1:27" ht="16.5" hidden="1" customHeight="1" x14ac:dyDescent="0.2">
      <c r="A42" s="115" t="s">
        <v>12</v>
      </c>
      <c r="B42" s="187" t="s">
        <v>77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9"/>
    </row>
    <row r="43" spans="1:27" ht="15.75" hidden="1" x14ac:dyDescent="0.2">
      <c r="A43" s="124"/>
      <c r="B43" s="124"/>
      <c r="C43" s="124"/>
      <c r="D43" s="124"/>
      <c r="E43" s="108" t="s">
        <v>22</v>
      </c>
      <c r="F43" s="108" t="s">
        <v>22</v>
      </c>
      <c r="G43" s="108" t="s">
        <v>22</v>
      </c>
      <c r="H43" s="108" t="s">
        <v>22</v>
      </c>
      <c r="I43" s="108" t="s">
        <v>22</v>
      </c>
      <c r="J43" s="108" t="s">
        <v>22</v>
      </c>
      <c r="K43" s="108" t="s">
        <v>22</v>
      </c>
      <c r="L43" s="108" t="s">
        <v>22</v>
      </c>
      <c r="M43" s="108" t="s">
        <v>22</v>
      </c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7"/>
      <c r="Z43" s="17"/>
      <c r="AA43" s="17"/>
    </row>
    <row r="44" spans="1:27" ht="15" hidden="1" customHeight="1" x14ac:dyDescent="0.2">
      <c r="A44" s="185" t="s">
        <v>73</v>
      </c>
      <c r="B44" s="186"/>
      <c r="C44" s="193"/>
      <c r="D44" s="109"/>
      <c r="E44" s="109" t="s">
        <v>22</v>
      </c>
      <c r="F44" s="109" t="s">
        <v>22</v>
      </c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3"/>
      <c r="Z44" s="13"/>
      <c r="AA44" s="13"/>
    </row>
    <row r="45" spans="1:27" ht="14.25" hidden="1" customHeight="1" x14ac:dyDescent="0.2">
      <c r="A45" s="109" t="s">
        <v>54</v>
      </c>
      <c r="B45" s="185" t="s">
        <v>66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93"/>
      <c r="Y45" s="13"/>
      <c r="Z45" s="13"/>
      <c r="AA45" s="13"/>
    </row>
    <row r="46" spans="1:27" ht="15.75" hidden="1" x14ac:dyDescent="0.2">
      <c r="A46" s="124"/>
      <c r="B46" s="124"/>
      <c r="C46" s="124"/>
      <c r="D46" s="124"/>
      <c r="E46" s="108" t="s">
        <v>22</v>
      </c>
      <c r="F46" s="108" t="s">
        <v>22</v>
      </c>
      <c r="G46" s="108" t="s">
        <v>22</v>
      </c>
      <c r="H46" s="108" t="s">
        <v>22</v>
      </c>
      <c r="I46" s="108" t="s">
        <v>22</v>
      </c>
      <c r="J46" s="108" t="s">
        <v>22</v>
      </c>
      <c r="K46" s="108" t="s">
        <v>22</v>
      </c>
      <c r="L46" s="108" t="s">
        <v>22</v>
      </c>
      <c r="M46" s="108" t="s">
        <v>22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7"/>
      <c r="Z46" s="17"/>
      <c r="AA46" s="17"/>
    </row>
    <row r="47" spans="1:27" ht="12.75" hidden="1" customHeight="1" x14ac:dyDescent="0.2">
      <c r="A47" s="185" t="s">
        <v>74</v>
      </c>
      <c r="B47" s="186"/>
      <c r="C47" s="193"/>
      <c r="D47" s="109"/>
      <c r="E47" s="109" t="s">
        <v>22</v>
      </c>
      <c r="F47" s="109" t="s">
        <v>22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3"/>
      <c r="Z47" s="13"/>
      <c r="AA47" s="13"/>
    </row>
    <row r="48" spans="1:27" ht="12" hidden="1" customHeight="1" x14ac:dyDescent="0.2">
      <c r="A48" s="185" t="s">
        <v>75</v>
      </c>
      <c r="B48" s="186"/>
      <c r="C48" s="193"/>
      <c r="D48" s="109"/>
      <c r="E48" s="109" t="s">
        <v>22</v>
      </c>
      <c r="F48" s="109" t="s">
        <v>22</v>
      </c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3"/>
      <c r="Z48" s="13"/>
      <c r="AA48" s="13"/>
    </row>
    <row r="49" spans="1:27" ht="17.25" customHeight="1" x14ac:dyDescent="0.2">
      <c r="A49" s="236" t="s">
        <v>125</v>
      </c>
      <c r="B49" s="236"/>
      <c r="C49" s="236"/>
      <c r="D49" s="174">
        <f>D29</f>
        <v>18852.096000000001</v>
      </c>
      <c r="E49" s="174">
        <f>'4'!E30</f>
        <v>14682.17</v>
      </c>
      <c r="F49" s="174">
        <f>'4'!F30</f>
        <v>0</v>
      </c>
      <c r="G49" s="174">
        <f>'4'!G30</f>
        <v>0</v>
      </c>
      <c r="H49" s="174">
        <f>'4'!H30</f>
        <v>0</v>
      </c>
      <c r="I49" s="174">
        <v>0</v>
      </c>
      <c r="J49" s="174">
        <f>'4'!I30</f>
        <v>4169.9260000000013</v>
      </c>
      <c r="K49" s="174">
        <v>0</v>
      </c>
      <c r="L49" s="174">
        <v>0</v>
      </c>
      <c r="M49" s="174">
        <f>E49</f>
        <v>14682.17</v>
      </c>
      <c r="N49" s="174">
        <f t="shared" ref="N49:T49" si="6">N29</f>
        <v>0</v>
      </c>
      <c r="O49" s="174">
        <f t="shared" si="6"/>
        <v>18852.096000000001</v>
      </c>
      <c r="P49" s="174">
        <f t="shared" si="6"/>
        <v>0</v>
      </c>
      <c r="Q49" s="174">
        <f t="shared" si="6"/>
        <v>5650</v>
      </c>
      <c r="R49" s="174">
        <f t="shared" si="6"/>
        <v>6500</v>
      </c>
      <c r="S49" s="174">
        <f t="shared" si="6"/>
        <v>6702.1</v>
      </c>
      <c r="T49" s="127" t="str">
        <f t="shared" si="6"/>
        <v>-</v>
      </c>
      <c r="U49" s="124" t="s">
        <v>117</v>
      </c>
      <c r="V49" s="124" t="str">
        <f>V29</f>
        <v>-</v>
      </c>
      <c r="W49" s="124" t="str">
        <f>W29</f>
        <v>-</v>
      </c>
      <c r="X49" s="124" t="str">
        <f>X29</f>
        <v>-</v>
      </c>
      <c r="Y49" s="17"/>
      <c r="Z49" s="17"/>
      <c r="AA49" s="17"/>
    </row>
    <row r="50" spans="1:27" ht="17.25" customHeight="1" x14ac:dyDescent="0.25">
      <c r="A50" s="100" t="s">
        <v>120</v>
      </c>
      <c r="B50" s="219" t="s">
        <v>118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1"/>
      <c r="Y50" s="17"/>
      <c r="Z50" s="17"/>
      <c r="AA50" s="17"/>
    </row>
    <row r="51" spans="1:27" ht="15.75" customHeight="1" x14ac:dyDescent="0.25">
      <c r="A51" s="103" t="s">
        <v>13</v>
      </c>
      <c r="B51" s="190" t="s">
        <v>158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228"/>
      <c r="Y51" s="19"/>
      <c r="Z51" s="19"/>
      <c r="AA51" s="19"/>
    </row>
    <row r="52" spans="1:27" ht="17.25" customHeight="1" x14ac:dyDescent="0.25">
      <c r="A52" s="104" t="s">
        <v>14</v>
      </c>
      <c r="B52" s="187" t="s">
        <v>64</v>
      </c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9"/>
      <c r="Y52" s="19"/>
      <c r="Z52" s="19"/>
      <c r="AA52" s="19"/>
    </row>
    <row r="53" spans="1:27" ht="31.5" x14ac:dyDescent="0.2">
      <c r="A53" s="119" t="str">
        <f>'4'!A34</f>
        <v>2.1.1.1</v>
      </c>
      <c r="B53" s="159" t="str">
        <f>'4'!B34</f>
        <v>Заміна підігрівачів в ЦТП на бульв. Дружби Народів, 15Б.</v>
      </c>
      <c r="C53" s="119" t="str">
        <f>'4'!C34</f>
        <v>1 шт.</v>
      </c>
      <c r="D53" s="111">
        <f>'4'!D34</f>
        <v>156.66999999999999</v>
      </c>
      <c r="E53" s="119" t="s">
        <v>48</v>
      </c>
      <c r="F53" s="119" t="s">
        <v>48</v>
      </c>
      <c r="G53" s="119" t="s">
        <v>48</v>
      </c>
      <c r="H53" s="119" t="s">
        <v>48</v>
      </c>
      <c r="I53" s="119" t="s">
        <v>48</v>
      </c>
      <c r="J53" s="119" t="s">
        <v>48</v>
      </c>
      <c r="K53" s="119" t="s">
        <v>48</v>
      </c>
      <c r="L53" s="119" t="s">
        <v>48</v>
      </c>
      <c r="M53" s="119" t="s">
        <v>48</v>
      </c>
      <c r="N53" s="116">
        <f>'4'!K34</f>
        <v>156.66999999999999</v>
      </c>
      <c r="O53" s="116">
        <f>'4'!L34</f>
        <v>0</v>
      </c>
      <c r="P53" s="150">
        <v>0</v>
      </c>
      <c r="Q53" s="116">
        <v>0</v>
      </c>
      <c r="R53" s="150">
        <f>D53</f>
        <v>156.66999999999999</v>
      </c>
      <c r="S53" s="150">
        <v>0</v>
      </c>
      <c r="T53" s="111" t="s">
        <v>117</v>
      </c>
      <c r="U53" s="111" t="s">
        <v>117</v>
      </c>
      <c r="V53" s="111" t="s">
        <v>117</v>
      </c>
      <c r="W53" s="111" t="s">
        <v>117</v>
      </c>
      <c r="X53" s="111" t="s">
        <v>117</v>
      </c>
      <c r="Y53" s="19"/>
      <c r="Z53" s="55"/>
      <c r="AA53" s="19"/>
    </row>
    <row r="54" spans="1:27" ht="17.25" customHeight="1" x14ac:dyDescent="0.2">
      <c r="A54" s="185" t="s">
        <v>78</v>
      </c>
      <c r="B54" s="186"/>
      <c r="C54" s="193"/>
      <c r="D54" s="111">
        <f>SUM(D53:D53)</f>
        <v>156.66999999999999</v>
      </c>
      <c r="E54" s="111" t="s">
        <v>48</v>
      </c>
      <c r="F54" s="111" t="s">
        <v>48</v>
      </c>
      <c r="G54" s="108" t="s">
        <v>117</v>
      </c>
      <c r="H54" s="108" t="s">
        <v>117</v>
      </c>
      <c r="I54" s="108" t="s">
        <v>117</v>
      </c>
      <c r="J54" s="121" t="s">
        <v>117</v>
      </c>
      <c r="K54" s="108" t="s">
        <v>117</v>
      </c>
      <c r="L54" s="108" t="s">
        <v>117</v>
      </c>
      <c r="M54" s="111" t="s">
        <v>117</v>
      </c>
      <c r="N54" s="111">
        <f t="shared" ref="N54:S54" si="7">SUM(N53:N53)</f>
        <v>156.66999999999999</v>
      </c>
      <c r="O54" s="111">
        <f t="shared" si="7"/>
        <v>0</v>
      </c>
      <c r="P54" s="111">
        <f t="shared" si="7"/>
        <v>0</v>
      </c>
      <c r="Q54" s="111">
        <f t="shared" si="7"/>
        <v>0</v>
      </c>
      <c r="R54" s="111">
        <f t="shared" si="7"/>
        <v>156.66999999999999</v>
      </c>
      <c r="S54" s="111">
        <f t="shared" si="7"/>
        <v>0</v>
      </c>
      <c r="T54" s="111" t="s">
        <v>117</v>
      </c>
      <c r="U54" s="111" t="s">
        <v>117</v>
      </c>
      <c r="V54" s="111" t="s">
        <v>117</v>
      </c>
      <c r="W54" s="111" t="s">
        <v>117</v>
      </c>
      <c r="X54" s="111" t="s">
        <v>117</v>
      </c>
      <c r="Y54" s="13"/>
      <c r="Z54" s="13"/>
      <c r="AA54" s="13"/>
    </row>
    <row r="55" spans="1:27" ht="15.75" customHeight="1" x14ac:dyDescent="0.25">
      <c r="A55" s="105" t="s">
        <v>43</v>
      </c>
      <c r="B55" s="187" t="s">
        <v>107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9"/>
      <c r="Y55" s="18"/>
      <c r="Z55" s="18"/>
      <c r="AA55" s="18"/>
    </row>
    <row r="56" spans="1:27" ht="15.75" customHeight="1" x14ac:dyDescent="0.2">
      <c r="A56" s="185" t="s">
        <v>79</v>
      </c>
      <c r="B56" s="186"/>
      <c r="C56" s="193"/>
      <c r="D56" s="111">
        <v>0</v>
      </c>
      <c r="E56" s="109" t="s">
        <v>22</v>
      </c>
      <c r="F56" s="109" t="s">
        <v>22</v>
      </c>
      <c r="G56" s="109" t="s">
        <v>117</v>
      </c>
      <c r="H56" s="109" t="s">
        <v>117</v>
      </c>
      <c r="I56" s="109" t="s">
        <v>117</v>
      </c>
      <c r="J56" s="109" t="s">
        <v>117</v>
      </c>
      <c r="K56" s="109" t="s">
        <v>117</v>
      </c>
      <c r="L56" s="109" t="s">
        <v>117</v>
      </c>
      <c r="M56" s="109" t="s">
        <v>117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09" t="s">
        <v>117</v>
      </c>
      <c r="U56" s="109" t="s">
        <v>117</v>
      </c>
      <c r="V56" s="109" t="s">
        <v>117</v>
      </c>
      <c r="W56" s="109" t="s">
        <v>117</v>
      </c>
      <c r="X56" s="109" t="s">
        <v>117</v>
      </c>
      <c r="Y56" s="13"/>
      <c r="Z56" s="13"/>
      <c r="AA56" s="13"/>
    </row>
    <row r="57" spans="1:27" ht="15" customHeight="1" x14ac:dyDescent="0.2">
      <c r="A57" s="113" t="s">
        <v>44</v>
      </c>
      <c r="B57" s="185" t="s">
        <v>66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93"/>
      <c r="Y57" s="18"/>
      <c r="Z57" s="18"/>
      <c r="AA57" s="18"/>
    </row>
    <row r="58" spans="1:27" ht="16.5" customHeight="1" x14ac:dyDescent="0.2">
      <c r="A58" s="185" t="s">
        <v>80</v>
      </c>
      <c r="B58" s="186"/>
      <c r="C58" s="193"/>
      <c r="D58" s="111">
        <v>0</v>
      </c>
      <c r="E58" s="109" t="s">
        <v>22</v>
      </c>
      <c r="F58" s="109" t="s">
        <v>22</v>
      </c>
      <c r="G58" s="109" t="s">
        <v>117</v>
      </c>
      <c r="H58" s="109" t="s">
        <v>117</v>
      </c>
      <c r="I58" s="109" t="s">
        <v>117</v>
      </c>
      <c r="J58" s="109" t="s">
        <v>117</v>
      </c>
      <c r="K58" s="109" t="s">
        <v>117</v>
      </c>
      <c r="L58" s="109" t="s">
        <v>117</v>
      </c>
      <c r="M58" s="109" t="s">
        <v>117</v>
      </c>
      <c r="N58" s="111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09" t="s">
        <v>117</v>
      </c>
      <c r="U58" s="109" t="s">
        <v>117</v>
      </c>
      <c r="V58" s="109" t="s">
        <v>117</v>
      </c>
      <c r="W58" s="109" t="s">
        <v>117</v>
      </c>
      <c r="X58" s="109" t="s">
        <v>117</v>
      </c>
      <c r="Y58" s="13"/>
      <c r="Z58" s="13"/>
      <c r="AA58" s="13"/>
    </row>
    <row r="59" spans="1:27" ht="15" customHeight="1" x14ac:dyDescent="0.2">
      <c r="A59" s="185" t="s">
        <v>81</v>
      </c>
      <c r="B59" s="186"/>
      <c r="C59" s="193"/>
      <c r="D59" s="111">
        <f>D54+D58+D56</f>
        <v>156.66999999999999</v>
      </c>
      <c r="E59" s="109" t="s">
        <v>48</v>
      </c>
      <c r="F59" s="109" t="s">
        <v>48</v>
      </c>
      <c r="G59" s="109" t="s">
        <v>117</v>
      </c>
      <c r="H59" s="108" t="s">
        <v>117</v>
      </c>
      <c r="I59" s="108" t="s">
        <v>117</v>
      </c>
      <c r="J59" s="121" t="str">
        <f>J54</f>
        <v>-</v>
      </c>
      <c r="K59" s="108" t="s">
        <v>117</v>
      </c>
      <c r="L59" s="108" t="s">
        <v>117</v>
      </c>
      <c r="M59" s="111" t="str">
        <f>M54</f>
        <v>-</v>
      </c>
      <c r="N59" s="111">
        <f t="shared" ref="N59:S59" si="8">N54+N58+N56</f>
        <v>156.66999999999999</v>
      </c>
      <c r="O59" s="111">
        <f t="shared" si="8"/>
        <v>0</v>
      </c>
      <c r="P59" s="111">
        <f t="shared" si="8"/>
        <v>0</v>
      </c>
      <c r="Q59" s="111">
        <f t="shared" si="8"/>
        <v>0</v>
      </c>
      <c r="R59" s="111">
        <f t="shared" si="8"/>
        <v>156.66999999999999</v>
      </c>
      <c r="S59" s="111">
        <f t="shared" si="8"/>
        <v>0</v>
      </c>
      <c r="T59" s="123" t="str">
        <f>T54</f>
        <v>-</v>
      </c>
      <c r="U59" s="111"/>
      <c r="V59" s="111" t="str">
        <f>V54</f>
        <v>-</v>
      </c>
      <c r="W59" s="111" t="str">
        <f>W54</f>
        <v>-</v>
      </c>
      <c r="X59" s="111" t="str">
        <f>X54</f>
        <v>-</v>
      </c>
      <c r="Y59" s="13"/>
      <c r="Z59" s="13"/>
      <c r="AA59" s="13"/>
    </row>
    <row r="60" spans="1:27" ht="14.25" customHeight="1" x14ac:dyDescent="0.2">
      <c r="A60" s="190" t="s">
        <v>121</v>
      </c>
      <c r="B60" s="191"/>
      <c r="C60" s="228"/>
      <c r="D60" s="174">
        <f>'4'!D41</f>
        <v>156.66999999999999</v>
      </c>
      <c r="E60" s="174">
        <f>'4'!E41</f>
        <v>148.13</v>
      </c>
      <c r="F60" s="174">
        <f>'4'!F41</f>
        <v>0</v>
      </c>
      <c r="G60" s="174">
        <v>0</v>
      </c>
      <c r="H60" s="174">
        <v>0</v>
      </c>
      <c r="I60" s="174">
        <v>0</v>
      </c>
      <c r="J60" s="174">
        <f>D60-E60</f>
        <v>8.539999999999992</v>
      </c>
      <c r="K60" s="174">
        <v>0</v>
      </c>
      <c r="L60" s="174">
        <v>0</v>
      </c>
      <c r="M60" s="174">
        <f>E60</f>
        <v>148.13</v>
      </c>
      <c r="N60" s="174">
        <f>N59</f>
        <v>156.66999999999999</v>
      </c>
      <c r="O60" s="174">
        <f t="shared" ref="O60:S60" si="9">O59</f>
        <v>0</v>
      </c>
      <c r="P60" s="174">
        <f t="shared" si="9"/>
        <v>0</v>
      </c>
      <c r="Q60" s="174">
        <f t="shared" si="9"/>
        <v>0</v>
      </c>
      <c r="R60" s="174">
        <f t="shared" si="9"/>
        <v>156.66999999999999</v>
      </c>
      <c r="S60" s="174">
        <f t="shared" si="9"/>
        <v>0</v>
      </c>
      <c r="T60" s="109" t="s">
        <v>117</v>
      </c>
      <c r="U60" s="109" t="s">
        <v>117</v>
      </c>
      <c r="V60" s="109" t="s">
        <v>117</v>
      </c>
      <c r="W60" s="109" t="s">
        <v>117</v>
      </c>
      <c r="X60" s="109" t="s">
        <v>117</v>
      </c>
      <c r="Y60" s="13"/>
      <c r="Z60" s="13"/>
      <c r="AA60" s="13"/>
    </row>
    <row r="61" spans="1:27" ht="14.25" customHeight="1" x14ac:dyDescent="0.25">
      <c r="A61" s="100" t="s">
        <v>122</v>
      </c>
      <c r="B61" s="219" t="s">
        <v>119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1"/>
      <c r="Y61" s="13"/>
      <c r="Z61" s="13"/>
      <c r="AA61" s="13"/>
    </row>
    <row r="62" spans="1:27" ht="15.75" customHeight="1" x14ac:dyDescent="0.25">
      <c r="A62" s="103" t="s">
        <v>13</v>
      </c>
      <c r="B62" s="190" t="s">
        <v>109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228"/>
      <c r="Y62" s="13"/>
      <c r="Z62" s="13"/>
      <c r="AA62" s="13"/>
    </row>
    <row r="63" spans="1:27" ht="16.5" customHeight="1" x14ac:dyDescent="0.25">
      <c r="A63" s="104" t="s">
        <v>14</v>
      </c>
      <c r="B63" s="187" t="s">
        <v>64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9"/>
      <c r="Y63" s="13"/>
      <c r="Z63" s="13"/>
      <c r="AA63" s="13"/>
    </row>
    <row r="64" spans="1:27" ht="47.25" x14ac:dyDescent="0.2">
      <c r="A64" s="119" t="str">
        <f>'4'!A45</f>
        <v>2.1.1.1</v>
      </c>
      <c r="B64" s="159" t="str">
        <f>'4'!B45</f>
        <v>Реконструкція теплової мережі від ВТ-21 на просп. Волі,  74 до ВТ-31 на просп. Волі, 58 в м. Луцьку</v>
      </c>
      <c r="C64" s="155" t="str">
        <f>'4'!C45</f>
        <v>1315 м.п.</v>
      </c>
      <c r="D64" s="131">
        <f>'4'!D45</f>
        <v>18744.18</v>
      </c>
      <c r="E64" s="119" t="s">
        <v>48</v>
      </c>
      <c r="F64" s="119" t="s">
        <v>48</v>
      </c>
      <c r="G64" s="119" t="s">
        <v>48</v>
      </c>
      <c r="H64" s="119" t="s">
        <v>48</v>
      </c>
      <c r="I64" s="119" t="s">
        <v>48</v>
      </c>
      <c r="J64" s="119" t="s">
        <v>48</v>
      </c>
      <c r="K64" s="119" t="s">
        <v>48</v>
      </c>
      <c r="L64" s="119" t="s">
        <v>48</v>
      </c>
      <c r="M64" s="119" t="s">
        <v>48</v>
      </c>
      <c r="N64" s="131">
        <f>'4'!K45</f>
        <v>0</v>
      </c>
      <c r="O64" s="131">
        <f>'4'!L45</f>
        <v>18744.18</v>
      </c>
      <c r="P64" s="131">
        <v>0</v>
      </c>
      <c r="Q64" s="131">
        <v>0</v>
      </c>
      <c r="R64" s="131">
        <v>0</v>
      </c>
      <c r="S64" s="131">
        <f>D64</f>
        <v>18744.18</v>
      </c>
      <c r="T64" s="111" t="s">
        <v>117</v>
      </c>
      <c r="U64" s="111" t="s">
        <v>117</v>
      </c>
      <c r="V64" s="111" t="s">
        <v>117</v>
      </c>
      <c r="W64" s="111" t="s">
        <v>117</v>
      </c>
      <c r="X64" s="111" t="s">
        <v>117</v>
      </c>
      <c r="Y64" s="13"/>
      <c r="Z64" s="13"/>
      <c r="AA64" s="13"/>
    </row>
    <row r="65" spans="1:27" ht="15.75" x14ac:dyDescent="0.2">
      <c r="A65" s="185" t="s">
        <v>78</v>
      </c>
      <c r="B65" s="186"/>
      <c r="C65" s="193"/>
      <c r="D65" s="131">
        <f>SUM(D64:D64)</f>
        <v>18744.18</v>
      </c>
      <c r="E65" s="111" t="s">
        <v>48</v>
      </c>
      <c r="F65" s="111" t="s">
        <v>48</v>
      </c>
      <c r="G65" s="108" t="s">
        <v>117</v>
      </c>
      <c r="H65" s="108" t="s">
        <v>117</v>
      </c>
      <c r="I65" s="108" t="s">
        <v>117</v>
      </c>
      <c r="J65" s="121" t="s">
        <v>117</v>
      </c>
      <c r="K65" s="108" t="s">
        <v>117</v>
      </c>
      <c r="L65" s="108" t="s">
        <v>117</v>
      </c>
      <c r="M65" s="111" t="s">
        <v>117</v>
      </c>
      <c r="N65" s="131">
        <f t="shared" ref="N65:S65" si="10">SUM(N64:N64)</f>
        <v>0</v>
      </c>
      <c r="O65" s="131">
        <f t="shared" si="10"/>
        <v>18744.18</v>
      </c>
      <c r="P65" s="131">
        <f t="shared" si="10"/>
        <v>0</v>
      </c>
      <c r="Q65" s="131">
        <f t="shared" si="10"/>
        <v>0</v>
      </c>
      <c r="R65" s="131">
        <f t="shared" si="10"/>
        <v>0</v>
      </c>
      <c r="S65" s="131">
        <f t="shared" si="10"/>
        <v>18744.18</v>
      </c>
      <c r="T65" s="111" t="s">
        <v>117</v>
      </c>
      <c r="U65" s="111" t="s">
        <v>117</v>
      </c>
      <c r="V65" s="111" t="s">
        <v>117</v>
      </c>
      <c r="W65" s="111" t="s">
        <v>117</v>
      </c>
      <c r="X65" s="111" t="s">
        <v>117</v>
      </c>
      <c r="Y65" s="13"/>
      <c r="Z65" s="13"/>
      <c r="AA65" s="13"/>
    </row>
    <row r="66" spans="1:27" ht="15.75" x14ac:dyDescent="0.25">
      <c r="A66" s="105" t="s">
        <v>43</v>
      </c>
      <c r="B66" s="187" t="s">
        <v>150</v>
      </c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9"/>
      <c r="Y66" s="13"/>
      <c r="Z66" s="13"/>
      <c r="AA66" s="13"/>
    </row>
    <row r="67" spans="1:27" ht="15.75" x14ac:dyDescent="0.25">
      <c r="A67" s="185" t="s">
        <v>79</v>
      </c>
      <c r="B67" s="186"/>
      <c r="C67" s="193"/>
      <c r="D67" s="111">
        <v>0</v>
      </c>
      <c r="E67" s="109" t="s">
        <v>22</v>
      </c>
      <c r="F67" s="109" t="s">
        <v>22</v>
      </c>
      <c r="G67" s="109" t="s">
        <v>117</v>
      </c>
      <c r="H67" s="109" t="s">
        <v>117</v>
      </c>
      <c r="I67" s="109" t="s">
        <v>117</v>
      </c>
      <c r="J67" s="109" t="s">
        <v>117</v>
      </c>
      <c r="K67" s="109" t="s">
        <v>117</v>
      </c>
      <c r="L67" s="109" t="s">
        <v>117</v>
      </c>
      <c r="M67" s="109" t="s">
        <v>117</v>
      </c>
      <c r="N67" s="116">
        <v>0</v>
      </c>
      <c r="O67" s="116">
        <v>0</v>
      </c>
      <c r="P67" s="116">
        <v>0</v>
      </c>
      <c r="Q67" s="116">
        <v>0</v>
      </c>
      <c r="R67" s="116">
        <v>0</v>
      </c>
      <c r="S67" s="116">
        <v>0</v>
      </c>
      <c r="T67" s="105" t="s">
        <v>117</v>
      </c>
      <c r="U67" s="105" t="s">
        <v>117</v>
      </c>
      <c r="V67" s="105" t="s">
        <v>117</v>
      </c>
      <c r="W67" s="105" t="s">
        <v>117</v>
      </c>
      <c r="X67" s="105" t="s">
        <v>117</v>
      </c>
      <c r="Y67" s="13"/>
      <c r="Z67" s="13"/>
      <c r="AA67" s="13"/>
    </row>
    <row r="68" spans="1:27" ht="18" customHeight="1" x14ac:dyDescent="0.25">
      <c r="A68" s="103" t="s">
        <v>44</v>
      </c>
      <c r="B68" s="185" t="s">
        <v>66</v>
      </c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93"/>
      <c r="Y68" s="13"/>
      <c r="Z68" s="13"/>
      <c r="AA68" s="13"/>
    </row>
    <row r="69" spans="1:27" ht="15.75" x14ac:dyDescent="0.25">
      <c r="A69" s="185" t="s">
        <v>80</v>
      </c>
      <c r="B69" s="186"/>
      <c r="C69" s="193"/>
      <c r="D69" s="111">
        <v>0</v>
      </c>
      <c r="E69" s="109" t="s">
        <v>22</v>
      </c>
      <c r="F69" s="109" t="s">
        <v>22</v>
      </c>
      <c r="G69" s="109" t="s">
        <v>117</v>
      </c>
      <c r="H69" s="109" t="s">
        <v>117</v>
      </c>
      <c r="I69" s="109" t="s">
        <v>117</v>
      </c>
      <c r="J69" s="109" t="s">
        <v>117</v>
      </c>
      <c r="K69" s="109" t="s">
        <v>117</v>
      </c>
      <c r="L69" s="109" t="s">
        <v>117</v>
      </c>
      <c r="M69" s="109" t="s">
        <v>117</v>
      </c>
      <c r="N69" s="131">
        <v>0</v>
      </c>
      <c r="O69" s="131">
        <v>0</v>
      </c>
      <c r="P69" s="131">
        <v>0</v>
      </c>
      <c r="Q69" s="131">
        <v>0</v>
      </c>
      <c r="R69" s="131">
        <v>0</v>
      </c>
      <c r="S69" s="131">
        <v>0</v>
      </c>
      <c r="T69" s="105" t="s">
        <v>117</v>
      </c>
      <c r="U69" s="105" t="s">
        <v>117</v>
      </c>
      <c r="V69" s="105" t="s">
        <v>117</v>
      </c>
      <c r="W69" s="105" t="s">
        <v>117</v>
      </c>
      <c r="X69" s="105" t="s">
        <v>117</v>
      </c>
      <c r="Y69" s="13"/>
      <c r="Z69" s="13"/>
      <c r="AA69" s="13"/>
    </row>
    <row r="70" spans="1:27" ht="16.5" customHeight="1" x14ac:dyDescent="0.25">
      <c r="A70" s="185" t="s">
        <v>81</v>
      </c>
      <c r="B70" s="186"/>
      <c r="C70" s="193"/>
      <c r="D70" s="131">
        <f>D65+D69+D67</f>
        <v>18744.18</v>
      </c>
      <c r="E70" s="109" t="s">
        <v>48</v>
      </c>
      <c r="F70" s="109" t="s">
        <v>48</v>
      </c>
      <c r="G70" s="109" t="s">
        <v>117</v>
      </c>
      <c r="H70" s="108" t="s">
        <v>117</v>
      </c>
      <c r="I70" s="108" t="s">
        <v>117</v>
      </c>
      <c r="J70" s="121" t="str">
        <f>J65</f>
        <v>-</v>
      </c>
      <c r="K70" s="108" t="s">
        <v>117</v>
      </c>
      <c r="L70" s="108" t="s">
        <v>117</v>
      </c>
      <c r="M70" s="107" t="str">
        <f>M65</f>
        <v>-</v>
      </c>
      <c r="N70" s="131">
        <f t="shared" ref="N70:S70" si="11">N65+N69+N67</f>
        <v>0</v>
      </c>
      <c r="O70" s="131">
        <f t="shared" si="11"/>
        <v>18744.18</v>
      </c>
      <c r="P70" s="131">
        <f t="shared" si="11"/>
        <v>0</v>
      </c>
      <c r="Q70" s="131">
        <f t="shared" si="11"/>
        <v>0</v>
      </c>
      <c r="R70" s="131">
        <f t="shared" si="11"/>
        <v>0</v>
      </c>
      <c r="S70" s="131">
        <f t="shared" si="11"/>
        <v>18744.18</v>
      </c>
      <c r="T70" s="154" t="str">
        <f>T65</f>
        <v>-</v>
      </c>
      <c r="U70" s="107" t="s">
        <v>117</v>
      </c>
      <c r="V70" s="107" t="str">
        <f>V65</f>
        <v>-</v>
      </c>
      <c r="W70" s="107" t="str">
        <f>W65</f>
        <v>-</v>
      </c>
      <c r="X70" s="107" t="str">
        <f>X65</f>
        <v>-</v>
      </c>
      <c r="Y70" s="13"/>
      <c r="Z70" s="13"/>
      <c r="AA70" s="13"/>
    </row>
    <row r="71" spans="1:27" ht="14.25" hidden="1" customHeight="1" x14ac:dyDescent="0.25">
      <c r="A71" s="103" t="s">
        <v>38</v>
      </c>
      <c r="B71" s="240" t="s">
        <v>108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2"/>
      <c r="Y71" s="13"/>
      <c r="Z71" s="13"/>
      <c r="AA71" s="13"/>
    </row>
    <row r="72" spans="1:27" ht="14.25" hidden="1" customHeight="1" x14ac:dyDescent="0.2">
      <c r="A72" s="155" t="s">
        <v>15</v>
      </c>
      <c r="B72" s="187" t="s">
        <v>64</v>
      </c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9"/>
      <c r="Y72" s="13"/>
      <c r="Z72" s="13"/>
      <c r="AA72" s="13"/>
    </row>
    <row r="73" spans="1:27" ht="14.25" hidden="1" customHeight="1" x14ac:dyDescent="0.25">
      <c r="A73" s="100"/>
      <c r="B73" s="100"/>
      <c r="C73" s="100"/>
      <c r="D73" s="100"/>
      <c r="E73" s="160" t="s">
        <v>22</v>
      </c>
      <c r="F73" s="160" t="s">
        <v>22</v>
      </c>
      <c r="G73" s="160" t="s">
        <v>22</v>
      </c>
      <c r="H73" s="160" t="s">
        <v>22</v>
      </c>
      <c r="I73" s="160" t="s">
        <v>22</v>
      </c>
      <c r="J73" s="160" t="s">
        <v>22</v>
      </c>
      <c r="K73" s="160" t="s">
        <v>22</v>
      </c>
      <c r="L73" s="160" t="s">
        <v>22</v>
      </c>
      <c r="M73" s="160" t="s">
        <v>22</v>
      </c>
      <c r="N73" s="100"/>
      <c r="O73" s="100"/>
      <c r="P73" s="161"/>
      <c r="Q73" s="161"/>
      <c r="R73" s="100"/>
      <c r="S73" s="100"/>
      <c r="T73" s="100"/>
      <c r="U73" s="100"/>
      <c r="V73" s="100"/>
      <c r="W73" s="100"/>
      <c r="X73" s="100"/>
      <c r="Y73" s="13"/>
      <c r="Z73" s="13"/>
      <c r="AA73" s="13"/>
    </row>
    <row r="74" spans="1:27" ht="14.25" hidden="1" customHeight="1" x14ac:dyDescent="0.25">
      <c r="A74" s="229" t="s">
        <v>82</v>
      </c>
      <c r="B74" s="230"/>
      <c r="C74" s="231"/>
      <c r="D74" s="105"/>
      <c r="E74" s="105" t="s">
        <v>22</v>
      </c>
      <c r="F74" s="105" t="s">
        <v>22</v>
      </c>
      <c r="G74" s="105"/>
      <c r="H74" s="105"/>
      <c r="I74" s="105"/>
      <c r="J74" s="105"/>
      <c r="K74" s="105"/>
      <c r="L74" s="105"/>
      <c r="M74" s="105"/>
      <c r="N74" s="105"/>
      <c r="O74" s="105"/>
      <c r="P74" s="162"/>
      <c r="Q74" s="162"/>
      <c r="R74" s="105"/>
      <c r="S74" s="105"/>
      <c r="T74" s="105"/>
      <c r="U74" s="105"/>
      <c r="V74" s="105"/>
      <c r="W74" s="105"/>
      <c r="X74" s="105"/>
      <c r="Y74" s="13"/>
      <c r="Z74" s="13"/>
      <c r="AA74" s="13"/>
    </row>
    <row r="75" spans="1:27" ht="14.25" hidden="1" customHeight="1" x14ac:dyDescent="0.2">
      <c r="A75" s="115" t="s">
        <v>16</v>
      </c>
      <c r="B75" s="187" t="s">
        <v>65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9"/>
      <c r="Y75" s="13"/>
      <c r="Z75" s="13"/>
      <c r="AA75" s="13"/>
    </row>
    <row r="76" spans="1:27" ht="14.25" hidden="1" customHeight="1" x14ac:dyDescent="0.25">
      <c r="A76" s="100"/>
      <c r="B76" s="100"/>
      <c r="C76" s="100"/>
      <c r="D76" s="100"/>
      <c r="E76" s="160" t="s">
        <v>22</v>
      </c>
      <c r="F76" s="160" t="s">
        <v>22</v>
      </c>
      <c r="G76" s="160" t="s">
        <v>22</v>
      </c>
      <c r="H76" s="160" t="s">
        <v>22</v>
      </c>
      <c r="I76" s="160" t="s">
        <v>22</v>
      </c>
      <c r="J76" s="160" t="s">
        <v>22</v>
      </c>
      <c r="K76" s="160" t="s">
        <v>22</v>
      </c>
      <c r="L76" s="160" t="s">
        <v>22</v>
      </c>
      <c r="M76" s="160" t="s">
        <v>22</v>
      </c>
      <c r="N76" s="100"/>
      <c r="O76" s="100"/>
      <c r="P76" s="161"/>
      <c r="Q76" s="161"/>
      <c r="R76" s="100"/>
      <c r="S76" s="100"/>
      <c r="T76" s="100"/>
      <c r="U76" s="100"/>
      <c r="V76" s="100"/>
      <c r="W76" s="100"/>
      <c r="X76" s="100"/>
      <c r="Y76" s="13"/>
      <c r="Z76" s="13"/>
      <c r="AA76" s="13"/>
    </row>
    <row r="77" spans="1:27" ht="14.25" hidden="1" customHeight="1" x14ac:dyDescent="0.25">
      <c r="A77" s="229" t="s">
        <v>83</v>
      </c>
      <c r="B77" s="230"/>
      <c r="C77" s="231"/>
      <c r="D77" s="105"/>
      <c r="E77" s="105" t="s">
        <v>22</v>
      </c>
      <c r="F77" s="105" t="s">
        <v>22</v>
      </c>
      <c r="G77" s="105"/>
      <c r="H77" s="105"/>
      <c r="I77" s="105"/>
      <c r="J77" s="105"/>
      <c r="K77" s="105"/>
      <c r="L77" s="105"/>
      <c r="M77" s="105"/>
      <c r="N77" s="105"/>
      <c r="O77" s="105"/>
      <c r="P77" s="162"/>
      <c r="Q77" s="162"/>
      <c r="R77" s="105"/>
      <c r="S77" s="105"/>
      <c r="T77" s="105"/>
      <c r="U77" s="105"/>
      <c r="V77" s="105"/>
      <c r="W77" s="105"/>
      <c r="X77" s="105"/>
      <c r="Y77" s="13"/>
      <c r="Z77" s="13"/>
      <c r="AA77" s="13"/>
    </row>
    <row r="78" spans="1:27" ht="14.25" hidden="1" customHeight="1" x14ac:dyDescent="0.25">
      <c r="A78" s="105" t="s">
        <v>39</v>
      </c>
      <c r="B78" s="187" t="s">
        <v>76</v>
      </c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9"/>
      <c r="Y78" s="13"/>
      <c r="Z78" s="13"/>
      <c r="AA78" s="13"/>
    </row>
    <row r="79" spans="1:27" ht="14.25" hidden="1" customHeight="1" x14ac:dyDescent="0.25">
      <c r="A79" s="100"/>
      <c r="B79" s="100"/>
      <c r="C79" s="100"/>
      <c r="D79" s="100"/>
      <c r="E79" s="160" t="s">
        <v>22</v>
      </c>
      <c r="F79" s="160" t="s">
        <v>22</v>
      </c>
      <c r="G79" s="160" t="s">
        <v>22</v>
      </c>
      <c r="H79" s="160" t="s">
        <v>22</v>
      </c>
      <c r="I79" s="160" t="s">
        <v>22</v>
      </c>
      <c r="J79" s="160" t="s">
        <v>22</v>
      </c>
      <c r="K79" s="160" t="s">
        <v>22</v>
      </c>
      <c r="L79" s="160" t="s">
        <v>22</v>
      </c>
      <c r="M79" s="160" t="s">
        <v>22</v>
      </c>
      <c r="N79" s="100"/>
      <c r="O79" s="100"/>
      <c r="P79" s="161"/>
      <c r="Q79" s="161"/>
      <c r="R79" s="100"/>
      <c r="S79" s="100"/>
      <c r="T79" s="100"/>
      <c r="U79" s="100"/>
      <c r="V79" s="100"/>
      <c r="W79" s="100"/>
      <c r="X79" s="100"/>
      <c r="Y79" s="13"/>
      <c r="Z79" s="13"/>
      <c r="AA79" s="13"/>
    </row>
    <row r="80" spans="1:27" ht="14.25" hidden="1" customHeight="1" x14ac:dyDescent="0.25">
      <c r="A80" s="218" t="s">
        <v>84</v>
      </c>
      <c r="B80" s="218"/>
      <c r="C80" s="218"/>
      <c r="D80" s="105"/>
      <c r="E80" s="105" t="s">
        <v>48</v>
      </c>
      <c r="F80" s="105" t="s">
        <v>48</v>
      </c>
      <c r="G80" s="105"/>
      <c r="H80" s="105"/>
      <c r="I80" s="105"/>
      <c r="J80" s="105"/>
      <c r="K80" s="105"/>
      <c r="L80" s="105"/>
      <c r="M80" s="105"/>
      <c r="N80" s="105"/>
      <c r="O80" s="105"/>
      <c r="P80" s="162"/>
      <c r="Q80" s="162"/>
      <c r="R80" s="105"/>
      <c r="S80" s="105"/>
      <c r="T80" s="105"/>
      <c r="U80" s="105"/>
      <c r="V80" s="105"/>
      <c r="W80" s="105"/>
      <c r="X80" s="105"/>
      <c r="Y80" s="13"/>
      <c r="Z80" s="13"/>
      <c r="AA80" s="13"/>
    </row>
    <row r="81" spans="1:29" ht="14.25" hidden="1" customHeight="1" x14ac:dyDescent="0.2">
      <c r="A81" s="62"/>
      <c r="B81" s="62"/>
      <c r="C81" s="62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79"/>
      <c r="O81" s="61"/>
      <c r="P81" s="38"/>
      <c r="Q81" s="38"/>
      <c r="R81" s="81"/>
      <c r="S81" s="40"/>
      <c r="T81" s="39"/>
      <c r="U81" s="39"/>
      <c r="V81" s="39"/>
      <c r="W81" s="39"/>
      <c r="X81" s="39"/>
      <c r="Y81" s="13"/>
      <c r="Z81" s="13"/>
      <c r="AA81" s="13"/>
    </row>
    <row r="82" spans="1:29" ht="14.25" hidden="1" customHeight="1" x14ac:dyDescent="0.2">
      <c r="A82" s="62" t="s">
        <v>17</v>
      </c>
      <c r="B82" s="263" t="s">
        <v>77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5"/>
      <c r="Y82" s="13"/>
      <c r="Z82" s="13"/>
      <c r="AA82" s="13"/>
    </row>
    <row r="83" spans="1:29" ht="14.25" hidden="1" customHeight="1" x14ac:dyDescent="0.2">
      <c r="A83" s="60"/>
      <c r="B83" s="60"/>
      <c r="C83" s="60"/>
      <c r="D83" s="60"/>
      <c r="E83" s="36" t="s">
        <v>22</v>
      </c>
      <c r="F83" s="36" t="s">
        <v>22</v>
      </c>
      <c r="G83" s="36" t="s">
        <v>22</v>
      </c>
      <c r="H83" s="36" t="s">
        <v>22</v>
      </c>
      <c r="I83" s="36" t="s">
        <v>22</v>
      </c>
      <c r="J83" s="36" t="s">
        <v>22</v>
      </c>
      <c r="K83" s="36" t="s">
        <v>22</v>
      </c>
      <c r="L83" s="36" t="s">
        <v>22</v>
      </c>
      <c r="M83" s="36" t="s">
        <v>22</v>
      </c>
      <c r="N83" s="69"/>
      <c r="O83" s="60"/>
      <c r="P83" s="37"/>
      <c r="Q83" s="37"/>
      <c r="R83" s="69"/>
      <c r="S83" s="69"/>
      <c r="T83" s="60"/>
      <c r="U83" s="60"/>
      <c r="V83" s="60"/>
      <c r="W83" s="60"/>
      <c r="X83" s="60"/>
      <c r="Y83" s="13"/>
      <c r="Z83" s="13"/>
      <c r="AA83" s="13"/>
    </row>
    <row r="84" spans="1:29" ht="14.25" hidden="1" customHeight="1" x14ac:dyDescent="0.2">
      <c r="A84" s="266" t="s">
        <v>85</v>
      </c>
      <c r="B84" s="267"/>
      <c r="C84" s="268"/>
      <c r="D84" s="61"/>
      <c r="E84" s="61" t="s">
        <v>22</v>
      </c>
      <c r="F84" s="61" t="s">
        <v>22</v>
      </c>
      <c r="G84" s="61"/>
      <c r="H84" s="61"/>
      <c r="I84" s="61"/>
      <c r="J84" s="61"/>
      <c r="K84" s="61"/>
      <c r="L84" s="61"/>
      <c r="M84" s="61"/>
      <c r="N84" s="79"/>
      <c r="O84" s="61"/>
      <c r="P84" s="38"/>
      <c r="Q84" s="38"/>
      <c r="R84" s="81"/>
      <c r="S84" s="81"/>
      <c r="T84" s="61"/>
      <c r="U84" s="61"/>
      <c r="V84" s="61"/>
      <c r="W84" s="61"/>
      <c r="X84" s="61"/>
      <c r="Y84" s="13"/>
      <c r="Z84" s="13"/>
      <c r="AA84" s="13"/>
    </row>
    <row r="85" spans="1:29" ht="14.25" hidden="1" customHeight="1" x14ac:dyDescent="0.2">
      <c r="A85" s="61" t="s">
        <v>53</v>
      </c>
      <c r="B85" s="266" t="s">
        <v>66</v>
      </c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8"/>
      <c r="Y85" s="13"/>
      <c r="Z85" s="13"/>
      <c r="AA85" s="13"/>
    </row>
    <row r="86" spans="1:29" ht="14.25" hidden="1" customHeight="1" x14ac:dyDescent="0.2">
      <c r="A86" s="60"/>
      <c r="B86" s="60"/>
      <c r="C86" s="60"/>
      <c r="D86" s="60"/>
      <c r="E86" s="36" t="s">
        <v>22</v>
      </c>
      <c r="F86" s="36" t="s">
        <v>22</v>
      </c>
      <c r="G86" s="36" t="s">
        <v>22</v>
      </c>
      <c r="H86" s="36" t="s">
        <v>22</v>
      </c>
      <c r="I86" s="36" t="s">
        <v>22</v>
      </c>
      <c r="J86" s="36" t="s">
        <v>22</v>
      </c>
      <c r="K86" s="36" t="s">
        <v>22</v>
      </c>
      <c r="L86" s="36" t="s">
        <v>22</v>
      </c>
      <c r="M86" s="36" t="s">
        <v>22</v>
      </c>
      <c r="N86" s="69"/>
      <c r="O86" s="60"/>
      <c r="P86" s="37"/>
      <c r="Q86" s="37"/>
      <c r="R86" s="69"/>
      <c r="S86" s="69"/>
      <c r="T86" s="60"/>
      <c r="U86" s="60"/>
      <c r="V86" s="60"/>
      <c r="W86" s="60"/>
      <c r="X86" s="60"/>
      <c r="Y86" s="13"/>
      <c r="Z86" s="13"/>
      <c r="AA86" s="13"/>
    </row>
    <row r="87" spans="1:29" ht="14.25" hidden="1" customHeight="1" x14ac:dyDescent="0.2">
      <c r="A87" s="266" t="s">
        <v>86</v>
      </c>
      <c r="B87" s="267"/>
      <c r="C87" s="268"/>
      <c r="D87" s="61"/>
      <c r="E87" s="61" t="s">
        <v>22</v>
      </c>
      <c r="F87" s="61" t="s">
        <v>22</v>
      </c>
      <c r="G87" s="61"/>
      <c r="H87" s="61"/>
      <c r="I87" s="61"/>
      <c r="J87" s="61"/>
      <c r="K87" s="61"/>
      <c r="L87" s="61"/>
      <c r="M87" s="61"/>
      <c r="N87" s="79"/>
      <c r="O87" s="61"/>
      <c r="P87" s="38"/>
      <c r="Q87" s="38"/>
      <c r="R87" s="81"/>
      <c r="S87" s="81"/>
      <c r="T87" s="61"/>
      <c r="U87" s="61"/>
      <c r="V87" s="61"/>
      <c r="W87" s="61"/>
      <c r="X87" s="61"/>
      <c r="Y87" s="13"/>
      <c r="Z87" s="13"/>
      <c r="AA87" s="13"/>
    </row>
    <row r="88" spans="1:29" ht="14.25" hidden="1" customHeight="1" x14ac:dyDescent="0.2">
      <c r="A88" s="266" t="s">
        <v>87</v>
      </c>
      <c r="B88" s="267"/>
      <c r="C88" s="268"/>
      <c r="D88" s="61"/>
      <c r="E88" s="61" t="s">
        <v>22</v>
      </c>
      <c r="F88" s="61" t="s">
        <v>22</v>
      </c>
      <c r="G88" s="61"/>
      <c r="H88" s="61"/>
      <c r="I88" s="61"/>
      <c r="J88" s="61"/>
      <c r="K88" s="61"/>
      <c r="L88" s="61"/>
      <c r="M88" s="61"/>
      <c r="N88" s="79"/>
      <c r="O88" s="61"/>
      <c r="P88" s="38"/>
      <c r="Q88" s="38"/>
      <c r="R88" s="81"/>
      <c r="S88" s="81"/>
      <c r="T88" s="61"/>
      <c r="U88" s="61"/>
      <c r="V88" s="61"/>
      <c r="W88" s="61"/>
      <c r="X88" s="61"/>
      <c r="Y88" s="13"/>
      <c r="Z88" s="13"/>
      <c r="AA88" s="13"/>
    </row>
    <row r="89" spans="1:29" ht="17.25" customHeight="1" x14ac:dyDescent="0.2">
      <c r="A89" s="190" t="s">
        <v>123</v>
      </c>
      <c r="B89" s="191"/>
      <c r="C89" s="228"/>
      <c r="D89" s="174">
        <f>'4'!D52</f>
        <v>18744.18</v>
      </c>
      <c r="E89" s="174">
        <f>'4'!E52</f>
        <v>11711.98</v>
      </c>
      <c r="F89" s="174">
        <v>0</v>
      </c>
      <c r="G89" s="174">
        <v>0</v>
      </c>
      <c r="H89" s="174">
        <v>0</v>
      </c>
      <c r="I89" s="174">
        <v>0</v>
      </c>
      <c r="J89" s="174">
        <f>D89-E89</f>
        <v>7032.2000000000007</v>
      </c>
      <c r="K89" s="174">
        <v>0</v>
      </c>
      <c r="L89" s="174">
        <v>0</v>
      </c>
      <c r="M89" s="174">
        <f>E89</f>
        <v>11711.98</v>
      </c>
      <c r="N89" s="174">
        <f>N70</f>
        <v>0</v>
      </c>
      <c r="O89" s="174">
        <f t="shared" ref="O89:S89" si="12">O70</f>
        <v>18744.18</v>
      </c>
      <c r="P89" s="174">
        <f t="shared" si="12"/>
        <v>0</v>
      </c>
      <c r="Q89" s="174">
        <f t="shared" si="12"/>
        <v>0</v>
      </c>
      <c r="R89" s="174">
        <f t="shared" si="12"/>
        <v>0</v>
      </c>
      <c r="S89" s="174">
        <f t="shared" si="12"/>
        <v>18744.18</v>
      </c>
      <c r="T89" s="67" t="s">
        <v>117</v>
      </c>
      <c r="U89" s="67" t="s">
        <v>117</v>
      </c>
      <c r="V89" s="67" t="s">
        <v>117</v>
      </c>
      <c r="W89" s="61" t="s">
        <v>117</v>
      </c>
      <c r="X89" s="61" t="s">
        <v>117</v>
      </c>
      <c r="Y89" s="13"/>
      <c r="Z89" s="13"/>
      <c r="AA89" s="13"/>
    </row>
    <row r="90" spans="1:29" ht="17.25" hidden="1" customHeight="1" x14ac:dyDescent="0.2">
      <c r="A90" s="237" t="s">
        <v>103</v>
      </c>
      <c r="B90" s="238"/>
      <c r="C90" s="239"/>
      <c r="D90" s="44">
        <f>D54+D56+D58</f>
        <v>156.66999999999999</v>
      </c>
      <c r="E90" s="43" t="str">
        <f>E59</f>
        <v>х</v>
      </c>
      <c r="F90" s="43" t="str">
        <f>F59</f>
        <v>х</v>
      </c>
      <c r="G90" s="42" t="s">
        <v>117</v>
      </c>
      <c r="H90" s="42" t="s">
        <v>117</v>
      </c>
      <c r="I90" s="42" t="s">
        <v>117</v>
      </c>
      <c r="J90" s="49" t="str">
        <f>J59</f>
        <v>-</v>
      </c>
      <c r="K90" s="42" t="s">
        <v>117</v>
      </c>
      <c r="L90" s="42" t="s">
        <v>117</v>
      </c>
      <c r="M90" s="44" t="str">
        <f t="shared" ref="M90:T90" si="13">M59</f>
        <v>-</v>
      </c>
      <c r="N90" s="44">
        <f t="shared" si="13"/>
        <v>156.66999999999999</v>
      </c>
      <c r="O90" s="44">
        <f t="shared" si="13"/>
        <v>0</v>
      </c>
      <c r="P90" s="44">
        <f t="shared" si="13"/>
        <v>0</v>
      </c>
      <c r="Q90" s="44">
        <f t="shared" si="13"/>
        <v>0</v>
      </c>
      <c r="R90" s="44">
        <f t="shared" si="13"/>
        <v>156.66999999999999</v>
      </c>
      <c r="S90" s="44">
        <f t="shared" si="13"/>
        <v>0</v>
      </c>
      <c r="T90" s="50" t="str">
        <f t="shared" si="13"/>
        <v>-</v>
      </c>
      <c r="U90" s="44"/>
      <c r="V90" s="44" t="str">
        <f>V59</f>
        <v>-</v>
      </c>
      <c r="W90" s="44" t="str">
        <f>W59</f>
        <v>-</v>
      </c>
      <c r="X90" s="44" t="str">
        <f>X59</f>
        <v>-</v>
      </c>
      <c r="Y90" s="17"/>
      <c r="Z90" s="17"/>
      <c r="AA90" s="17"/>
    </row>
    <row r="91" spans="1:29" ht="17.25" customHeight="1" x14ac:dyDescent="0.25">
      <c r="A91" s="118" t="s">
        <v>92</v>
      </c>
      <c r="B91" s="219" t="s">
        <v>18</v>
      </c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1"/>
      <c r="Y91" s="68"/>
      <c r="Z91" s="68"/>
      <c r="AA91" s="68"/>
    </row>
    <row r="92" spans="1:29" ht="17.25" customHeight="1" x14ac:dyDescent="0.25">
      <c r="A92" s="103" t="s">
        <v>19</v>
      </c>
      <c r="B92" s="190" t="s">
        <v>197</v>
      </c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228"/>
      <c r="Y92" s="19"/>
      <c r="Z92" s="19"/>
      <c r="AA92" s="19"/>
    </row>
    <row r="93" spans="1:29" ht="15.75" x14ac:dyDescent="0.25">
      <c r="A93" s="104" t="s">
        <v>20</v>
      </c>
      <c r="B93" s="187" t="s">
        <v>64</v>
      </c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9"/>
      <c r="Y93" s="19"/>
      <c r="Z93" s="19"/>
      <c r="AA93" s="19"/>
    </row>
    <row r="94" spans="1:29" ht="17.25" hidden="1" customHeight="1" x14ac:dyDescent="0.25">
      <c r="A94" s="118"/>
      <c r="B94" s="160" t="s">
        <v>22</v>
      </c>
      <c r="C94" s="160" t="s">
        <v>22</v>
      </c>
      <c r="D94" s="160" t="s">
        <v>22</v>
      </c>
      <c r="E94" s="160" t="s">
        <v>22</v>
      </c>
      <c r="F94" s="160" t="s">
        <v>22</v>
      </c>
      <c r="G94" s="160" t="s">
        <v>22</v>
      </c>
      <c r="H94" s="160" t="s">
        <v>22</v>
      </c>
      <c r="I94" s="160" t="s">
        <v>22</v>
      </c>
      <c r="J94" s="160" t="s">
        <v>22</v>
      </c>
      <c r="K94" s="160" t="s">
        <v>22</v>
      </c>
      <c r="L94" s="160" t="s">
        <v>22</v>
      </c>
      <c r="M94" s="160" t="s">
        <v>22</v>
      </c>
      <c r="N94" s="108" t="s">
        <v>117</v>
      </c>
      <c r="O94" s="108" t="s">
        <v>117</v>
      </c>
      <c r="P94" s="108" t="s">
        <v>117</v>
      </c>
      <c r="Q94" s="108" t="s">
        <v>117</v>
      </c>
      <c r="R94" s="108" t="s">
        <v>117</v>
      </c>
      <c r="S94" s="108" t="s">
        <v>117</v>
      </c>
      <c r="T94" s="108" t="s">
        <v>117</v>
      </c>
      <c r="U94" s="108" t="s">
        <v>117</v>
      </c>
      <c r="V94" s="108" t="s">
        <v>117</v>
      </c>
      <c r="W94" s="108" t="s">
        <v>117</v>
      </c>
      <c r="X94" s="108" t="s">
        <v>117</v>
      </c>
      <c r="Y94" s="17"/>
      <c r="Z94" s="17"/>
      <c r="AA94" s="17"/>
    </row>
    <row r="95" spans="1:29" s="58" customFormat="1" ht="15.75" x14ac:dyDescent="0.2">
      <c r="A95" s="185" t="s">
        <v>88</v>
      </c>
      <c r="B95" s="186"/>
      <c r="C95" s="193"/>
      <c r="D95" s="125">
        <v>0</v>
      </c>
      <c r="E95" s="112" t="s">
        <v>22</v>
      </c>
      <c r="F95" s="112" t="s">
        <v>22</v>
      </c>
      <c r="G95" s="108" t="s">
        <v>117</v>
      </c>
      <c r="H95" s="108" t="s">
        <v>117</v>
      </c>
      <c r="I95" s="108" t="s">
        <v>117</v>
      </c>
      <c r="J95" s="108" t="s">
        <v>117</v>
      </c>
      <c r="K95" s="108" t="s">
        <v>117</v>
      </c>
      <c r="L95" s="108" t="s">
        <v>117</v>
      </c>
      <c r="M95" s="150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0</v>
      </c>
      <c r="S95" s="150">
        <v>0</v>
      </c>
      <c r="T95" s="108" t="s">
        <v>117</v>
      </c>
      <c r="U95" s="108" t="s">
        <v>117</v>
      </c>
      <c r="V95" s="108" t="s">
        <v>117</v>
      </c>
      <c r="W95" s="108" t="s">
        <v>117</v>
      </c>
      <c r="X95" s="108" t="s">
        <v>117</v>
      </c>
      <c r="Y95" s="70"/>
      <c r="Z95" s="70"/>
      <c r="AA95" s="70"/>
      <c r="AB95" s="76"/>
      <c r="AC95" s="76"/>
    </row>
    <row r="96" spans="1:29" s="58" customFormat="1" ht="17.25" customHeight="1" x14ac:dyDescent="0.2">
      <c r="A96" s="112" t="s">
        <v>21</v>
      </c>
      <c r="B96" s="187" t="s">
        <v>150</v>
      </c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9"/>
      <c r="Y96" s="76"/>
      <c r="Z96" s="76"/>
      <c r="AA96" s="76"/>
      <c r="AB96" s="76"/>
      <c r="AC96" s="76"/>
    </row>
    <row r="97" spans="1:29" s="58" customFormat="1" ht="78.75" x14ac:dyDescent="0.2">
      <c r="A97" s="112" t="str">
        <f>'4'!A58</f>
        <v>3.1.2.1</v>
      </c>
      <c r="B97" s="114" t="str">
        <f>'4'!B58</f>
        <v>Реконструкція системи теплопостачання житлового будинку №6 на вул. Шевченка в м. Луцьку (влаштування вузла комерційного обліку теплової енергії)</v>
      </c>
      <c r="C97" s="112" t="str">
        <f>'4'!C58</f>
        <v>1 шт.</v>
      </c>
      <c r="D97" s="153">
        <f>'4'!D58</f>
        <v>48.2</v>
      </c>
      <c r="E97" s="119" t="s">
        <v>48</v>
      </c>
      <c r="F97" s="119" t="s">
        <v>48</v>
      </c>
      <c r="G97" s="119" t="s">
        <v>48</v>
      </c>
      <c r="H97" s="119" t="s">
        <v>48</v>
      </c>
      <c r="I97" s="119" t="s">
        <v>48</v>
      </c>
      <c r="J97" s="119" t="s">
        <v>48</v>
      </c>
      <c r="K97" s="119" t="s">
        <v>48</v>
      </c>
      <c r="L97" s="119" t="s">
        <v>48</v>
      </c>
      <c r="M97" s="119" t="s">
        <v>48</v>
      </c>
      <c r="N97" s="153">
        <f>D97</f>
        <v>48.2</v>
      </c>
      <c r="O97" s="116">
        <v>0</v>
      </c>
      <c r="P97" s="153">
        <f>D97</f>
        <v>48.2</v>
      </c>
      <c r="Q97" s="116">
        <v>0</v>
      </c>
      <c r="R97" s="116">
        <v>0</v>
      </c>
      <c r="S97" s="116">
        <v>0</v>
      </c>
      <c r="T97" s="108" t="s">
        <v>117</v>
      </c>
      <c r="U97" s="108" t="s">
        <v>117</v>
      </c>
      <c r="V97" s="108" t="s">
        <v>117</v>
      </c>
      <c r="W97" s="108" t="s">
        <v>117</v>
      </c>
      <c r="X97" s="108" t="s">
        <v>117</v>
      </c>
      <c r="Y97" s="76"/>
      <c r="Z97" s="76"/>
      <c r="AA97" s="76"/>
      <c r="AB97" s="76"/>
      <c r="AC97" s="76"/>
    </row>
    <row r="98" spans="1:29" s="58" customFormat="1" ht="78.75" x14ac:dyDescent="0.2">
      <c r="A98" s="112" t="str">
        <f>'4'!A59</f>
        <v>3.1.2.2</v>
      </c>
      <c r="B98" s="114" t="str">
        <f>'4'!B59</f>
        <v>Реконструкція системи теплопостачання житлового будинку №4 на вул. Шевченка в м. Луцьку (влаштування вузла комерційного обліку теплової енергії)</v>
      </c>
      <c r="C98" s="112" t="str">
        <f>'4'!C59</f>
        <v>1 шт.</v>
      </c>
      <c r="D98" s="153">
        <f>'4'!D59</f>
        <v>48.11</v>
      </c>
      <c r="E98" s="119" t="s">
        <v>48</v>
      </c>
      <c r="F98" s="119" t="s">
        <v>48</v>
      </c>
      <c r="G98" s="119" t="s">
        <v>48</v>
      </c>
      <c r="H98" s="119" t="s">
        <v>48</v>
      </c>
      <c r="I98" s="119" t="s">
        <v>48</v>
      </c>
      <c r="J98" s="119" t="s">
        <v>48</v>
      </c>
      <c r="K98" s="119" t="s">
        <v>48</v>
      </c>
      <c r="L98" s="119" t="s">
        <v>48</v>
      </c>
      <c r="M98" s="119" t="s">
        <v>48</v>
      </c>
      <c r="N98" s="153">
        <f t="shared" ref="N98:N110" si="14">D98</f>
        <v>48.11</v>
      </c>
      <c r="O98" s="116">
        <v>0</v>
      </c>
      <c r="P98" s="153">
        <f t="shared" ref="P98:P110" si="15">D98</f>
        <v>48.11</v>
      </c>
      <c r="Q98" s="116">
        <v>0</v>
      </c>
      <c r="R98" s="116">
        <v>0</v>
      </c>
      <c r="S98" s="116">
        <v>0</v>
      </c>
      <c r="T98" s="108" t="s">
        <v>117</v>
      </c>
      <c r="U98" s="108" t="s">
        <v>117</v>
      </c>
      <c r="V98" s="108" t="s">
        <v>117</v>
      </c>
      <c r="W98" s="108" t="s">
        <v>117</v>
      </c>
      <c r="X98" s="108" t="s">
        <v>117</v>
      </c>
      <c r="Y98" s="76"/>
      <c r="Z98" s="76"/>
      <c r="AA98" s="76"/>
      <c r="AB98" s="76"/>
      <c r="AC98" s="76"/>
    </row>
    <row r="99" spans="1:29" s="58" customFormat="1" ht="78.75" x14ac:dyDescent="0.2">
      <c r="A99" s="112" t="str">
        <f>'4'!A60</f>
        <v>3.1.2.3</v>
      </c>
      <c r="B99" s="114" t="str">
        <f>'4'!B60</f>
        <v>Реконструкція системи теплопостачання житлового будинку №6 на вул. Цукровій в м. Луцьку (влаштування вузла комерційного обліку теплової енергії)</v>
      </c>
      <c r="C99" s="112" t="str">
        <f>'4'!C60</f>
        <v>1 шт.</v>
      </c>
      <c r="D99" s="153">
        <f>'4'!D60</f>
        <v>48.13</v>
      </c>
      <c r="E99" s="119" t="s">
        <v>48</v>
      </c>
      <c r="F99" s="119" t="s">
        <v>48</v>
      </c>
      <c r="G99" s="119" t="s">
        <v>48</v>
      </c>
      <c r="H99" s="119" t="s">
        <v>48</v>
      </c>
      <c r="I99" s="119" t="s">
        <v>48</v>
      </c>
      <c r="J99" s="119" t="s">
        <v>48</v>
      </c>
      <c r="K99" s="119" t="s">
        <v>48</v>
      </c>
      <c r="L99" s="119" t="s">
        <v>48</v>
      </c>
      <c r="M99" s="119" t="s">
        <v>48</v>
      </c>
      <c r="N99" s="153">
        <f t="shared" si="14"/>
        <v>48.13</v>
      </c>
      <c r="O99" s="116">
        <v>0</v>
      </c>
      <c r="P99" s="153">
        <f t="shared" si="15"/>
        <v>48.13</v>
      </c>
      <c r="Q99" s="116">
        <v>0</v>
      </c>
      <c r="R99" s="116">
        <v>0</v>
      </c>
      <c r="S99" s="116">
        <v>0</v>
      </c>
      <c r="T99" s="108" t="s">
        <v>117</v>
      </c>
      <c r="U99" s="108" t="s">
        <v>117</v>
      </c>
      <c r="V99" s="108" t="s">
        <v>117</v>
      </c>
      <c r="W99" s="108" t="s">
        <v>117</v>
      </c>
      <c r="X99" s="108" t="s">
        <v>117</v>
      </c>
      <c r="Y99" s="76"/>
      <c r="Z99" s="76"/>
      <c r="AA99" s="76"/>
      <c r="AB99" s="76"/>
      <c r="AC99" s="76"/>
    </row>
    <row r="100" spans="1:29" s="58" customFormat="1" ht="78.75" x14ac:dyDescent="0.2">
      <c r="A100" s="112" t="str">
        <f>'4'!A61</f>
        <v>3.1.2.4</v>
      </c>
      <c r="B100" s="114" t="str">
        <f>'4'!B61</f>
        <v>Реконструкція системи теплопостачання житлового будинку №3 на вул. Цукровій в м. Луцьку (влаштування вузла комерційного обліку теплової енергії)</v>
      </c>
      <c r="C100" s="112" t="str">
        <f>'4'!C61</f>
        <v>1 шт.</v>
      </c>
      <c r="D100" s="153">
        <f>'4'!D61</f>
        <v>48.14</v>
      </c>
      <c r="E100" s="119" t="s">
        <v>48</v>
      </c>
      <c r="F100" s="119" t="s">
        <v>48</v>
      </c>
      <c r="G100" s="119" t="s">
        <v>48</v>
      </c>
      <c r="H100" s="119" t="s">
        <v>48</v>
      </c>
      <c r="I100" s="119" t="s">
        <v>48</v>
      </c>
      <c r="J100" s="119" t="s">
        <v>48</v>
      </c>
      <c r="K100" s="119" t="s">
        <v>48</v>
      </c>
      <c r="L100" s="119" t="s">
        <v>48</v>
      </c>
      <c r="M100" s="119" t="s">
        <v>48</v>
      </c>
      <c r="N100" s="153">
        <f t="shared" si="14"/>
        <v>48.14</v>
      </c>
      <c r="O100" s="116">
        <v>0</v>
      </c>
      <c r="P100" s="153">
        <f t="shared" si="15"/>
        <v>48.14</v>
      </c>
      <c r="Q100" s="116">
        <v>0</v>
      </c>
      <c r="R100" s="116">
        <v>0</v>
      </c>
      <c r="S100" s="116">
        <v>0</v>
      </c>
      <c r="T100" s="108" t="s">
        <v>117</v>
      </c>
      <c r="U100" s="108" t="s">
        <v>117</v>
      </c>
      <c r="V100" s="108" t="s">
        <v>117</v>
      </c>
      <c r="W100" s="108" t="s">
        <v>117</v>
      </c>
      <c r="X100" s="108" t="s">
        <v>117</v>
      </c>
      <c r="Y100" s="76"/>
      <c r="Z100" s="76"/>
      <c r="AA100" s="76"/>
      <c r="AB100" s="76"/>
      <c r="AC100" s="76"/>
    </row>
    <row r="101" spans="1:29" s="58" customFormat="1" ht="78.75" x14ac:dyDescent="0.2">
      <c r="A101" s="112" t="str">
        <f>'4'!A62</f>
        <v>3.1.2.5</v>
      </c>
      <c r="B101" s="114" t="str">
        <f>'4'!B62</f>
        <v>Реконструкція системи теплопостачання житлового будинку №43 на вул. Богдана Хмельницького в м. Луцьку (влаштування вузла комерційного обліку теплової енергії)</v>
      </c>
      <c r="C101" s="112" t="str">
        <f>'4'!C62</f>
        <v>1 шт.</v>
      </c>
      <c r="D101" s="153">
        <f>'4'!D62</f>
        <v>48.16</v>
      </c>
      <c r="E101" s="119" t="s">
        <v>48</v>
      </c>
      <c r="F101" s="119" t="s">
        <v>48</v>
      </c>
      <c r="G101" s="119" t="s">
        <v>48</v>
      </c>
      <c r="H101" s="119" t="s">
        <v>48</v>
      </c>
      <c r="I101" s="119" t="s">
        <v>48</v>
      </c>
      <c r="J101" s="119" t="s">
        <v>48</v>
      </c>
      <c r="K101" s="119" t="s">
        <v>48</v>
      </c>
      <c r="L101" s="119" t="s">
        <v>48</v>
      </c>
      <c r="M101" s="119" t="s">
        <v>48</v>
      </c>
      <c r="N101" s="153">
        <f t="shared" si="14"/>
        <v>48.16</v>
      </c>
      <c r="O101" s="116">
        <v>0</v>
      </c>
      <c r="P101" s="153">
        <f t="shared" si="15"/>
        <v>48.16</v>
      </c>
      <c r="Q101" s="116">
        <v>0</v>
      </c>
      <c r="R101" s="116">
        <v>0</v>
      </c>
      <c r="S101" s="116">
        <v>0</v>
      </c>
      <c r="T101" s="108" t="s">
        <v>117</v>
      </c>
      <c r="U101" s="108" t="s">
        <v>117</v>
      </c>
      <c r="V101" s="108" t="s">
        <v>117</v>
      </c>
      <c r="W101" s="108" t="s">
        <v>117</v>
      </c>
      <c r="X101" s="108" t="s">
        <v>117</v>
      </c>
      <c r="Y101" s="76"/>
      <c r="Z101" s="76"/>
      <c r="AA101" s="76"/>
      <c r="AB101" s="76"/>
      <c r="AC101" s="76"/>
    </row>
    <row r="102" spans="1:29" s="58" customFormat="1" ht="78.75" x14ac:dyDescent="0.2">
      <c r="A102" s="112" t="str">
        <f>'4'!A63</f>
        <v>3.1.2.6</v>
      </c>
      <c r="B102" s="114" t="str">
        <f>'4'!B63</f>
        <v>Реконструкція системи теплопостачання житлового будинку №17 на вул. Героїв рятувальників в м. Луцьку (влаштування вузла комерційного обліку теплової енергії)</v>
      </c>
      <c r="C102" s="112" t="str">
        <f>'4'!C63</f>
        <v>1 шт.</v>
      </c>
      <c r="D102" s="153">
        <f>'4'!D63</f>
        <v>48.19</v>
      </c>
      <c r="E102" s="119" t="s">
        <v>48</v>
      </c>
      <c r="F102" s="119" t="s">
        <v>48</v>
      </c>
      <c r="G102" s="119" t="s">
        <v>48</v>
      </c>
      <c r="H102" s="119" t="s">
        <v>48</v>
      </c>
      <c r="I102" s="119" t="s">
        <v>48</v>
      </c>
      <c r="J102" s="119" t="s">
        <v>48</v>
      </c>
      <c r="K102" s="119" t="s">
        <v>48</v>
      </c>
      <c r="L102" s="119" t="s">
        <v>48</v>
      </c>
      <c r="M102" s="119" t="s">
        <v>48</v>
      </c>
      <c r="N102" s="153">
        <f t="shared" si="14"/>
        <v>48.19</v>
      </c>
      <c r="O102" s="116">
        <v>0</v>
      </c>
      <c r="P102" s="153">
        <f t="shared" si="15"/>
        <v>48.19</v>
      </c>
      <c r="Q102" s="116">
        <v>0</v>
      </c>
      <c r="R102" s="116">
        <v>0</v>
      </c>
      <c r="S102" s="116">
        <v>0</v>
      </c>
      <c r="T102" s="108" t="s">
        <v>117</v>
      </c>
      <c r="U102" s="108" t="s">
        <v>117</v>
      </c>
      <c r="V102" s="108" t="s">
        <v>117</v>
      </c>
      <c r="W102" s="108" t="s">
        <v>117</v>
      </c>
      <c r="X102" s="108" t="s">
        <v>117</v>
      </c>
      <c r="Y102" s="76"/>
      <c r="Z102" s="76"/>
      <c r="AA102" s="76"/>
      <c r="AB102" s="76"/>
      <c r="AC102" s="76"/>
    </row>
    <row r="103" spans="1:29" s="58" customFormat="1" ht="78.75" x14ac:dyDescent="0.2">
      <c r="A103" s="112" t="str">
        <f>'4'!A64</f>
        <v>3.1.2.7</v>
      </c>
      <c r="B103" s="114" t="str">
        <f>'4'!B64</f>
        <v>Реконструкція системи теплопостачання житлового будинку №2 на вул. Мистецькій в м. Луцьку (влаштування вузла комерційного обліку теплової енергії)</v>
      </c>
      <c r="C103" s="112" t="str">
        <f>'4'!C64</f>
        <v>1 шт.</v>
      </c>
      <c r="D103" s="153">
        <f>'4'!D64</f>
        <v>48.18</v>
      </c>
      <c r="E103" s="119" t="s">
        <v>48</v>
      </c>
      <c r="F103" s="119" t="s">
        <v>48</v>
      </c>
      <c r="G103" s="119" t="s">
        <v>48</v>
      </c>
      <c r="H103" s="119" t="s">
        <v>48</v>
      </c>
      <c r="I103" s="119" t="s">
        <v>48</v>
      </c>
      <c r="J103" s="119" t="s">
        <v>48</v>
      </c>
      <c r="K103" s="119" t="s">
        <v>48</v>
      </c>
      <c r="L103" s="119" t="s">
        <v>48</v>
      </c>
      <c r="M103" s="119" t="s">
        <v>48</v>
      </c>
      <c r="N103" s="153">
        <f t="shared" si="14"/>
        <v>48.18</v>
      </c>
      <c r="O103" s="116">
        <v>0</v>
      </c>
      <c r="P103" s="153">
        <f t="shared" si="15"/>
        <v>48.18</v>
      </c>
      <c r="Q103" s="116">
        <v>0</v>
      </c>
      <c r="R103" s="116">
        <v>0</v>
      </c>
      <c r="S103" s="116">
        <v>0</v>
      </c>
      <c r="T103" s="108" t="s">
        <v>117</v>
      </c>
      <c r="U103" s="108" t="s">
        <v>117</v>
      </c>
      <c r="V103" s="108" t="s">
        <v>117</v>
      </c>
      <c r="W103" s="108" t="s">
        <v>117</v>
      </c>
      <c r="X103" s="108" t="s">
        <v>117</v>
      </c>
      <c r="Y103" s="76"/>
      <c r="Z103" s="76"/>
      <c r="AA103" s="76"/>
      <c r="AB103" s="76"/>
      <c r="AC103" s="76"/>
    </row>
    <row r="104" spans="1:29" s="58" customFormat="1" ht="78.75" x14ac:dyDescent="0.2">
      <c r="A104" s="112" t="str">
        <f>'4'!A65</f>
        <v>3.1.2.8</v>
      </c>
      <c r="B104" s="114" t="str">
        <f>'4'!B65</f>
        <v>Реконструкція системи теплопостачання житлового будинку №8 на вул. Саперів в м. Луцьку (влаштування вузла комерційного обліку теплової енергії)</v>
      </c>
      <c r="C104" s="112" t="str">
        <f>'4'!C65</f>
        <v>1 шт.</v>
      </c>
      <c r="D104" s="153">
        <f>'4'!D65</f>
        <v>48.2</v>
      </c>
      <c r="E104" s="119" t="s">
        <v>48</v>
      </c>
      <c r="F104" s="119" t="s">
        <v>48</v>
      </c>
      <c r="G104" s="119" t="s">
        <v>48</v>
      </c>
      <c r="H104" s="119" t="s">
        <v>48</v>
      </c>
      <c r="I104" s="119" t="s">
        <v>48</v>
      </c>
      <c r="J104" s="119" t="s">
        <v>48</v>
      </c>
      <c r="K104" s="119" t="s">
        <v>48</v>
      </c>
      <c r="L104" s="119" t="s">
        <v>48</v>
      </c>
      <c r="M104" s="119" t="s">
        <v>48</v>
      </c>
      <c r="N104" s="153">
        <f t="shared" si="14"/>
        <v>48.2</v>
      </c>
      <c r="O104" s="116">
        <v>0</v>
      </c>
      <c r="P104" s="153">
        <f t="shared" si="15"/>
        <v>48.2</v>
      </c>
      <c r="Q104" s="116">
        <v>0</v>
      </c>
      <c r="R104" s="116">
        <v>0</v>
      </c>
      <c r="S104" s="116">
        <v>0</v>
      </c>
      <c r="T104" s="108" t="s">
        <v>117</v>
      </c>
      <c r="U104" s="108" t="s">
        <v>117</v>
      </c>
      <c r="V104" s="108" t="s">
        <v>117</v>
      </c>
      <c r="W104" s="108" t="s">
        <v>117</v>
      </c>
      <c r="X104" s="108" t="s">
        <v>117</v>
      </c>
      <c r="Y104" s="76"/>
      <c r="Z104" s="76"/>
      <c r="AA104" s="76"/>
      <c r="AB104" s="76"/>
      <c r="AC104" s="76"/>
    </row>
    <row r="105" spans="1:29" s="58" customFormat="1" ht="78.75" x14ac:dyDescent="0.2">
      <c r="A105" s="112" t="str">
        <f>'4'!A66</f>
        <v>3.1.2.9</v>
      </c>
      <c r="B105" s="114" t="str">
        <f>'4'!B66</f>
        <v>Реконструкція системи теплопостачання житлового будинку №4 на вул. Прогресу в м. Луцьку (влаштування вузла комерційного обліку теплової енергії)</v>
      </c>
      <c r="C105" s="112" t="str">
        <f>'4'!C66</f>
        <v>1 шт.</v>
      </c>
      <c r="D105" s="153">
        <f>'4'!D66</f>
        <v>48.16</v>
      </c>
      <c r="E105" s="119" t="s">
        <v>48</v>
      </c>
      <c r="F105" s="119" t="s">
        <v>48</v>
      </c>
      <c r="G105" s="119" t="s">
        <v>48</v>
      </c>
      <c r="H105" s="119" t="s">
        <v>48</v>
      </c>
      <c r="I105" s="119" t="s">
        <v>48</v>
      </c>
      <c r="J105" s="119" t="s">
        <v>48</v>
      </c>
      <c r="K105" s="119" t="s">
        <v>48</v>
      </c>
      <c r="L105" s="119" t="s">
        <v>48</v>
      </c>
      <c r="M105" s="119" t="s">
        <v>48</v>
      </c>
      <c r="N105" s="153">
        <f t="shared" si="14"/>
        <v>48.16</v>
      </c>
      <c r="O105" s="116">
        <v>0</v>
      </c>
      <c r="P105" s="153">
        <f t="shared" si="15"/>
        <v>48.16</v>
      </c>
      <c r="Q105" s="116">
        <v>0</v>
      </c>
      <c r="R105" s="116">
        <v>0</v>
      </c>
      <c r="S105" s="116">
        <v>0</v>
      </c>
      <c r="T105" s="108" t="s">
        <v>117</v>
      </c>
      <c r="U105" s="108" t="s">
        <v>117</v>
      </c>
      <c r="V105" s="108" t="s">
        <v>117</v>
      </c>
      <c r="W105" s="108" t="s">
        <v>117</v>
      </c>
      <c r="X105" s="108" t="s">
        <v>117</v>
      </c>
      <c r="Y105" s="76"/>
      <c r="Z105" s="76"/>
      <c r="AA105" s="76"/>
      <c r="AB105" s="76"/>
      <c r="AC105" s="76"/>
    </row>
    <row r="106" spans="1:29" s="58" customFormat="1" ht="94.5" x14ac:dyDescent="0.2">
      <c r="A106" s="112" t="str">
        <f>'4'!A67</f>
        <v>3.1.2.10</v>
      </c>
      <c r="B106" s="114" t="str">
        <f>'4'!B67</f>
        <v>Реконструкція системи теплопостачання житлового будинку №5 на вул. Дмитра Костюка (вул. Ландау) в м. Луцьку (влаштування вузла комерційного обліку теплової енергії)</v>
      </c>
      <c r="C106" s="112" t="str">
        <f>'4'!C67</f>
        <v>1 шт.</v>
      </c>
      <c r="D106" s="153">
        <f>'4'!D67</f>
        <v>48.15</v>
      </c>
      <c r="E106" s="119" t="s">
        <v>48</v>
      </c>
      <c r="F106" s="119" t="s">
        <v>48</v>
      </c>
      <c r="G106" s="119" t="s">
        <v>48</v>
      </c>
      <c r="H106" s="119" t="s">
        <v>48</v>
      </c>
      <c r="I106" s="119" t="s">
        <v>48</v>
      </c>
      <c r="J106" s="119" t="s">
        <v>48</v>
      </c>
      <c r="K106" s="119" t="s">
        <v>48</v>
      </c>
      <c r="L106" s="119" t="s">
        <v>48</v>
      </c>
      <c r="M106" s="119" t="s">
        <v>48</v>
      </c>
      <c r="N106" s="153">
        <f t="shared" si="14"/>
        <v>48.15</v>
      </c>
      <c r="O106" s="116">
        <v>0</v>
      </c>
      <c r="P106" s="153">
        <f t="shared" si="15"/>
        <v>48.15</v>
      </c>
      <c r="Q106" s="116">
        <v>0</v>
      </c>
      <c r="R106" s="116">
        <v>0</v>
      </c>
      <c r="S106" s="116">
        <v>0</v>
      </c>
      <c r="T106" s="108" t="s">
        <v>117</v>
      </c>
      <c r="U106" s="108" t="s">
        <v>117</v>
      </c>
      <c r="V106" s="108" t="s">
        <v>117</v>
      </c>
      <c r="W106" s="108" t="s">
        <v>117</v>
      </c>
      <c r="X106" s="108" t="s">
        <v>117</v>
      </c>
      <c r="Y106" s="76"/>
      <c r="Z106" s="76"/>
      <c r="AA106" s="76"/>
      <c r="AB106" s="76"/>
      <c r="AC106" s="76"/>
    </row>
    <row r="107" spans="1:29" s="58" customFormat="1" ht="78.75" x14ac:dyDescent="0.2">
      <c r="A107" s="112" t="str">
        <f>'4'!A68</f>
        <v>3.1.2.11</v>
      </c>
      <c r="B107" s="114" t="str">
        <f>'4'!B68</f>
        <v>Реконструкція системи теплопостачання житлового будинку №60 на вул. Ковельській в м. Луцьку (влаштування вузла комерційного обліку теплової енергії)</v>
      </c>
      <c r="C107" s="112" t="str">
        <f>'4'!C68</f>
        <v>1 шт.</v>
      </c>
      <c r="D107" s="153">
        <f>'4'!D68</f>
        <v>48.11</v>
      </c>
      <c r="E107" s="119" t="s">
        <v>48</v>
      </c>
      <c r="F107" s="119" t="s">
        <v>48</v>
      </c>
      <c r="G107" s="119" t="s">
        <v>48</v>
      </c>
      <c r="H107" s="119" t="s">
        <v>48</v>
      </c>
      <c r="I107" s="119" t="s">
        <v>48</v>
      </c>
      <c r="J107" s="119" t="s">
        <v>48</v>
      </c>
      <c r="K107" s="119" t="s">
        <v>48</v>
      </c>
      <c r="L107" s="119" t="s">
        <v>48</v>
      </c>
      <c r="M107" s="119" t="s">
        <v>48</v>
      </c>
      <c r="N107" s="153">
        <f t="shared" si="14"/>
        <v>48.11</v>
      </c>
      <c r="O107" s="116">
        <v>0</v>
      </c>
      <c r="P107" s="153">
        <f t="shared" si="15"/>
        <v>48.11</v>
      </c>
      <c r="Q107" s="116">
        <v>0</v>
      </c>
      <c r="R107" s="116">
        <v>0</v>
      </c>
      <c r="S107" s="116">
        <v>0</v>
      </c>
      <c r="T107" s="108" t="s">
        <v>117</v>
      </c>
      <c r="U107" s="108" t="s">
        <v>117</v>
      </c>
      <c r="V107" s="108" t="s">
        <v>117</v>
      </c>
      <c r="W107" s="108" t="s">
        <v>117</v>
      </c>
      <c r="X107" s="108" t="s">
        <v>117</v>
      </c>
      <c r="Y107" s="76"/>
      <c r="Z107" s="76"/>
      <c r="AA107" s="76"/>
      <c r="AB107" s="76"/>
      <c r="AC107" s="76"/>
    </row>
    <row r="108" spans="1:29" s="58" customFormat="1" ht="78.75" x14ac:dyDescent="0.2">
      <c r="A108" s="112" t="str">
        <f>'4'!A69</f>
        <v>3.1.2.12</v>
      </c>
      <c r="B108" s="114" t="str">
        <f>'4'!B69</f>
        <v>Реконструкція системи теплопостачання житлового будинку №2 на вул. Святогірській в м. Луцьку (влаштування вузла комерційного обліку теплової енергії)</v>
      </c>
      <c r="C108" s="112" t="str">
        <f>'4'!C69</f>
        <v>1 шт.</v>
      </c>
      <c r="D108" s="153">
        <f>'4'!D69</f>
        <v>48.09</v>
      </c>
      <c r="E108" s="119" t="s">
        <v>48</v>
      </c>
      <c r="F108" s="119" t="s">
        <v>48</v>
      </c>
      <c r="G108" s="119" t="s">
        <v>48</v>
      </c>
      <c r="H108" s="119" t="s">
        <v>48</v>
      </c>
      <c r="I108" s="119" t="s">
        <v>48</v>
      </c>
      <c r="J108" s="119" t="s">
        <v>48</v>
      </c>
      <c r="K108" s="119" t="s">
        <v>48</v>
      </c>
      <c r="L108" s="119" t="s">
        <v>48</v>
      </c>
      <c r="M108" s="119" t="s">
        <v>48</v>
      </c>
      <c r="N108" s="153">
        <f t="shared" si="14"/>
        <v>48.09</v>
      </c>
      <c r="O108" s="116">
        <v>0</v>
      </c>
      <c r="P108" s="153">
        <f t="shared" si="15"/>
        <v>48.09</v>
      </c>
      <c r="Q108" s="116">
        <v>0</v>
      </c>
      <c r="R108" s="116">
        <v>0</v>
      </c>
      <c r="S108" s="116">
        <v>0</v>
      </c>
      <c r="T108" s="108" t="s">
        <v>117</v>
      </c>
      <c r="U108" s="108" t="s">
        <v>117</v>
      </c>
      <c r="V108" s="108" t="s">
        <v>117</v>
      </c>
      <c r="W108" s="108" t="s">
        <v>117</v>
      </c>
      <c r="X108" s="108" t="s">
        <v>117</v>
      </c>
      <c r="Y108" s="76"/>
      <c r="Z108" s="76"/>
      <c r="AA108" s="76"/>
      <c r="AB108" s="76"/>
      <c r="AC108" s="76"/>
    </row>
    <row r="109" spans="1:29" s="58" customFormat="1" ht="78.75" x14ac:dyDescent="0.2">
      <c r="A109" s="112" t="str">
        <f>'4'!A70</f>
        <v>3.1.2.13</v>
      </c>
      <c r="B109" s="114" t="str">
        <f>'4'!B70</f>
        <v>Реконструкція системи теплопостачання житлового будинку №2а на вул. Гірній в м. Луцьку (влаштування вузла комерційного обліку теплової енергії)</v>
      </c>
      <c r="C109" s="112" t="str">
        <f>'4'!C70</f>
        <v>1 шт.</v>
      </c>
      <c r="D109" s="153">
        <f>'4'!D70</f>
        <v>54.12</v>
      </c>
      <c r="E109" s="119" t="s">
        <v>48</v>
      </c>
      <c r="F109" s="119" t="s">
        <v>48</v>
      </c>
      <c r="G109" s="119" t="s">
        <v>48</v>
      </c>
      <c r="H109" s="119" t="s">
        <v>48</v>
      </c>
      <c r="I109" s="119" t="s">
        <v>48</v>
      </c>
      <c r="J109" s="119" t="s">
        <v>48</v>
      </c>
      <c r="K109" s="119" t="s">
        <v>48</v>
      </c>
      <c r="L109" s="119" t="s">
        <v>48</v>
      </c>
      <c r="M109" s="119" t="s">
        <v>48</v>
      </c>
      <c r="N109" s="153">
        <f t="shared" si="14"/>
        <v>54.12</v>
      </c>
      <c r="O109" s="116">
        <v>0</v>
      </c>
      <c r="P109" s="153">
        <f t="shared" si="15"/>
        <v>54.12</v>
      </c>
      <c r="Q109" s="116">
        <v>0</v>
      </c>
      <c r="R109" s="116">
        <v>0</v>
      </c>
      <c r="S109" s="116">
        <v>0</v>
      </c>
      <c r="T109" s="108" t="s">
        <v>117</v>
      </c>
      <c r="U109" s="108" t="s">
        <v>117</v>
      </c>
      <c r="V109" s="108" t="s">
        <v>117</v>
      </c>
      <c r="W109" s="108" t="s">
        <v>117</v>
      </c>
      <c r="X109" s="108" t="s">
        <v>117</v>
      </c>
      <c r="Y109" s="76"/>
      <c r="Z109" s="76"/>
      <c r="AA109" s="76"/>
      <c r="AB109" s="76"/>
      <c r="AC109" s="76"/>
    </row>
    <row r="110" spans="1:29" s="58" customFormat="1" ht="78.75" x14ac:dyDescent="0.2">
      <c r="A110" s="112" t="str">
        <f>'4'!A71</f>
        <v>3.1.2.14</v>
      </c>
      <c r="B110" s="114" t="str">
        <f>'4'!B71</f>
        <v>Реконструкція системи теплопостачання житлового будинку №21 на вул. Винниченка в м. Луцьку (влаштування вузла комерційного обліку теплової енергії)</v>
      </c>
      <c r="C110" s="112" t="str">
        <f>'4'!C71</f>
        <v>1 шт.</v>
      </c>
      <c r="D110" s="153">
        <f>'4'!D71</f>
        <v>48.13</v>
      </c>
      <c r="E110" s="119" t="s">
        <v>48</v>
      </c>
      <c r="F110" s="119" t="s">
        <v>48</v>
      </c>
      <c r="G110" s="119" t="s">
        <v>48</v>
      </c>
      <c r="H110" s="119" t="s">
        <v>48</v>
      </c>
      <c r="I110" s="119" t="s">
        <v>48</v>
      </c>
      <c r="J110" s="119" t="s">
        <v>48</v>
      </c>
      <c r="K110" s="119" t="s">
        <v>48</v>
      </c>
      <c r="L110" s="119" t="s">
        <v>48</v>
      </c>
      <c r="M110" s="119" t="s">
        <v>48</v>
      </c>
      <c r="N110" s="153">
        <f t="shared" si="14"/>
        <v>48.13</v>
      </c>
      <c r="O110" s="116">
        <v>0</v>
      </c>
      <c r="P110" s="153">
        <f t="shared" si="15"/>
        <v>48.13</v>
      </c>
      <c r="Q110" s="116">
        <v>0</v>
      </c>
      <c r="R110" s="116">
        <v>0</v>
      </c>
      <c r="S110" s="116">
        <v>0</v>
      </c>
      <c r="T110" s="108" t="s">
        <v>117</v>
      </c>
      <c r="U110" s="108" t="s">
        <v>117</v>
      </c>
      <c r="V110" s="108" t="s">
        <v>117</v>
      </c>
      <c r="W110" s="108" t="s">
        <v>117</v>
      </c>
      <c r="X110" s="108" t="s">
        <v>117</v>
      </c>
      <c r="Y110" s="76"/>
      <c r="Z110" s="76"/>
      <c r="AA110" s="76"/>
      <c r="AB110" s="76"/>
      <c r="AC110" s="76"/>
    </row>
    <row r="111" spans="1:29" s="58" customFormat="1" ht="15.75" x14ac:dyDescent="0.2">
      <c r="A111" s="185" t="s">
        <v>89</v>
      </c>
      <c r="B111" s="186"/>
      <c r="C111" s="193"/>
      <c r="D111" s="125">
        <f>SUM(D97:D110)</f>
        <v>680.06999999999994</v>
      </c>
      <c r="E111" s="112" t="s">
        <v>22</v>
      </c>
      <c r="F111" s="112" t="s">
        <v>22</v>
      </c>
      <c r="G111" s="108" t="s">
        <v>117</v>
      </c>
      <c r="H111" s="108" t="s">
        <v>117</v>
      </c>
      <c r="I111" s="108" t="s">
        <v>117</v>
      </c>
      <c r="J111" s="108" t="s">
        <v>117</v>
      </c>
      <c r="K111" s="108" t="s">
        <v>117</v>
      </c>
      <c r="L111" s="108" t="s">
        <v>117</v>
      </c>
      <c r="M111" s="125">
        <f>D111</f>
        <v>680.06999999999994</v>
      </c>
      <c r="N111" s="125">
        <f t="shared" ref="N111:S111" si="16">SUM(N97:N110)</f>
        <v>680.06999999999994</v>
      </c>
      <c r="O111" s="125">
        <f t="shared" si="16"/>
        <v>0</v>
      </c>
      <c r="P111" s="125">
        <f t="shared" si="16"/>
        <v>680.06999999999994</v>
      </c>
      <c r="Q111" s="125">
        <f t="shared" si="16"/>
        <v>0</v>
      </c>
      <c r="R111" s="125">
        <f t="shared" si="16"/>
        <v>0</v>
      </c>
      <c r="S111" s="125">
        <f t="shared" si="16"/>
        <v>0</v>
      </c>
      <c r="T111" s="108" t="s">
        <v>117</v>
      </c>
      <c r="U111" s="108" t="s">
        <v>117</v>
      </c>
      <c r="V111" s="108" t="s">
        <v>117</v>
      </c>
      <c r="W111" s="108" t="s">
        <v>117</v>
      </c>
      <c r="X111" s="108" t="s">
        <v>117</v>
      </c>
      <c r="Y111" s="70"/>
      <c r="Z111" s="70"/>
      <c r="AA111" s="70"/>
      <c r="AB111" s="76"/>
      <c r="AC111" s="76"/>
    </row>
    <row r="112" spans="1:29" s="58" customFormat="1" ht="15.75" x14ac:dyDescent="0.2">
      <c r="A112" s="113" t="s">
        <v>46</v>
      </c>
      <c r="B112" s="185" t="s">
        <v>66</v>
      </c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6"/>
      <c r="X112" s="193"/>
      <c r="Y112" s="76"/>
      <c r="Z112" s="76"/>
      <c r="AA112" s="76"/>
      <c r="AB112" s="76"/>
      <c r="AC112" s="76"/>
    </row>
    <row r="113" spans="1:29" s="58" customFormat="1" ht="15.75" x14ac:dyDescent="0.2">
      <c r="A113" s="185" t="s">
        <v>90</v>
      </c>
      <c r="B113" s="186"/>
      <c r="C113" s="193"/>
      <c r="D113" s="125">
        <v>0</v>
      </c>
      <c r="E113" s="112" t="s">
        <v>22</v>
      </c>
      <c r="F113" s="112" t="s">
        <v>22</v>
      </c>
      <c r="G113" s="108" t="s">
        <v>117</v>
      </c>
      <c r="H113" s="108" t="s">
        <v>117</v>
      </c>
      <c r="I113" s="108" t="s">
        <v>117</v>
      </c>
      <c r="J113" s="108" t="s">
        <v>117</v>
      </c>
      <c r="K113" s="108" t="s">
        <v>117</v>
      </c>
      <c r="L113" s="108" t="s">
        <v>117</v>
      </c>
      <c r="M113" s="111">
        <v>0</v>
      </c>
      <c r="N113" s="111">
        <v>0</v>
      </c>
      <c r="O113" s="111">
        <f>SUM(O111:O112)</f>
        <v>0</v>
      </c>
      <c r="P113" s="111">
        <v>0</v>
      </c>
      <c r="Q113" s="111">
        <v>0</v>
      </c>
      <c r="R113" s="111">
        <v>0</v>
      </c>
      <c r="S113" s="111">
        <v>0</v>
      </c>
      <c r="T113" s="108" t="s">
        <v>117</v>
      </c>
      <c r="U113" s="108" t="s">
        <v>117</v>
      </c>
      <c r="V113" s="108" t="s">
        <v>117</v>
      </c>
      <c r="W113" s="108" t="s">
        <v>117</v>
      </c>
      <c r="X113" s="108" t="s">
        <v>117</v>
      </c>
      <c r="Y113" s="70"/>
      <c r="Z113" s="87"/>
      <c r="AA113" s="70"/>
      <c r="AB113" s="76"/>
      <c r="AC113" s="76"/>
    </row>
    <row r="114" spans="1:29" s="58" customFormat="1" ht="15.75" x14ac:dyDescent="0.2">
      <c r="A114" s="190" t="s">
        <v>91</v>
      </c>
      <c r="B114" s="191"/>
      <c r="C114" s="228"/>
      <c r="D114" s="125">
        <f>D113+D111+D95</f>
        <v>680.06999999999994</v>
      </c>
      <c r="E114" s="112" t="s">
        <v>22</v>
      </c>
      <c r="F114" s="112" t="s">
        <v>22</v>
      </c>
      <c r="G114" s="108" t="s">
        <v>117</v>
      </c>
      <c r="H114" s="108" t="s">
        <v>117</v>
      </c>
      <c r="I114" s="108" t="s">
        <v>117</v>
      </c>
      <c r="J114" s="108" t="s">
        <v>117</v>
      </c>
      <c r="K114" s="108" t="s">
        <v>117</v>
      </c>
      <c r="L114" s="108" t="s">
        <v>117</v>
      </c>
      <c r="M114" s="125">
        <f t="shared" ref="M114:S114" si="17">M113+M111+M95</f>
        <v>680.06999999999994</v>
      </c>
      <c r="N114" s="125">
        <f t="shared" si="17"/>
        <v>680.06999999999994</v>
      </c>
      <c r="O114" s="125">
        <f t="shared" si="17"/>
        <v>0</v>
      </c>
      <c r="P114" s="125">
        <f t="shared" si="17"/>
        <v>680.06999999999994</v>
      </c>
      <c r="Q114" s="125">
        <f t="shared" si="17"/>
        <v>0</v>
      </c>
      <c r="R114" s="125">
        <f t="shared" si="17"/>
        <v>0</v>
      </c>
      <c r="S114" s="125">
        <f t="shared" si="17"/>
        <v>0</v>
      </c>
      <c r="T114" s="108" t="s">
        <v>117</v>
      </c>
      <c r="U114" s="108" t="s">
        <v>117</v>
      </c>
      <c r="V114" s="108" t="s">
        <v>117</v>
      </c>
      <c r="W114" s="108" t="s">
        <v>117</v>
      </c>
      <c r="X114" s="108" t="s">
        <v>117</v>
      </c>
      <c r="Y114" s="70"/>
      <c r="Z114" s="70"/>
      <c r="AA114" s="70"/>
      <c r="AB114" s="76"/>
      <c r="AC114" s="76"/>
    </row>
    <row r="115" spans="1:29" s="58" customFormat="1" ht="15.75" x14ac:dyDescent="0.2">
      <c r="A115" s="190" t="s">
        <v>104</v>
      </c>
      <c r="B115" s="191"/>
      <c r="C115" s="228"/>
      <c r="D115" s="125">
        <f>D114</f>
        <v>680.06999999999994</v>
      </c>
      <c r="E115" s="125">
        <f>'4'!E76</f>
        <v>29.05</v>
      </c>
      <c r="F115" s="125">
        <f>'4'!F76</f>
        <v>651.02</v>
      </c>
      <c r="G115" s="125">
        <v>0</v>
      </c>
      <c r="H115" s="125">
        <v>0</v>
      </c>
      <c r="I115" s="125">
        <v>0</v>
      </c>
      <c r="J115" s="125">
        <v>0</v>
      </c>
      <c r="K115" s="125">
        <v>0</v>
      </c>
      <c r="L115" s="125">
        <v>0</v>
      </c>
      <c r="M115" s="125">
        <f t="shared" ref="M115:S115" si="18">M114</f>
        <v>680.06999999999994</v>
      </c>
      <c r="N115" s="125">
        <f t="shared" si="18"/>
        <v>680.06999999999994</v>
      </c>
      <c r="O115" s="125">
        <f t="shared" si="18"/>
        <v>0</v>
      </c>
      <c r="P115" s="125">
        <f t="shared" si="18"/>
        <v>680.06999999999994</v>
      </c>
      <c r="Q115" s="125">
        <f t="shared" si="18"/>
        <v>0</v>
      </c>
      <c r="R115" s="125">
        <f t="shared" si="18"/>
        <v>0</v>
      </c>
      <c r="S115" s="125">
        <f t="shared" si="18"/>
        <v>0</v>
      </c>
      <c r="T115" s="108" t="s">
        <v>117</v>
      </c>
      <c r="U115" s="108" t="s">
        <v>117</v>
      </c>
      <c r="V115" s="108" t="s">
        <v>117</v>
      </c>
      <c r="W115" s="108" t="s">
        <v>117</v>
      </c>
      <c r="X115" s="108" t="s">
        <v>117</v>
      </c>
      <c r="Y115" s="57"/>
      <c r="Z115" s="57"/>
      <c r="AA115" s="57"/>
      <c r="AB115" s="76"/>
      <c r="AC115" s="76"/>
    </row>
    <row r="116" spans="1:29" s="58" customFormat="1" ht="15.75" customHeight="1" x14ac:dyDescent="0.25">
      <c r="A116" s="118" t="s">
        <v>161</v>
      </c>
      <c r="B116" s="219" t="s">
        <v>144</v>
      </c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1"/>
      <c r="Y116" s="57"/>
      <c r="Z116" s="57"/>
      <c r="AA116" s="57"/>
      <c r="AB116" s="76"/>
      <c r="AC116" s="76"/>
    </row>
    <row r="117" spans="1:29" s="58" customFormat="1" ht="15.75" x14ac:dyDescent="0.25">
      <c r="A117" s="103" t="s">
        <v>149</v>
      </c>
      <c r="B117" s="190" t="s">
        <v>197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228"/>
      <c r="Y117" s="57"/>
      <c r="Z117" s="57"/>
      <c r="AA117" s="57"/>
      <c r="AB117" s="76"/>
      <c r="AC117" s="76"/>
    </row>
    <row r="118" spans="1:29" s="58" customFormat="1" ht="15.75" x14ac:dyDescent="0.25">
      <c r="A118" s="104" t="s">
        <v>146</v>
      </c>
      <c r="B118" s="187" t="s">
        <v>64</v>
      </c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9"/>
      <c r="Y118" s="57"/>
      <c r="Z118" s="57"/>
      <c r="AA118" s="57"/>
      <c r="AB118" s="76"/>
      <c r="AC118" s="76"/>
    </row>
    <row r="119" spans="1:29" s="58" customFormat="1" ht="15.75" x14ac:dyDescent="0.2">
      <c r="A119" s="185" t="s">
        <v>151</v>
      </c>
      <c r="B119" s="186"/>
      <c r="C119" s="193"/>
      <c r="D119" s="125">
        <v>0</v>
      </c>
      <c r="E119" s="112" t="s">
        <v>22</v>
      </c>
      <c r="F119" s="112" t="s">
        <v>22</v>
      </c>
      <c r="G119" s="108" t="s">
        <v>117</v>
      </c>
      <c r="H119" s="108" t="s">
        <v>117</v>
      </c>
      <c r="I119" s="108" t="s">
        <v>117</v>
      </c>
      <c r="J119" s="108" t="s">
        <v>117</v>
      </c>
      <c r="K119" s="108" t="s">
        <v>117</v>
      </c>
      <c r="L119" s="108" t="s">
        <v>117</v>
      </c>
      <c r="M119" s="108" t="s">
        <v>117</v>
      </c>
      <c r="N119" s="108" t="s">
        <v>117</v>
      </c>
      <c r="O119" s="108" t="s">
        <v>117</v>
      </c>
      <c r="P119" s="108" t="s">
        <v>117</v>
      </c>
      <c r="Q119" s="108" t="s">
        <v>117</v>
      </c>
      <c r="R119" s="108" t="s">
        <v>117</v>
      </c>
      <c r="S119" s="108" t="s">
        <v>117</v>
      </c>
      <c r="T119" s="108" t="s">
        <v>117</v>
      </c>
      <c r="U119" s="108" t="s">
        <v>117</v>
      </c>
      <c r="V119" s="108" t="s">
        <v>117</v>
      </c>
      <c r="W119" s="108" t="s">
        <v>117</v>
      </c>
      <c r="X119" s="108" t="s">
        <v>117</v>
      </c>
      <c r="Y119" s="57"/>
      <c r="Z119" s="57"/>
      <c r="AA119" s="57"/>
      <c r="AB119" s="76"/>
      <c r="AC119" s="76"/>
    </row>
    <row r="120" spans="1:29" s="58" customFormat="1" ht="15.75" x14ac:dyDescent="0.2">
      <c r="A120" s="112" t="s">
        <v>160</v>
      </c>
      <c r="B120" s="187" t="s">
        <v>150</v>
      </c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9"/>
      <c r="Y120" s="57"/>
      <c r="Z120" s="57"/>
      <c r="AA120" s="57"/>
      <c r="AB120" s="76"/>
      <c r="AC120" s="76"/>
    </row>
    <row r="121" spans="1:29" s="58" customFormat="1" ht="15.75" x14ac:dyDescent="0.2">
      <c r="A121" s="185" t="s">
        <v>152</v>
      </c>
      <c r="B121" s="186"/>
      <c r="C121" s="193"/>
      <c r="D121" s="125">
        <v>0</v>
      </c>
      <c r="E121" s="112" t="s">
        <v>22</v>
      </c>
      <c r="F121" s="112" t="s">
        <v>22</v>
      </c>
      <c r="G121" s="108" t="s">
        <v>117</v>
      </c>
      <c r="H121" s="108" t="s">
        <v>117</v>
      </c>
      <c r="I121" s="108" t="s">
        <v>117</v>
      </c>
      <c r="J121" s="108" t="s">
        <v>117</v>
      </c>
      <c r="K121" s="108" t="s">
        <v>117</v>
      </c>
      <c r="L121" s="108" t="s">
        <v>117</v>
      </c>
      <c r="M121" s="108" t="s">
        <v>117</v>
      </c>
      <c r="N121" s="108" t="s">
        <v>117</v>
      </c>
      <c r="O121" s="108" t="s">
        <v>117</v>
      </c>
      <c r="P121" s="108" t="s">
        <v>117</v>
      </c>
      <c r="Q121" s="108" t="s">
        <v>117</v>
      </c>
      <c r="R121" s="108" t="s">
        <v>117</v>
      </c>
      <c r="S121" s="108" t="s">
        <v>117</v>
      </c>
      <c r="T121" s="108" t="s">
        <v>117</v>
      </c>
      <c r="U121" s="108" t="s">
        <v>117</v>
      </c>
      <c r="V121" s="108" t="s">
        <v>117</v>
      </c>
      <c r="W121" s="108" t="s">
        <v>117</v>
      </c>
      <c r="X121" s="108" t="s">
        <v>117</v>
      </c>
      <c r="Y121" s="57"/>
      <c r="Z121" s="57"/>
      <c r="AA121" s="57"/>
      <c r="AB121" s="76"/>
      <c r="AC121" s="76"/>
    </row>
    <row r="122" spans="1:29" s="58" customFormat="1" ht="15.75" x14ac:dyDescent="0.2">
      <c r="A122" s="113" t="s">
        <v>148</v>
      </c>
      <c r="B122" s="185" t="s">
        <v>66</v>
      </c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93"/>
      <c r="Y122" s="57"/>
      <c r="Z122" s="57"/>
      <c r="AA122" s="57"/>
      <c r="AB122" s="76"/>
      <c r="AC122" s="76"/>
    </row>
    <row r="123" spans="1:29" s="58" customFormat="1" ht="17.25" customHeight="1" x14ac:dyDescent="0.2">
      <c r="A123" s="185" t="s">
        <v>153</v>
      </c>
      <c r="B123" s="186"/>
      <c r="C123" s="193"/>
      <c r="D123" s="125">
        <v>0</v>
      </c>
      <c r="E123" s="112" t="s">
        <v>22</v>
      </c>
      <c r="F123" s="112" t="s">
        <v>22</v>
      </c>
      <c r="G123" s="108" t="s">
        <v>117</v>
      </c>
      <c r="H123" s="108" t="s">
        <v>117</v>
      </c>
      <c r="I123" s="108" t="s">
        <v>117</v>
      </c>
      <c r="J123" s="108" t="s">
        <v>117</v>
      </c>
      <c r="K123" s="108" t="s">
        <v>117</v>
      </c>
      <c r="L123" s="108" t="s">
        <v>117</v>
      </c>
      <c r="M123" s="108" t="s">
        <v>117</v>
      </c>
      <c r="N123" s="108" t="s">
        <v>117</v>
      </c>
      <c r="O123" s="108" t="s">
        <v>117</v>
      </c>
      <c r="P123" s="108" t="s">
        <v>117</v>
      </c>
      <c r="Q123" s="108" t="s">
        <v>117</v>
      </c>
      <c r="R123" s="108" t="s">
        <v>117</v>
      </c>
      <c r="S123" s="108" t="s">
        <v>117</v>
      </c>
      <c r="T123" s="108" t="s">
        <v>117</v>
      </c>
      <c r="U123" s="108" t="s">
        <v>117</v>
      </c>
      <c r="V123" s="108" t="s">
        <v>117</v>
      </c>
      <c r="W123" s="108" t="s">
        <v>117</v>
      </c>
      <c r="X123" s="108" t="s">
        <v>117</v>
      </c>
      <c r="Y123" s="57"/>
      <c r="Z123" s="57"/>
      <c r="AA123" s="57"/>
      <c r="AB123" s="76"/>
      <c r="AC123" s="76"/>
    </row>
    <row r="124" spans="1:29" s="58" customFormat="1" ht="17.25" customHeight="1" x14ac:dyDescent="0.2">
      <c r="A124" s="190" t="s">
        <v>154</v>
      </c>
      <c r="B124" s="191"/>
      <c r="C124" s="228"/>
      <c r="D124" s="125">
        <v>0</v>
      </c>
      <c r="E124" s="112" t="s">
        <v>22</v>
      </c>
      <c r="F124" s="112" t="s">
        <v>22</v>
      </c>
      <c r="G124" s="108" t="s">
        <v>117</v>
      </c>
      <c r="H124" s="108" t="s">
        <v>117</v>
      </c>
      <c r="I124" s="108" t="s">
        <v>117</v>
      </c>
      <c r="J124" s="108" t="s">
        <v>117</v>
      </c>
      <c r="K124" s="108" t="s">
        <v>117</v>
      </c>
      <c r="L124" s="108" t="s">
        <v>117</v>
      </c>
      <c r="M124" s="108" t="s">
        <v>117</v>
      </c>
      <c r="N124" s="108" t="s">
        <v>117</v>
      </c>
      <c r="O124" s="108" t="s">
        <v>117</v>
      </c>
      <c r="P124" s="108" t="s">
        <v>117</v>
      </c>
      <c r="Q124" s="108" t="s">
        <v>117</v>
      </c>
      <c r="R124" s="108" t="s">
        <v>117</v>
      </c>
      <c r="S124" s="108" t="s">
        <v>117</v>
      </c>
      <c r="T124" s="108" t="s">
        <v>117</v>
      </c>
      <c r="U124" s="108" t="s">
        <v>117</v>
      </c>
      <c r="V124" s="108" t="s">
        <v>117</v>
      </c>
      <c r="W124" s="108" t="s">
        <v>117</v>
      </c>
      <c r="X124" s="108" t="s">
        <v>117</v>
      </c>
      <c r="Y124" s="57"/>
      <c r="Z124" s="57"/>
      <c r="AA124" s="57"/>
      <c r="AB124" s="76"/>
      <c r="AC124" s="76"/>
    </row>
    <row r="125" spans="1:29" s="58" customFormat="1" ht="17.25" customHeight="1" x14ac:dyDescent="0.2">
      <c r="A125" s="190" t="s">
        <v>155</v>
      </c>
      <c r="B125" s="191"/>
      <c r="C125" s="228"/>
      <c r="D125" s="125">
        <v>0</v>
      </c>
      <c r="E125" s="125">
        <v>0</v>
      </c>
      <c r="F125" s="125">
        <v>0</v>
      </c>
      <c r="G125" s="125">
        <v>0</v>
      </c>
      <c r="H125" s="125">
        <v>0</v>
      </c>
      <c r="I125" s="125">
        <v>0</v>
      </c>
      <c r="J125" s="125">
        <v>0</v>
      </c>
      <c r="K125" s="125">
        <v>0</v>
      </c>
      <c r="L125" s="125">
        <v>0</v>
      </c>
      <c r="M125" s="125">
        <v>0</v>
      </c>
      <c r="N125" s="125">
        <v>0</v>
      </c>
      <c r="O125" s="125">
        <v>0</v>
      </c>
      <c r="P125" s="125">
        <v>0</v>
      </c>
      <c r="Q125" s="125">
        <v>0</v>
      </c>
      <c r="R125" s="125">
        <v>0</v>
      </c>
      <c r="S125" s="125">
        <v>0</v>
      </c>
      <c r="T125" s="108" t="s">
        <v>117</v>
      </c>
      <c r="U125" s="108" t="s">
        <v>117</v>
      </c>
      <c r="V125" s="108" t="s">
        <v>117</v>
      </c>
      <c r="W125" s="108" t="s">
        <v>117</v>
      </c>
      <c r="X125" s="108" t="s">
        <v>117</v>
      </c>
      <c r="Y125" s="57"/>
      <c r="Z125" s="57"/>
      <c r="AA125" s="57"/>
      <c r="AB125" s="76"/>
      <c r="AC125" s="76"/>
    </row>
    <row r="126" spans="1:29" s="58" customFormat="1" ht="17.25" customHeight="1" x14ac:dyDescent="0.2">
      <c r="A126" s="236" t="s">
        <v>32</v>
      </c>
      <c r="B126" s="236"/>
      <c r="C126" s="236"/>
      <c r="D126" s="174">
        <f t="shared" ref="D126:S126" si="19">D125+D115+D89+D60+D49</f>
        <v>38433.016000000003</v>
      </c>
      <c r="E126" s="174">
        <f t="shared" si="19"/>
        <v>26571.329999999998</v>
      </c>
      <c r="F126" s="174">
        <f t="shared" si="19"/>
        <v>651.02</v>
      </c>
      <c r="G126" s="174">
        <f t="shared" si="19"/>
        <v>0</v>
      </c>
      <c r="H126" s="174">
        <f t="shared" si="19"/>
        <v>0</v>
      </c>
      <c r="I126" s="174">
        <f t="shared" si="19"/>
        <v>0</v>
      </c>
      <c r="J126" s="174">
        <f t="shared" si="19"/>
        <v>11210.666000000001</v>
      </c>
      <c r="K126" s="174">
        <f t="shared" si="19"/>
        <v>0</v>
      </c>
      <c r="L126" s="174">
        <f t="shared" si="19"/>
        <v>0</v>
      </c>
      <c r="M126" s="174">
        <f t="shared" si="19"/>
        <v>27222.35</v>
      </c>
      <c r="N126" s="174">
        <f t="shared" si="19"/>
        <v>836.7399999999999</v>
      </c>
      <c r="O126" s="174">
        <f t="shared" si="19"/>
        <v>37596.275999999998</v>
      </c>
      <c r="P126" s="174">
        <f t="shared" si="19"/>
        <v>680.06999999999994</v>
      </c>
      <c r="Q126" s="174">
        <f t="shared" si="19"/>
        <v>5650</v>
      </c>
      <c r="R126" s="174">
        <f t="shared" si="19"/>
        <v>6656.67</v>
      </c>
      <c r="S126" s="174">
        <f t="shared" si="19"/>
        <v>25446.28</v>
      </c>
      <c r="T126" s="127" t="s">
        <v>117</v>
      </c>
      <c r="U126" s="125" t="s">
        <v>117</v>
      </c>
      <c r="V126" s="125" t="s">
        <v>117</v>
      </c>
      <c r="W126" s="108" t="s">
        <v>117</v>
      </c>
      <c r="X126" s="125" t="s">
        <v>117</v>
      </c>
      <c r="Y126" s="57"/>
      <c r="Z126" s="57"/>
      <c r="AA126" s="57"/>
      <c r="AB126" s="76"/>
      <c r="AC126" s="76"/>
    </row>
    <row r="127" spans="1:29" ht="13.5" customHeight="1" x14ac:dyDescent="0.2">
      <c r="A127" s="246"/>
      <c r="B127" s="246"/>
      <c r="C127" s="22"/>
      <c r="D127" s="22"/>
      <c r="E127" s="22"/>
      <c r="F127" s="22"/>
      <c r="G127" s="22"/>
      <c r="H127" s="17"/>
      <c r="I127" s="17"/>
      <c r="J127" s="17"/>
      <c r="K127" s="17"/>
      <c r="L127" s="17"/>
      <c r="M127" s="17"/>
      <c r="N127" s="78"/>
      <c r="O127" s="17"/>
      <c r="P127" s="19"/>
      <c r="Q127" s="19"/>
      <c r="R127" s="82"/>
      <c r="S127" s="82"/>
      <c r="T127" s="17"/>
      <c r="U127" s="17"/>
      <c r="V127" s="17"/>
      <c r="W127" s="17"/>
      <c r="X127" s="17"/>
      <c r="Y127" s="17"/>
      <c r="Z127" s="17"/>
      <c r="AA127" s="17"/>
    </row>
    <row r="128" spans="1:29" ht="9" customHeight="1" x14ac:dyDescent="0.2">
      <c r="M128" s="58"/>
      <c r="N128" s="58"/>
      <c r="Q128" s="56"/>
    </row>
    <row r="129" spans="1:22" ht="15.75" x14ac:dyDescent="0.25">
      <c r="A129" s="199" t="s">
        <v>183</v>
      </c>
      <c r="B129" s="243"/>
      <c r="C129" s="243"/>
      <c r="D129" s="243"/>
      <c r="E129" s="243"/>
      <c r="F129" s="243"/>
      <c r="G129" s="243" t="s">
        <v>112</v>
      </c>
      <c r="H129" s="243"/>
      <c r="I129" s="243"/>
      <c r="J129" s="177"/>
      <c r="K129" s="177"/>
      <c r="L129" s="199" t="s">
        <v>184</v>
      </c>
      <c r="M129" s="199"/>
      <c r="N129" s="199"/>
      <c r="O129" s="199"/>
      <c r="P129" s="199"/>
      <c r="Q129" s="56"/>
      <c r="R129" s="56"/>
      <c r="S129" s="56"/>
    </row>
    <row r="130" spans="1:22" x14ac:dyDescent="0.2">
      <c r="A130" s="244" t="s">
        <v>93</v>
      </c>
      <c r="B130" s="244"/>
      <c r="C130" s="244"/>
      <c r="D130" s="245"/>
      <c r="E130" s="245"/>
      <c r="F130" s="245"/>
      <c r="G130" s="245" t="s">
        <v>94</v>
      </c>
      <c r="H130" s="245"/>
      <c r="I130" s="245"/>
      <c r="J130" s="173"/>
      <c r="K130" s="173"/>
      <c r="L130" s="247" t="s">
        <v>101</v>
      </c>
      <c r="M130" s="247"/>
      <c r="N130" s="247"/>
      <c r="O130" s="247"/>
      <c r="P130" s="247"/>
      <c r="Q130" s="56"/>
      <c r="R130" s="56"/>
      <c r="S130" s="56"/>
    </row>
    <row r="131" spans="1:22" x14ac:dyDescent="0.2">
      <c r="N131" s="56"/>
      <c r="V131" s="56"/>
    </row>
    <row r="132" spans="1:22" x14ac:dyDescent="0.2">
      <c r="G132" s="56"/>
      <c r="P132" s="56"/>
    </row>
    <row r="133" spans="1:22" x14ac:dyDescent="0.2">
      <c r="G133" s="56"/>
    </row>
    <row r="134" spans="1:22" x14ac:dyDescent="0.2">
      <c r="D134" s="56"/>
      <c r="F134" s="56"/>
      <c r="G134" s="56"/>
    </row>
    <row r="135" spans="1:22" x14ac:dyDescent="0.2">
      <c r="I135" s="56"/>
      <c r="J135" s="56"/>
      <c r="P135" s="175"/>
    </row>
    <row r="136" spans="1:22" x14ac:dyDescent="0.2">
      <c r="F136" s="56"/>
    </row>
    <row r="137" spans="1:22" x14ac:dyDescent="0.2">
      <c r="F137" s="56"/>
    </row>
    <row r="139" spans="1:22" x14ac:dyDescent="0.2">
      <c r="F139" s="56"/>
    </row>
    <row r="140" spans="1:22" x14ac:dyDescent="0.2">
      <c r="F140" s="56"/>
    </row>
    <row r="148" spans="12:12" x14ac:dyDescent="0.2">
      <c r="L148" s="14"/>
    </row>
  </sheetData>
  <mergeCells count="132">
    <mergeCell ref="B78:X78"/>
    <mergeCell ref="A80:C80"/>
    <mergeCell ref="B82:X82"/>
    <mergeCell ref="A84:C84"/>
    <mergeCell ref="B85:X85"/>
    <mergeCell ref="A87:C87"/>
    <mergeCell ref="A88:C88"/>
    <mergeCell ref="A89:C89"/>
    <mergeCell ref="B66:X66"/>
    <mergeCell ref="A67:C67"/>
    <mergeCell ref="B68:X68"/>
    <mergeCell ref="A69:C69"/>
    <mergeCell ref="A56:C56"/>
    <mergeCell ref="A26:C26"/>
    <mergeCell ref="A28:C28"/>
    <mergeCell ref="B27:X27"/>
    <mergeCell ref="A15:A18"/>
    <mergeCell ref="G17:G18"/>
    <mergeCell ref="A54:C54"/>
    <mergeCell ref="A44:C44"/>
    <mergeCell ref="B55:X55"/>
    <mergeCell ref="B51:X51"/>
    <mergeCell ref="B50:X50"/>
    <mergeCell ref="B52:X52"/>
    <mergeCell ref="A47:C47"/>
    <mergeCell ref="A48:C48"/>
    <mergeCell ref="B45:X45"/>
    <mergeCell ref="A49:C49"/>
    <mergeCell ref="A33:C33"/>
    <mergeCell ref="A39:C39"/>
    <mergeCell ref="B25:X25"/>
    <mergeCell ref="A24:C24"/>
    <mergeCell ref="B31:X31"/>
    <mergeCell ref="B30:X30"/>
    <mergeCell ref="B34:X34"/>
    <mergeCell ref="O40:X40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B42:X42"/>
    <mergeCell ref="B37:X37"/>
    <mergeCell ref="A29:C29"/>
    <mergeCell ref="B20:X20"/>
    <mergeCell ref="A36:C36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A129:C129"/>
    <mergeCell ref="D129:F129"/>
    <mergeCell ref="A130:C130"/>
    <mergeCell ref="D130:F130"/>
    <mergeCell ref="A115:C115"/>
    <mergeCell ref="A126:C126"/>
    <mergeCell ref="A127:B127"/>
    <mergeCell ref="A125:C125"/>
    <mergeCell ref="B116:X116"/>
    <mergeCell ref="B117:X117"/>
    <mergeCell ref="B118:X118"/>
    <mergeCell ref="A119:C119"/>
    <mergeCell ref="B120:X120"/>
    <mergeCell ref="A121:C121"/>
    <mergeCell ref="B122:X122"/>
    <mergeCell ref="A123:C123"/>
    <mergeCell ref="A124:C124"/>
    <mergeCell ref="L129:P129"/>
    <mergeCell ref="L130:P130"/>
    <mergeCell ref="G129:I129"/>
    <mergeCell ref="G130:I130"/>
    <mergeCell ref="A90:C90"/>
    <mergeCell ref="B57:X57"/>
    <mergeCell ref="B93:X93"/>
    <mergeCell ref="B96:X96"/>
    <mergeCell ref="B112:X112"/>
    <mergeCell ref="A95:C95"/>
    <mergeCell ref="A111:C111"/>
    <mergeCell ref="A114:C114"/>
    <mergeCell ref="A113:C113"/>
    <mergeCell ref="B92:X92"/>
    <mergeCell ref="B91:X91"/>
    <mergeCell ref="A59:C59"/>
    <mergeCell ref="A58:C58"/>
    <mergeCell ref="A70:C70"/>
    <mergeCell ref="B71:X71"/>
    <mergeCell ref="B72:X72"/>
    <mergeCell ref="A74:C74"/>
    <mergeCell ref="B75:X75"/>
    <mergeCell ref="A60:C60"/>
    <mergeCell ref="B61:X61"/>
    <mergeCell ref="B62:X62"/>
    <mergeCell ref="B63:X63"/>
    <mergeCell ref="A65:C65"/>
    <mergeCell ref="A77:C77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opLeftCell="A19" zoomScale="88" zoomScaleNormal="88" zoomScaleSheetLayoutView="100" workbookViewId="0">
      <selection activeCell="A4" sqref="A4:G4"/>
    </sheetView>
  </sheetViews>
  <sheetFormatPr defaultRowHeight="12.75" x14ac:dyDescent="0.2"/>
  <cols>
    <col min="1" max="1" width="10" style="1" customWidth="1"/>
    <col min="2" max="2" width="42.42578125" style="2" customWidth="1"/>
    <col min="3" max="3" width="12.5703125" style="3" customWidth="1"/>
    <col min="4" max="4" width="12.85546875" style="3" customWidth="1"/>
    <col min="5" max="5" width="12.140625" style="3" customWidth="1"/>
    <col min="6" max="6" width="21.28515625" style="3" customWidth="1"/>
    <col min="7" max="7" width="17.7109375" style="3" customWidth="1"/>
    <col min="8" max="12" width="9.140625" style="4"/>
    <col min="13" max="16384" width="9.140625" style="3"/>
  </cols>
  <sheetData>
    <row r="1" spans="1:12" ht="3" customHeight="1" x14ac:dyDescent="0.3">
      <c r="E1" s="20"/>
      <c r="F1" s="20"/>
      <c r="G1" s="20"/>
    </row>
    <row r="2" spans="1:12" ht="18.75" customHeight="1" x14ac:dyDescent="0.3">
      <c r="A2" s="274" t="s">
        <v>163</v>
      </c>
      <c r="B2" s="274"/>
      <c r="C2" s="274"/>
      <c r="D2" s="274"/>
      <c r="E2" s="274"/>
      <c r="F2" s="274"/>
      <c r="G2" s="274"/>
    </row>
    <row r="3" spans="1:12" ht="33" customHeight="1" x14ac:dyDescent="0.3">
      <c r="A3" s="77"/>
      <c r="B3" s="274" t="s">
        <v>164</v>
      </c>
      <c r="C3" s="274"/>
      <c r="D3" s="274"/>
      <c r="E3" s="274"/>
      <c r="F3" s="274"/>
      <c r="G3" s="77"/>
    </row>
    <row r="4" spans="1:12" ht="17.25" customHeight="1" x14ac:dyDescent="0.25">
      <c r="A4" s="277" t="s">
        <v>165</v>
      </c>
      <c r="B4" s="277"/>
      <c r="C4" s="277"/>
      <c r="D4" s="277"/>
      <c r="E4" s="277"/>
      <c r="F4" s="277"/>
      <c r="G4" s="277"/>
    </row>
    <row r="5" spans="1:12" x14ac:dyDescent="0.2">
      <c r="A5" s="278" t="s">
        <v>166</v>
      </c>
      <c r="B5" s="279"/>
      <c r="C5" s="279"/>
      <c r="D5" s="279"/>
      <c r="E5" s="279"/>
      <c r="F5" s="279"/>
      <c r="G5" s="280"/>
    </row>
    <row r="6" spans="1:12" ht="27" customHeight="1" x14ac:dyDescent="0.25">
      <c r="A6" s="276" t="s">
        <v>0</v>
      </c>
      <c r="B6" s="276" t="s">
        <v>23</v>
      </c>
      <c r="C6" s="284" t="s">
        <v>187</v>
      </c>
      <c r="D6" s="284"/>
      <c r="E6" s="284"/>
      <c r="F6" s="284"/>
      <c r="G6" s="284"/>
    </row>
    <row r="7" spans="1:12" ht="15.75" customHeight="1" x14ac:dyDescent="0.25">
      <c r="A7" s="276"/>
      <c r="B7" s="276"/>
      <c r="C7" s="286" t="s">
        <v>31</v>
      </c>
      <c r="D7" s="285" t="s">
        <v>99</v>
      </c>
      <c r="E7" s="285"/>
      <c r="F7" s="285"/>
      <c r="G7" s="285"/>
    </row>
    <row r="8" spans="1:12" ht="62.25" customHeight="1" x14ac:dyDescent="0.2">
      <c r="A8" s="276"/>
      <c r="B8" s="276"/>
      <c r="C8" s="286"/>
      <c r="D8" s="283" t="s">
        <v>28</v>
      </c>
      <c r="E8" s="253" t="s">
        <v>25</v>
      </c>
      <c r="F8" s="282" t="s">
        <v>56</v>
      </c>
      <c r="G8" s="282" t="s">
        <v>29</v>
      </c>
    </row>
    <row r="9" spans="1:12" ht="30.75" customHeight="1" x14ac:dyDescent="0.2">
      <c r="A9" s="276"/>
      <c r="B9" s="276"/>
      <c r="C9" s="286"/>
      <c r="D9" s="283"/>
      <c r="E9" s="253"/>
      <c r="F9" s="282"/>
      <c r="G9" s="282"/>
    </row>
    <row r="10" spans="1:12" s="1" customFormat="1" ht="13.5" customHeight="1" x14ac:dyDescent="0.2">
      <c r="A10" s="163">
        <v>1</v>
      </c>
      <c r="B10" s="164">
        <v>2</v>
      </c>
      <c r="C10" s="163">
        <v>3</v>
      </c>
      <c r="D10" s="163">
        <v>4</v>
      </c>
      <c r="E10" s="163">
        <v>5</v>
      </c>
      <c r="F10" s="165">
        <v>6</v>
      </c>
      <c r="G10" s="165">
        <v>7</v>
      </c>
      <c r="H10" s="5"/>
      <c r="I10" s="5"/>
      <c r="J10" s="5"/>
      <c r="K10" s="5"/>
      <c r="L10" s="5"/>
    </row>
    <row r="11" spans="1:12" ht="15.75" x14ac:dyDescent="0.25">
      <c r="A11" s="163" t="s">
        <v>124</v>
      </c>
      <c r="B11" s="275" t="s">
        <v>168</v>
      </c>
      <c r="C11" s="275"/>
      <c r="D11" s="275"/>
      <c r="E11" s="275"/>
      <c r="F11" s="275"/>
      <c r="G11" s="275"/>
      <c r="H11" s="6"/>
      <c r="I11" s="6"/>
      <c r="J11" s="6"/>
    </row>
    <row r="12" spans="1:12" ht="15.75" x14ac:dyDescent="0.2">
      <c r="A12" s="166" t="s">
        <v>7</v>
      </c>
      <c r="B12" s="276" t="s">
        <v>200</v>
      </c>
      <c r="C12" s="276"/>
      <c r="D12" s="276"/>
      <c r="E12" s="276"/>
      <c r="F12" s="276"/>
      <c r="G12" s="276"/>
      <c r="H12" s="7"/>
      <c r="I12" s="7"/>
      <c r="J12" s="7"/>
    </row>
    <row r="13" spans="1:12" ht="29.25" customHeight="1" x14ac:dyDescent="0.2">
      <c r="A13" s="167" t="s">
        <v>8</v>
      </c>
      <c r="B13" s="168" t="s">
        <v>50</v>
      </c>
      <c r="C13" s="131">
        <f>D13+E13+F13+G13</f>
        <v>14682.17</v>
      </c>
      <c r="D13" s="131">
        <f>'4'!E30</f>
        <v>14682.17</v>
      </c>
      <c r="E13" s="131">
        <v>0</v>
      </c>
      <c r="F13" s="131">
        <v>0</v>
      </c>
      <c r="G13" s="131">
        <v>0</v>
      </c>
      <c r="H13" s="5"/>
      <c r="I13" s="5"/>
      <c r="J13" s="5"/>
    </row>
    <row r="14" spans="1:12" ht="33.75" customHeight="1" x14ac:dyDescent="0.2">
      <c r="A14" s="170" t="s">
        <v>47</v>
      </c>
      <c r="B14" s="168" t="s">
        <v>51</v>
      </c>
      <c r="C14" s="169">
        <f t="shared" ref="C14:C17" si="0">D14+E14+F14+G14</f>
        <v>0</v>
      </c>
      <c r="D14" s="131">
        <f>'5'!D26</f>
        <v>0</v>
      </c>
      <c r="E14" s="131">
        <v>0</v>
      </c>
      <c r="F14" s="131">
        <v>0</v>
      </c>
      <c r="G14" s="131">
        <v>0</v>
      </c>
      <c r="H14" s="5"/>
      <c r="I14" s="5"/>
      <c r="J14" s="5"/>
    </row>
    <row r="15" spans="1:12" ht="18" customHeight="1" x14ac:dyDescent="0.2">
      <c r="A15" s="166" t="s">
        <v>42</v>
      </c>
      <c r="B15" s="171" t="s">
        <v>24</v>
      </c>
      <c r="C15" s="131">
        <f t="shared" si="0"/>
        <v>0</v>
      </c>
      <c r="D15" s="131">
        <v>0</v>
      </c>
      <c r="E15" s="131">
        <v>0</v>
      </c>
      <c r="F15" s="131">
        <v>0</v>
      </c>
      <c r="G15" s="131">
        <v>0</v>
      </c>
      <c r="H15" s="5"/>
      <c r="I15" s="5"/>
      <c r="J15" s="5"/>
    </row>
    <row r="16" spans="1:12" ht="15" customHeight="1" x14ac:dyDescent="0.25">
      <c r="A16" s="163"/>
      <c r="B16" s="172" t="s">
        <v>69</v>
      </c>
      <c r="C16" s="131">
        <f t="shared" si="0"/>
        <v>14682.17</v>
      </c>
      <c r="D16" s="131">
        <f t="shared" ref="D16:G16" si="1">D13+D14+D15</f>
        <v>14682.17</v>
      </c>
      <c r="E16" s="131">
        <f t="shared" si="1"/>
        <v>0</v>
      </c>
      <c r="F16" s="131">
        <f t="shared" si="1"/>
        <v>0</v>
      </c>
      <c r="G16" s="131">
        <f t="shared" si="1"/>
        <v>0</v>
      </c>
      <c r="H16" s="5"/>
      <c r="I16" s="5"/>
      <c r="J16" s="5"/>
    </row>
    <row r="17" spans="1:10" ht="15" customHeight="1" x14ac:dyDescent="0.25">
      <c r="A17" s="170"/>
      <c r="B17" s="172" t="s">
        <v>125</v>
      </c>
      <c r="C17" s="174">
        <f t="shared" si="0"/>
        <v>14682.17</v>
      </c>
      <c r="D17" s="174">
        <f t="shared" ref="D17:G17" si="2">D16</f>
        <v>14682.17</v>
      </c>
      <c r="E17" s="174">
        <f t="shared" si="2"/>
        <v>0</v>
      </c>
      <c r="F17" s="174">
        <f t="shared" si="2"/>
        <v>0</v>
      </c>
      <c r="G17" s="174">
        <f t="shared" si="2"/>
        <v>0</v>
      </c>
      <c r="H17" s="8"/>
      <c r="I17" s="8"/>
      <c r="J17" s="8"/>
    </row>
    <row r="18" spans="1:10" ht="15.75" x14ac:dyDescent="0.25">
      <c r="A18" s="163" t="s">
        <v>120</v>
      </c>
      <c r="B18" s="275" t="s">
        <v>119</v>
      </c>
      <c r="C18" s="275"/>
      <c r="D18" s="275"/>
      <c r="E18" s="275"/>
      <c r="F18" s="275"/>
      <c r="G18" s="275"/>
      <c r="H18" s="8"/>
      <c r="I18" s="8"/>
      <c r="J18" s="8"/>
    </row>
    <row r="19" spans="1:10" ht="15.75" x14ac:dyDescent="0.2">
      <c r="A19" s="166" t="s">
        <v>13</v>
      </c>
      <c r="B19" s="276" t="s">
        <v>201</v>
      </c>
      <c r="C19" s="276"/>
      <c r="D19" s="276"/>
      <c r="E19" s="276"/>
      <c r="F19" s="276"/>
      <c r="G19" s="276"/>
      <c r="H19" s="7"/>
      <c r="I19" s="7"/>
      <c r="J19" s="7"/>
    </row>
    <row r="20" spans="1:10" ht="31.5" x14ac:dyDescent="0.2">
      <c r="A20" s="167" t="s">
        <v>14</v>
      </c>
      <c r="B20" s="168" t="s">
        <v>50</v>
      </c>
      <c r="C20" s="131">
        <f t="shared" ref="C20:C24" si="3">D20+E20+F20+G20</f>
        <v>148.13</v>
      </c>
      <c r="D20" s="131">
        <f>'4'!E41</f>
        <v>148.13</v>
      </c>
      <c r="E20" s="131">
        <v>0</v>
      </c>
      <c r="F20" s="131">
        <v>0</v>
      </c>
      <c r="G20" s="131">
        <v>0</v>
      </c>
      <c r="H20" s="59"/>
      <c r="I20" s="5"/>
      <c r="J20" s="5"/>
    </row>
    <row r="21" spans="1:10" ht="35.25" customHeight="1" x14ac:dyDescent="0.2">
      <c r="A21" s="170" t="s">
        <v>43</v>
      </c>
      <c r="B21" s="168" t="s">
        <v>51</v>
      </c>
      <c r="C21" s="131">
        <f t="shared" si="3"/>
        <v>0</v>
      </c>
      <c r="D21" s="131">
        <f>'5'!D56</f>
        <v>0</v>
      </c>
      <c r="E21" s="131">
        <v>0</v>
      </c>
      <c r="F21" s="131">
        <v>0</v>
      </c>
      <c r="G21" s="131">
        <v>0</v>
      </c>
      <c r="H21" s="5"/>
      <c r="I21" s="5"/>
      <c r="J21" s="5"/>
    </row>
    <row r="22" spans="1:10" ht="14.25" customHeight="1" x14ac:dyDescent="0.2">
      <c r="A22" s="166" t="s">
        <v>44</v>
      </c>
      <c r="B22" s="168" t="s">
        <v>24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5"/>
      <c r="I22" s="5"/>
      <c r="J22" s="5"/>
    </row>
    <row r="23" spans="1:10" ht="14.25" customHeight="1" x14ac:dyDescent="0.25">
      <c r="A23" s="163"/>
      <c r="B23" s="172" t="s">
        <v>81</v>
      </c>
      <c r="C23" s="131">
        <f t="shared" si="3"/>
        <v>148.13</v>
      </c>
      <c r="D23" s="131">
        <f t="shared" ref="D23:E23" si="4">D20+D21+D22</f>
        <v>148.13</v>
      </c>
      <c r="E23" s="131">
        <f t="shared" si="4"/>
        <v>0</v>
      </c>
      <c r="F23" s="131">
        <f t="shared" ref="F23" si="5">F20+F21+F22</f>
        <v>0</v>
      </c>
      <c r="G23" s="131">
        <f t="shared" ref="G23" si="6">G20+G21+G22</f>
        <v>0</v>
      </c>
      <c r="H23" s="5"/>
      <c r="I23" s="5"/>
      <c r="J23" s="5"/>
    </row>
    <row r="24" spans="1:10" ht="15.75" x14ac:dyDescent="0.25">
      <c r="A24" s="170"/>
      <c r="B24" s="172" t="s">
        <v>121</v>
      </c>
      <c r="C24" s="174">
        <f t="shared" si="3"/>
        <v>148.13</v>
      </c>
      <c r="D24" s="174">
        <f>D23</f>
        <v>148.13</v>
      </c>
      <c r="E24" s="174">
        <f>E23</f>
        <v>0</v>
      </c>
      <c r="F24" s="174">
        <f t="shared" ref="F24:G24" si="7">F23</f>
        <v>0</v>
      </c>
      <c r="G24" s="174">
        <f t="shared" si="7"/>
        <v>0</v>
      </c>
      <c r="H24" s="8"/>
      <c r="I24" s="8"/>
      <c r="J24" s="8"/>
    </row>
    <row r="25" spans="1:10" ht="15.75" x14ac:dyDescent="0.25">
      <c r="A25" s="163" t="s">
        <v>122</v>
      </c>
      <c r="B25" s="275" t="s">
        <v>118</v>
      </c>
      <c r="C25" s="275"/>
      <c r="D25" s="275"/>
      <c r="E25" s="275"/>
      <c r="F25" s="275"/>
      <c r="G25" s="275"/>
      <c r="H25" s="8"/>
      <c r="I25" s="8"/>
      <c r="J25" s="8"/>
    </row>
    <row r="26" spans="1:10" ht="15.75" x14ac:dyDescent="0.2">
      <c r="A26" s="166" t="s">
        <v>13</v>
      </c>
      <c r="B26" s="276" t="s">
        <v>201</v>
      </c>
      <c r="C26" s="276"/>
      <c r="D26" s="276"/>
      <c r="E26" s="276"/>
      <c r="F26" s="276"/>
      <c r="G26" s="276"/>
      <c r="H26" s="8"/>
      <c r="I26" s="8"/>
      <c r="J26" s="8"/>
    </row>
    <row r="27" spans="1:10" ht="31.5" x14ac:dyDescent="0.2">
      <c r="A27" s="167" t="s">
        <v>14</v>
      </c>
      <c r="B27" s="168" t="s">
        <v>50</v>
      </c>
      <c r="C27" s="131">
        <f t="shared" ref="C27:C31" si="8">D27+E27+F27+G27</f>
        <v>11711.98</v>
      </c>
      <c r="D27" s="131">
        <f>'4'!E52</f>
        <v>11711.98</v>
      </c>
      <c r="E27" s="131">
        <v>0</v>
      </c>
      <c r="F27" s="131">
        <v>0</v>
      </c>
      <c r="G27" s="131">
        <v>0</v>
      </c>
      <c r="H27" s="8"/>
      <c r="I27" s="8"/>
      <c r="J27" s="8"/>
    </row>
    <row r="28" spans="1:10" ht="35.25" customHeight="1" x14ac:dyDescent="0.2">
      <c r="A28" s="170" t="s">
        <v>43</v>
      </c>
      <c r="B28" s="168" t="s">
        <v>51</v>
      </c>
      <c r="C28" s="131">
        <f t="shared" si="8"/>
        <v>0</v>
      </c>
      <c r="D28" s="131">
        <f>'5'!D67</f>
        <v>0</v>
      </c>
      <c r="E28" s="131">
        <v>0</v>
      </c>
      <c r="F28" s="131">
        <v>0</v>
      </c>
      <c r="G28" s="131">
        <v>0</v>
      </c>
      <c r="H28" s="8"/>
      <c r="I28" s="8"/>
      <c r="J28" s="8"/>
    </row>
    <row r="29" spans="1:10" ht="15.75" x14ac:dyDescent="0.2">
      <c r="A29" s="166" t="s">
        <v>44</v>
      </c>
      <c r="B29" s="168" t="s">
        <v>24</v>
      </c>
      <c r="C29" s="131">
        <v>0</v>
      </c>
      <c r="D29" s="131">
        <v>0</v>
      </c>
      <c r="E29" s="131">
        <v>0</v>
      </c>
      <c r="F29" s="131">
        <v>0</v>
      </c>
      <c r="G29" s="131">
        <v>0</v>
      </c>
      <c r="H29" s="8"/>
      <c r="I29" s="8"/>
      <c r="J29" s="8"/>
    </row>
    <row r="30" spans="1:10" ht="15.75" x14ac:dyDescent="0.25">
      <c r="A30" s="163"/>
      <c r="B30" s="172" t="s">
        <v>81</v>
      </c>
      <c r="C30" s="131">
        <f t="shared" si="8"/>
        <v>11711.98</v>
      </c>
      <c r="D30" s="131">
        <f t="shared" ref="D30:E30" si="9">D27+D28+D29</f>
        <v>11711.98</v>
      </c>
      <c r="E30" s="131">
        <f t="shared" si="9"/>
        <v>0</v>
      </c>
      <c r="F30" s="131">
        <f t="shared" ref="F30" si="10">F27+F28+F29</f>
        <v>0</v>
      </c>
      <c r="G30" s="131">
        <f t="shared" ref="G30" si="11">G27+G28+G29</f>
        <v>0</v>
      </c>
      <c r="H30" s="8"/>
      <c r="I30" s="8"/>
      <c r="J30" s="8"/>
    </row>
    <row r="31" spans="1:10" ht="15.75" x14ac:dyDescent="0.25">
      <c r="A31" s="170"/>
      <c r="B31" s="172" t="s">
        <v>123</v>
      </c>
      <c r="C31" s="174">
        <f t="shared" si="8"/>
        <v>11711.98</v>
      </c>
      <c r="D31" s="174">
        <f>D30</f>
        <v>11711.98</v>
      </c>
      <c r="E31" s="174">
        <f>E30</f>
        <v>0</v>
      </c>
      <c r="F31" s="174">
        <f t="shared" ref="F31" si="12">F30</f>
        <v>0</v>
      </c>
      <c r="G31" s="174">
        <f t="shared" ref="G31" si="13">G30</f>
        <v>0</v>
      </c>
      <c r="H31" s="8"/>
      <c r="I31" s="8"/>
      <c r="J31" s="8"/>
    </row>
    <row r="32" spans="1:10" ht="15.75" x14ac:dyDescent="0.25">
      <c r="A32" s="163" t="s">
        <v>92</v>
      </c>
      <c r="B32" s="275" t="s">
        <v>130</v>
      </c>
      <c r="C32" s="275"/>
      <c r="D32" s="275"/>
      <c r="E32" s="275"/>
      <c r="F32" s="275"/>
      <c r="G32" s="275"/>
      <c r="H32" s="8"/>
      <c r="I32" s="8"/>
      <c r="J32" s="8"/>
    </row>
    <row r="33" spans="1:10" ht="15.75" x14ac:dyDescent="0.2">
      <c r="A33" s="166" t="s">
        <v>19</v>
      </c>
      <c r="B33" s="276" t="s">
        <v>201</v>
      </c>
      <c r="C33" s="276"/>
      <c r="D33" s="276"/>
      <c r="E33" s="276"/>
      <c r="F33" s="276"/>
      <c r="G33" s="276"/>
      <c r="H33" s="8"/>
      <c r="I33" s="8"/>
      <c r="J33" s="8"/>
    </row>
    <row r="34" spans="1:10" ht="31.5" x14ac:dyDescent="0.2">
      <c r="A34" s="167" t="s">
        <v>20</v>
      </c>
      <c r="B34" s="168" t="s">
        <v>50</v>
      </c>
      <c r="C34" s="131">
        <v>0</v>
      </c>
      <c r="D34" s="131">
        <v>0</v>
      </c>
      <c r="E34" s="131">
        <v>0</v>
      </c>
      <c r="F34" s="131">
        <v>0</v>
      </c>
      <c r="G34" s="131">
        <v>0</v>
      </c>
      <c r="H34" s="8"/>
      <c r="I34" s="8"/>
      <c r="J34" s="8"/>
    </row>
    <row r="35" spans="1:10" ht="34.5" customHeight="1" x14ac:dyDescent="0.2">
      <c r="A35" s="170" t="s">
        <v>45</v>
      </c>
      <c r="B35" s="168" t="s">
        <v>51</v>
      </c>
      <c r="C35" s="131">
        <f t="shared" ref="C35:C38" si="14">D35+E35+F35+G35</f>
        <v>680.06999999999994</v>
      </c>
      <c r="D35" s="131">
        <f>'4'!E76</f>
        <v>29.05</v>
      </c>
      <c r="E35" s="131">
        <f>'4'!F76</f>
        <v>651.02</v>
      </c>
      <c r="F35" s="131">
        <v>0</v>
      </c>
      <c r="G35" s="131">
        <v>0</v>
      </c>
      <c r="H35" s="8"/>
      <c r="I35" s="8"/>
      <c r="J35" s="8"/>
    </row>
    <row r="36" spans="1:10" ht="14.25" customHeight="1" x14ac:dyDescent="0.2">
      <c r="A36" s="166" t="s">
        <v>46</v>
      </c>
      <c r="B36" s="168" t="s">
        <v>24</v>
      </c>
      <c r="C36" s="131">
        <f t="shared" si="14"/>
        <v>0</v>
      </c>
      <c r="D36" s="131">
        <f>'5'!E96</f>
        <v>0</v>
      </c>
      <c r="E36" s="131">
        <v>0</v>
      </c>
      <c r="F36" s="131">
        <v>0</v>
      </c>
      <c r="G36" s="131">
        <v>0</v>
      </c>
      <c r="H36" s="8"/>
      <c r="I36" s="8"/>
      <c r="J36" s="8"/>
    </row>
    <row r="37" spans="1:10" ht="15.75" x14ac:dyDescent="0.25">
      <c r="A37" s="163"/>
      <c r="B37" s="172" t="s">
        <v>91</v>
      </c>
      <c r="C37" s="131">
        <f t="shared" si="14"/>
        <v>680.06999999999994</v>
      </c>
      <c r="D37" s="131">
        <f t="shared" ref="D37:G37" si="15">D34+D35+D36</f>
        <v>29.05</v>
      </c>
      <c r="E37" s="131">
        <f t="shared" si="15"/>
        <v>651.02</v>
      </c>
      <c r="F37" s="131">
        <f t="shared" si="15"/>
        <v>0</v>
      </c>
      <c r="G37" s="131">
        <f t="shared" si="15"/>
        <v>0</v>
      </c>
      <c r="H37" s="8"/>
      <c r="I37" s="8"/>
      <c r="J37" s="8"/>
    </row>
    <row r="38" spans="1:10" ht="15.75" x14ac:dyDescent="0.25">
      <c r="A38" s="170"/>
      <c r="B38" s="172" t="s">
        <v>104</v>
      </c>
      <c r="C38" s="174">
        <f t="shared" si="14"/>
        <v>680.06999999999994</v>
      </c>
      <c r="D38" s="174">
        <f>D37</f>
        <v>29.05</v>
      </c>
      <c r="E38" s="174">
        <f>E37</f>
        <v>651.02</v>
      </c>
      <c r="F38" s="174">
        <f t="shared" ref="F38:G38" si="16">F37</f>
        <v>0</v>
      </c>
      <c r="G38" s="174">
        <f t="shared" si="16"/>
        <v>0</v>
      </c>
      <c r="H38" s="8"/>
      <c r="I38" s="8"/>
      <c r="J38" s="8"/>
    </row>
    <row r="39" spans="1:10" ht="15.75" x14ac:dyDescent="0.25">
      <c r="A39" s="163" t="s">
        <v>145</v>
      </c>
      <c r="B39" s="275" t="s">
        <v>167</v>
      </c>
      <c r="C39" s="275"/>
      <c r="D39" s="275"/>
      <c r="E39" s="275"/>
      <c r="F39" s="275"/>
      <c r="G39" s="275"/>
      <c r="H39" s="8"/>
      <c r="I39" s="8"/>
      <c r="J39" s="8"/>
    </row>
    <row r="40" spans="1:10" ht="15.75" x14ac:dyDescent="0.2">
      <c r="A40" s="166" t="s">
        <v>149</v>
      </c>
      <c r="B40" s="276" t="s">
        <v>201</v>
      </c>
      <c r="C40" s="276"/>
      <c r="D40" s="276"/>
      <c r="E40" s="276"/>
      <c r="F40" s="276"/>
      <c r="G40" s="276"/>
      <c r="H40" s="8"/>
      <c r="I40" s="8"/>
      <c r="J40" s="8"/>
    </row>
    <row r="41" spans="1:10" ht="31.5" x14ac:dyDescent="0.2">
      <c r="A41" s="167" t="s">
        <v>146</v>
      </c>
      <c r="B41" s="168" t="s">
        <v>50</v>
      </c>
      <c r="C41" s="169">
        <v>0</v>
      </c>
      <c r="D41" s="169">
        <v>0</v>
      </c>
      <c r="E41" s="169">
        <v>0</v>
      </c>
      <c r="F41" s="169">
        <v>0</v>
      </c>
      <c r="G41" s="169">
        <v>0</v>
      </c>
      <c r="H41" s="8"/>
      <c r="I41" s="8"/>
      <c r="J41" s="8"/>
    </row>
    <row r="42" spans="1:10" ht="32.25" customHeight="1" x14ac:dyDescent="0.2">
      <c r="A42" s="170" t="s">
        <v>147</v>
      </c>
      <c r="B42" s="168" t="s">
        <v>51</v>
      </c>
      <c r="C42" s="169">
        <f t="shared" ref="C42:C45" si="17">D42+E42+F42+G42</f>
        <v>0</v>
      </c>
      <c r="D42" s="169">
        <f>'5'!D79</f>
        <v>0</v>
      </c>
      <c r="E42" s="169">
        <v>0</v>
      </c>
      <c r="F42" s="169">
        <v>0</v>
      </c>
      <c r="G42" s="169">
        <v>0</v>
      </c>
      <c r="H42" s="8"/>
      <c r="I42" s="8"/>
      <c r="J42" s="8"/>
    </row>
    <row r="43" spans="1:10" ht="14.25" customHeight="1" x14ac:dyDescent="0.2">
      <c r="A43" s="166" t="s">
        <v>148</v>
      </c>
      <c r="B43" s="168" t="s">
        <v>24</v>
      </c>
      <c r="C43" s="169">
        <f t="shared" si="17"/>
        <v>0</v>
      </c>
      <c r="D43" s="169">
        <v>0</v>
      </c>
      <c r="E43" s="169">
        <v>0</v>
      </c>
      <c r="F43" s="169">
        <v>0</v>
      </c>
      <c r="G43" s="169">
        <v>0</v>
      </c>
      <c r="H43" s="8"/>
      <c r="I43" s="8"/>
      <c r="J43" s="8"/>
    </row>
    <row r="44" spans="1:10" ht="15.75" x14ac:dyDescent="0.25">
      <c r="A44" s="163"/>
      <c r="B44" s="172" t="s">
        <v>154</v>
      </c>
      <c r="C44" s="169">
        <f t="shared" si="17"/>
        <v>0</v>
      </c>
      <c r="D44" s="169">
        <f t="shared" ref="D44:G44" si="18">D41+D42+D43</f>
        <v>0</v>
      </c>
      <c r="E44" s="169">
        <f t="shared" si="18"/>
        <v>0</v>
      </c>
      <c r="F44" s="169">
        <f t="shared" si="18"/>
        <v>0</v>
      </c>
      <c r="G44" s="169">
        <f t="shared" si="18"/>
        <v>0</v>
      </c>
      <c r="H44" s="8"/>
      <c r="I44" s="8"/>
      <c r="J44" s="8"/>
    </row>
    <row r="45" spans="1:10" ht="15.75" x14ac:dyDescent="0.25">
      <c r="A45" s="170"/>
      <c r="B45" s="172" t="s">
        <v>155</v>
      </c>
      <c r="C45" s="174">
        <f t="shared" si="17"/>
        <v>0</v>
      </c>
      <c r="D45" s="174">
        <f>D44</f>
        <v>0</v>
      </c>
      <c r="E45" s="174">
        <f>E44</f>
        <v>0</v>
      </c>
      <c r="F45" s="174">
        <f t="shared" ref="F45:G45" si="19">F44</f>
        <v>0</v>
      </c>
      <c r="G45" s="174">
        <f t="shared" si="19"/>
        <v>0</v>
      </c>
      <c r="H45" s="8"/>
      <c r="I45" s="8"/>
      <c r="J45" s="8"/>
    </row>
    <row r="46" spans="1:10" ht="15.75" x14ac:dyDescent="0.25">
      <c r="A46" s="170"/>
      <c r="B46" s="172" t="s">
        <v>32</v>
      </c>
      <c r="C46" s="174">
        <f>C17++C24+C31+C38</f>
        <v>27222.35</v>
      </c>
      <c r="D46" s="174">
        <f t="shared" ref="D46:G46" si="20">D17++D24+D31+D38</f>
        <v>26571.329999999998</v>
      </c>
      <c r="E46" s="174">
        <f t="shared" si="20"/>
        <v>651.02</v>
      </c>
      <c r="F46" s="174">
        <f t="shared" si="20"/>
        <v>0</v>
      </c>
      <c r="G46" s="174">
        <f t="shared" si="20"/>
        <v>0</v>
      </c>
      <c r="H46" s="8"/>
      <c r="I46" s="8"/>
      <c r="J46" s="8"/>
    </row>
    <row r="47" spans="1:10" ht="5.25" customHeight="1" x14ac:dyDescent="0.2">
      <c r="A47" s="72"/>
      <c r="B47" s="21"/>
      <c r="C47" s="8"/>
      <c r="D47" s="8"/>
      <c r="E47" s="8"/>
      <c r="F47" s="8"/>
      <c r="G47" s="8"/>
      <c r="H47" s="8"/>
      <c r="I47" s="8"/>
      <c r="J47" s="8"/>
    </row>
    <row r="48" spans="1:10" ht="25.5" customHeight="1" x14ac:dyDescent="0.25">
      <c r="A48" s="71"/>
      <c r="B48" s="65" t="s">
        <v>128</v>
      </c>
      <c r="C48" s="271" t="s">
        <v>174</v>
      </c>
      <c r="D48" s="271"/>
      <c r="E48" s="4"/>
      <c r="F48" s="281" t="s">
        <v>172</v>
      </c>
      <c r="G48" s="281"/>
    </row>
    <row r="49" spans="1:7" ht="12" customHeight="1" x14ac:dyDescent="0.2">
      <c r="A49" s="270" t="s">
        <v>175</v>
      </c>
      <c r="B49" s="270"/>
      <c r="C49" s="4"/>
      <c r="D49" s="4"/>
      <c r="E49" s="4"/>
      <c r="F49" s="269" t="s">
        <v>127</v>
      </c>
      <c r="G49" s="269"/>
    </row>
    <row r="50" spans="1:7" ht="14.25" customHeight="1" x14ac:dyDescent="0.2">
      <c r="A50" s="41" t="s">
        <v>113</v>
      </c>
      <c r="B50" s="73"/>
      <c r="C50" s="4"/>
      <c r="D50" s="4"/>
      <c r="E50" s="4"/>
      <c r="F50" s="89"/>
      <c r="G50" s="89"/>
    </row>
    <row r="51" spans="1:7" ht="19.5" customHeight="1" x14ac:dyDescent="0.25">
      <c r="A51" s="5"/>
      <c r="B51" s="65" t="s">
        <v>131</v>
      </c>
      <c r="C51" s="271" t="s">
        <v>174</v>
      </c>
      <c r="D51" s="271"/>
      <c r="E51" s="4"/>
      <c r="F51" s="272" t="s">
        <v>173</v>
      </c>
      <c r="G51" s="273"/>
    </row>
    <row r="52" spans="1:7" x14ac:dyDescent="0.2">
      <c r="A52" s="270"/>
      <c r="B52" s="270"/>
      <c r="C52" s="4"/>
      <c r="D52" s="4"/>
      <c r="E52" s="4"/>
      <c r="F52" s="269" t="s">
        <v>127</v>
      </c>
      <c r="G52" s="269"/>
    </row>
    <row r="53" spans="1:7" ht="3" customHeight="1" x14ac:dyDescent="0.2">
      <c r="A53" s="75"/>
      <c r="B53" s="75"/>
      <c r="C53" s="4"/>
      <c r="D53" s="4"/>
      <c r="E53" s="4"/>
      <c r="F53" s="89"/>
      <c r="G53" s="89"/>
    </row>
    <row r="54" spans="1:7" ht="15.75" x14ac:dyDescent="0.25">
      <c r="A54" s="74"/>
      <c r="B54" s="65" t="s">
        <v>235</v>
      </c>
      <c r="C54" s="271" t="s">
        <v>174</v>
      </c>
      <c r="D54" s="271"/>
      <c r="E54" s="4"/>
      <c r="F54" s="272" t="s">
        <v>236</v>
      </c>
      <c r="G54" s="273"/>
    </row>
    <row r="55" spans="1:7" ht="14.25" customHeight="1" x14ac:dyDescent="0.2">
      <c r="A55" s="270"/>
      <c r="B55" s="270"/>
      <c r="C55" s="4"/>
      <c r="D55" s="4"/>
      <c r="E55" s="4"/>
      <c r="F55" s="269" t="s">
        <v>127</v>
      </c>
      <c r="G55" s="269"/>
    </row>
    <row r="56" spans="1:7" ht="4.5" customHeight="1" x14ac:dyDescent="0.2">
      <c r="A56" s="24"/>
      <c r="B56" s="66"/>
      <c r="C56" s="4"/>
      <c r="D56" s="4"/>
      <c r="E56" s="4"/>
      <c r="F56" s="89"/>
      <c r="G56" s="89"/>
    </row>
    <row r="57" spans="1:7" ht="14.25" customHeight="1" x14ac:dyDescent="0.25">
      <c r="A57" s="5"/>
      <c r="B57" s="65" t="s">
        <v>181</v>
      </c>
      <c r="C57" s="271" t="s">
        <v>174</v>
      </c>
      <c r="D57" s="271"/>
      <c r="E57" s="4"/>
      <c r="F57" s="272" t="s">
        <v>182</v>
      </c>
      <c r="G57" s="273"/>
    </row>
    <row r="58" spans="1:7" x14ac:dyDescent="0.2">
      <c r="A58" s="270" t="s">
        <v>176</v>
      </c>
      <c r="B58" s="270"/>
      <c r="C58" s="4"/>
      <c r="D58" s="4"/>
      <c r="E58" s="4"/>
      <c r="F58" s="269" t="s">
        <v>127</v>
      </c>
      <c r="G58" s="269"/>
    </row>
    <row r="66" spans="7:7" x14ac:dyDescent="0.2">
      <c r="G66" s="88"/>
    </row>
  </sheetData>
  <mergeCells count="39"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5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2024-07-01T08:16:27Z</cp:lastPrinted>
  <dcterms:created xsi:type="dcterms:W3CDTF">2011-09-13T12:33:42Z</dcterms:created>
  <dcterms:modified xsi:type="dcterms:W3CDTF">2024-07-03T09:23:28Z</dcterms:modified>
</cp:coreProperties>
</file>