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Лист1!$A$13:$O$273</definedName>
    <definedName name="_xlnm.Print_Titles" localSheetId="0">Лист1!$11:$12</definedName>
    <definedName name="_xlnm.Print_Area" localSheetId="0">Лист1!$A$1:$K$272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65" i="1" l="1"/>
  <c r="G265" i="1" s="1"/>
  <c r="I264" i="1"/>
  <c r="G264" i="1" s="1"/>
  <c r="I263" i="1"/>
  <c r="G263" i="1" s="1"/>
  <c r="I262" i="1"/>
  <c r="G262" i="1" s="1"/>
  <c r="I261" i="1"/>
  <c r="G261" i="1" s="1"/>
  <c r="I260" i="1"/>
  <c r="G260" i="1" s="1"/>
  <c r="I259" i="1"/>
  <c r="G259" i="1" s="1"/>
  <c r="I258" i="1"/>
  <c r="G258" i="1" s="1"/>
  <c r="I257" i="1"/>
  <c r="G257" i="1" s="1"/>
  <c r="G256" i="1"/>
  <c r="I255" i="1"/>
  <c r="G255" i="1" s="1"/>
  <c r="K254" i="1"/>
  <c r="K253" i="1" s="1"/>
  <c r="J254" i="1"/>
  <c r="J253" i="1" s="1"/>
  <c r="H254" i="1"/>
  <c r="H253" i="1" s="1"/>
  <c r="I251" i="1"/>
  <c r="G251" i="1" s="1"/>
  <c r="I250" i="1"/>
  <c r="G250" i="1" s="1"/>
  <c r="I249" i="1"/>
  <c r="G249" i="1" s="1"/>
  <c r="I248" i="1"/>
  <c r="G248" i="1" s="1"/>
  <c r="I247" i="1"/>
  <c r="G247" i="1" s="1"/>
  <c r="I246" i="1"/>
  <c r="G246" i="1" s="1"/>
  <c r="I245" i="1"/>
  <c r="G245" i="1" s="1"/>
  <c r="I244" i="1"/>
  <c r="G244" i="1" s="1"/>
  <c r="I243" i="1"/>
  <c r="G243" i="1" s="1"/>
  <c r="I242" i="1"/>
  <c r="G242" i="1" s="1"/>
  <c r="I241" i="1"/>
  <c r="G241" i="1" s="1"/>
  <c r="I240" i="1"/>
  <c r="G240" i="1" s="1"/>
  <c r="I239" i="1"/>
  <c r="G239" i="1" s="1"/>
  <c r="I238" i="1"/>
  <c r="G238" i="1" s="1"/>
  <c r="I237" i="1"/>
  <c r="G237" i="1" s="1"/>
  <c r="I236" i="1"/>
  <c r="G236" i="1" s="1"/>
  <c r="I235" i="1"/>
  <c r="G235" i="1" s="1"/>
  <c r="K234" i="1"/>
  <c r="K233" i="1" s="1"/>
  <c r="J234" i="1"/>
  <c r="J233" i="1" s="1"/>
  <c r="H234" i="1"/>
  <c r="I232" i="1"/>
  <c r="G232" i="1" s="1"/>
  <c r="I231" i="1"/>
  <c r="G231" i="1" s="1"/>
  <c r="G230" i="1"/>
  <c r="I229" i="1"/>
  <c r="G229" i="1" s="1"/>
  <c r="I228" i="1"/>
  <c r="G228" i="1" s="1"/>
  <c r="I227" i="1"/>
  <c r="G227" i="1" s="1"/>
  <c r="K226" i="1"/>
  <c r="K225" i="1" s="1"/>
  <c r="J226" i="1"/>
  <c r="J225" i="1" s="1"/>
  <c r="H226" i="1"/>
  <c r="H225" i="1" s="1"/>
  <c r="I223" i="1"/>
  <c r="G223" i="1" s="1"/>
  <c r="I222" i="1"/>
  <c r="G222" i="1" s="1"/>
  <c r="I221" i="1"/>
  <c r="G221" i="1" s="1"/>
  <c r="I220" i="1"/>
  <c r="G220" i="1" s="1"/>
  <c r="I219" i="1"/>
  <c r="G219" i="1" s="1"/>
  <c r="I218" i="1"/>
  <c r="G218" i="1" s="1"/>
  <c r="I217" i="1"/>
  <c r="G217" i="1" s="1"/>
  <c r="I216" i="1"/>
  <c r="G216" i="1" s="1"/>
  <c r="I215" i="1"/>
  <c r="G215" i="1" s="1"/>
  <c r="I214" i="1"/>
  <c r="G214" i="1" s="1"/>
  <c r="I213" i="1"/>
  <c r="G213" i="1" s="1"/>
  <c r="I212" i="1"/>
  <c r="G212" i="1" s="1"/>
  <c r="I211" i="1"/>
  <c r="G211" i="1" s="1"/>
  <c r="I210" i="1"/>
  <c r="G210" i="1" s="1"/>
  <c r="I209" i="1"/>
  <c r="G209" i="1" s="1"/>
  <c r="I208" i="1"/>
  <c r="G208" i="1" s="1"/>
  <c r="I207" i="1"/>
  <c r="G207" i="1" s="1"/>
  <c r="I206" i="1"/>
  <c r="G206" i="1" s="1"/>
  <c r="I205" i="1"/>
  <c r="G205" i="1" s="1"/>
  <c r="I204" i="1"/>
  <c r="G204" i="1" s="1"/>
  <c r="I203" i="1"/>
  <c r="G203" i="1" s="1"/>
  <c r="I202" i="1"/>
  <c r="G202" i="1" s="1"/>
  <c r="I201" i="1"/>
  <c r="G201" i="1" s="1"/>
  <c r="I200" i="1"/>
  <c r="G200" i="1" s="1"/>
  <c r="I199" i="1"/>
  <c r="G199" i="1" s="1"/>
  <c r="I198" i="1"/>
  <c r="G198" i="1" s="1"/>
  <c r="I197" i="1"/>
  <c r="G197" i="1" s="1"/>
  <c r="I196" i="1"/>
  <c r="G196" i="1" s="1"/>
  <c r="I195" i="1"/>
  <c r="G195" i="1" s="1"/>
  <c r="I194" i="1"/>
  <c r="G193" i="1"/>
  <c r="I192" i="1"/>
  <c r="G192" i="1" s="1"/>
  <c r="I191" i="1"/>
  <c r="G191" i="1" s="1"/>
  <c r="I190" i="1"/>
  <c r="G190" i="1" s="1"/>
  <c r="I189" i="1"/>
  <c r="G189" i="1" s="1"/>
  <c r="I188" i="1"/>
  <c r="G188" i="1" s="1"/>
  <c r="I187" i="1"/>
  <c r="G187" i="1" s="1"/>
  <c r="I186" i="1"/>
  <c r="G186" i="1" s="1"/>
  <c r="I185" i="1"/>
  <c r="G185" i="1" s="1"/>
  <c r="I184" i="1"/>
  <c r="G184" i="1" s="1"/>
  <c r="K183" i="1"/>
  <c r="K182" i="1" s="1"/>
  <c r="J183" i="1"/>
  <c r="J182" i="1" s="1"/>
  <c r="H183" i="1"/>
  <c r="I180" i="1"/>
  <c r="G180" i="1" s="1"/>
  <c r="I179" i="1"/>
  <c r="G179" i="1" s="1"/>
  <c r="I178" i="1"/>
  <c r="G178" i="1" s="1"/>
  <c r="I177" i="1"/>
  <c r="G177" i="1" s="1"/>
  <c r="I176" i="1"/>
  <c r="G176" i="1" s="1"/>
  <c r="I175" i="1"/>
  <c r="G175" i="1" s="1"/>
  <c r="I174" i="1"/>
  <c r="G174" i="1" s="1"/>
  <c r="I173" i="1"/>
  <c r="G173" i="1" s="1"/>
  <c r="I172" i="1"/>
  <c r="I171" i="1"/>
  <c r="H171" i="1"/>
  <c r="I170" i="1"/>
  <c r="H170" i="1"/>
  <c r="I169" i="1"/>
  <c r="H169" i="1"/>
  <c r="I168" i="1"/>
  <c r="G168" i="1" s="1"/>
  <c r="I167" i="1"/>
  <c r="G167" i="1" s="1"/>
  <c r="I166" i="1"/>
  <c r="G166" i="1" s="1"/>
  <c r="K165" i="1"/>
  <c r="K164" i="1" s="1"/>
  <c r="J165" i="1"/>
  <c r="J164" i="1" s="1"/>
  <c r="I162" i="1"/>
  <c r="G162" i="1" s="1"/>
  <c r="I161" i="1"/>
  <c r="G161" i="1" s="1"/>
  <c r="I160" i="1"/>
  <c r="G160" i="1" s="1"/>
  <c r="I159" i="1"/>
  <c r="G159" i="1" s="1"/>
  <c r="I158" i="1"/>
  <c r="G158" i="1" s="1"/>
  <c r="I157" i="1"/>
  <c r="G157" i="1" s="1"/>
  <c r="I156" i="1"/>
  <c r="G156" i="1" s="1"/>
  <c r="I155" i="1"/>
  <c r="G155" i="1" s="1"/>
  <c r="I154" i="1"/>
  <c r="G154" i="1" s="1"/>
  <c r="I153" i="1"/>
  <c r="G153" i="1" s="1"/>
  <c r="I152" i="1"/>
  <c r="I151" i="1"/>
  <c r="G151" i="1" s="1"/>
  <c r="K150" i="1"/>
  <c r="K149" i="1" s="1"/>
  <c r="J150" i="1"/>
  <c r="J149" i="1" s="1"/>
  <c r="H150" i="1"/>
  <c r="H147" i="1"/>
  <c r="G146" i="1"/>
  <c r="I145" i="1"/>
  <c r="G145" i="1" s="1"/>
  <c r="I144" i="1"/>
  <c r="G144" i="1" s="1"/>
  <c r="I143" i="1"/>
  <c r="H143" i="1"/>
  <c r="I142" i="1"/>
  <c r="G142" i="1" s="1"/>
  <c r="I141" i="1"/>
  <c r="G141" i="1" s="1"/>
  <c r="K140" i="1"/>
  <c r="K139" i="1" s="1"/>
  <c r="J140" i="1"/>
  <c r="J139" i="1" s="1"/>
  <c r="I138" i="1"/>
  <c r="G138" i="1" s="1"/>
  <c r="I137" i="1"/>
  <c r="G137" i="1" s="1"/>
  <c r="I136" i="1"/>
  <c r="G136" i="1" s="1"/>
  <c r="I135" i="1"/>
  <c r="G135" i="1" s="1"/>
  <c r="I134" i="1"/>
  <c r="G134" i="1" s="1"/>
  <c r="I133" i="1"/>
  <c r="G133" i="1" s="1"/>
  <c r="I132" i="1"/>
  <c r="G132" i="1" s="1"/>
  <c r="I131" i="1"/>
  <c r="G131" i="1" s="1"/>
  <c r="I130" i="1"/>
  <c r="G130" i="1" s="1"/>
  <c r="I129" i="1"/>
  <c r="G129" i="1" s="1"/>
  <c r="I128" i="1"/>
  <c r="G128" i="1" s="1"/>
  <c r="I127" i="1"/>
  <c r="G127" i="1" s="1"/>
  <c r="I126" i="1"/>
  <c r="G126" i="1" s="1"/>
  <c r="I125" i="1"/>
  <c r="G125" i="1" s="1"/>
  <c r="I124" i="1"/>
  <c r="G124" i="1" s="1"/>
  <c r="I123" i="1"/>
  <c r="G123" i="1" s="1"/>
  <c r="I122" i="1"/>
  <c r="G122" i="1" s="1"/>
  <c r="K121" i="1"/>
  <c r="K120" i="1" s="1"/>
  <c r="J121" i="1"/>
  <c r="J120" i="1" s="1"/>
  <c r="H121" i="1"/>
  <c r="I119" i="1"/>
  <c r="G119" i="1" s="1"/>
  <c r="I118" i="1"/>
  <c r="G118" i="1" s="1"/>
  <c r="I117" i="1"/>
  <c r="G117" i="1" s="1"/>
  <c r="I116" i="1"/>
  <c r="G116" i="1" s="1"/>
  <c r="I115" i="1"/>
  <c r="G115" i="1" s="1"/>
  <c r="G114" i="1"/>
  <c r="I113" i="1"/>
  <c r="G113" i="1" s="1"/>
  <c r="I112" i="1"/>
  <c r="G112" i="1" s="1"/>
  <c r="I111" i="1"/>
  <c r="G111" i="1" s="1"/>
  <c r="I110" i="1"/>
  <c r="G110" i="1" s="1"/>
  <c r="I109" i="1"/>
  <c r="G109" i="1" s="1"/>
  <c r="I108" i="1"/>
  <c r="G108" i="1" s="1"/>
  <c r="I107" i="1"/>
  <c r="G107" i="1" s="1"/>
  <c r="I106" i="1"/>
  <c r="G106" i="1" s="1"/>
  <c r="I105" i="1"/>
  <c r="G105" i="1" s="1"/>
  <c r="I104" i="1"/>
  <c r="G104" i="1" s="1"/>
  <c r="I103" i="1"/>
  <c r="G103" i="1" s="1"/>
  <c r="I102" i="1"/>
  <c r="G102" i="1" s="1"/>
  <c r="I101" i="1"/>
  <c r="G101" i="1" s="1"/>
  <c r="I100" i="1"/>
  <c r="G100" i="1" s="1"/>
  <c r="I99" i="1"/>
  <c r="G99" i="1" s="1"/>
  <c r="I98" i="1"/>
  <c r="G98" i="1" s="1"/>
  <c r="I97" i="1"/>
  <c r="G97" i="1" s="1"/>
  <c r="I96" i="1"/>
  <c r="G96" i="1" s="1"/>
  <c r="I95" i="1"/>
  <c r="G95" i="1" s="1"/>
  <c r="I94" i="1"/>
  <c r="G94" i="1" s="1"/>
  <c r="I93" i="1"/>
  <c r="G93" i="1" s="1"/>
  <c r="I92" i="1"/>
  <c r="G92" i="1" s="1"/>
  <c r="I91" i="1"/>
  <c r="G91" i="1" s="1"/>
  <c r="I90" i="1"/>
  <c r="G90" i="1" s="1"/>
  <c r="I89" i="1"/>
  <c r="I88" i="1"/>
  <c r="G88" i="1" s="1"/>
  <c r="K87" i="1"/>
  <c r="J87" i="1"/>
  <c r="H87" i="1"/>
  <c r="K86" i="1"/>
  <c r="J86" i="1"/>
  <c r="H86" i="1"/>
  <c r="I85" i="1"/>
  <c r="G85" i="1" s="1"/>
  <c r="I84" i="1"/>
  <c r="G84" i="1" s="1"/>
  <c r="I83" i="1"/>
  <c r="G83" i="1" s="1"/>
  <c r="I82" i="1"/>
  <c r="G82" i="1" s="1"/>
  <c r="I81" i="1"/>
  <c r="G81" i="1" s="1"/>
  <c r="I80" i="1"/>
  <c r="G80" i="1" s="1"/>
  <c r="I79" i="1"/>
  <c r="G79" i="1" s="1"/>
  <c r="I78" i="1"/>
  <c r="G78" i="1" s="1"/>
  <c r="I77" i="1"/>
  <c r="G77" i="1" s="1"/>
  <c r="I76" i="1"/>
  <c r="G76" i="1" s="1"/>
  <c r="I75" i="1"/>
  <c r="G75" i="1" s="1"/>
  <c r="I74" i="1"/>
  <c r="G74" i="1" s="1"/>
  <c r="I73" i="1"/>
  <c r="G73" i="1" s="1"/>
  <c r="I72" i="1"/>
  <c r="G72" i="1" s="1"/>
  <c r="I71" i="1"/>
  <c r="G71" i="1" s="1"/>
  <c r="I70" i="1"/>
  <c r="H70" i="1"/>
  <c r="H61" i="1" s="1"/>
  <c r="I69" i="1"/>
  <c r="G69" i="1" s="1"/>
  <c r="I68" i="1"/>
  <c r="G68" i="1" s="1"/>
  <c r="I67" i="1"/>
  <c r="G67" i="1" s="1"/>
  <c r="I66" i="1"/>
  <c r="G66" i="1" s="1"/>
  <c r="I65" i="1"/>
  <c r="G65" i="1" s="1"/>
  <c r="I64" i="1"/>
  <c r="G64" i="1" s="1"/>
  <c r="I63" i="1"/>
  <c r="G63" i="1" s="1"/>
  <c r="I62" i="1"/>
  <c r="G62" i="1" s="1"/>
  <c r="K61" i="1"/>
  <c r="K60" i="1" s="1"/>
  <c r="J61" i="1"/>
  <c r="J60" i="1" s="1"/>
  <c r="I59" i="1"/>
  <c r="G59" i="1" s="1"/>
  <c r="I58" i="1"/>
  <c r="G58" i="1" s="1"/>
  <c r="G57" i="1"/>
  <c r="I56" i="1"/>
  <c r="G56" i="1" s="1"/>
  <c r="I55" i="1"/>
  <c r="G55" i="1" s="1"/>
  <c r="I54" i="1"/>
  <c r="G54" i="1" s="1"/>
  <c r="I53" i="1"/>
  <c r="G53" i="1" s="1"/>
  <c r="I52" i="1"/>
  <c r="G52" i="1" s="1"/>
  <c r="I51" i="1"/>
  <c r="G51" i="1" s="1"/>
  <c r="I50" i="1"/>
  <c r="G50" i="1" s="1"/>
  <c r="I49" i="1"/>
  <c r="G49" i="1" s="1"/>
  <c r="I48" i="1"/>
  <c r="G48" i="1" s="1"/>
  <c r="I47" i="1"/>
  <c r="G47" i="1" s="1"/>
  <c r="G46" i="1"/>
  <c r="I45" i="1"/>
  <c r="G45" i="1" s="1"/>
  <c r="I44" i="1"/>
  <c r="G44" i="1" s="1"/>
  <c r="I43" i="1"/>
  <c r="G43" i="1" s="1"/>
  <c r="I42" i="1"/>
  <c r="G42" i="1" s="1"/>
  <c r="I41" i="1"/>
  <c r="G41" i="1" s="1"/>
  <c r="I40" i="1"/>
  <c r="G40" i="1" s="1"/>
  <c r="I39" i="1"/>
  <c r="G39" i="1" s="1"/>
  <c r="I38" i="1"/>
  <c r="G38" i="1" s="1"/>
  <c r="I37" i="1"/>
  <c r="G37" i="1" s="1"/>
  <c r="I36" i="1"/>
  <c r="G36" i="1" s="1"/>
  <c r="I35" i="1"/>
  <c r="G35" i="1" s="1"/>
  <c r="I34" i="1"/>
  <c r="G34" i="1" s="1"/>
  <c r="G33" i="1"/>
  <c r="I32" i="1"/>
  <c r="G32" i="1" s="1"/>
  <c r="I31" i="1"/>
  <c r="G31" i="1" s="1"/>
  <c r="I30" i="1"/>
  <c r="G30" i="1" s="1"/>
  <c r="I29" i="1"/>
  <c r="G29" i="1" s="1"/>
  <c r="I28" i="1"/>
  <c r="G28" i="1" s="1"/>
  <c r="I27" i="1"/>
  <c r="G27" i="1" s="1"/>
  <c r="I26" i="1"/>
  <c r="G26" i="1" s="1"/>
  <c r="I25" i="1"/>
  <c r="G25" i="1" s="1"/>
  <c r="I24" i="1"/>
  <c r="G24" i="1" s="1"/>
  <c r="I22" i="1"/>
  <c r="G22" i="1" s="1"/>
  <c r="I21" i="1"/>
  <c r="G21" i="1" s="1"/>
  <c r="I20" i="1"/>
  <c r="G20" i="1" s="1"/>
  <c r="G19" i="1"/>
  <c r="I18" i="1"/>
  <c r="G18" i="1" s="1"/>
  <c r="G17" i="1"/>
  <c r="I16" i="1"/>
  <c r="G16" i="1" s="1"/>
  <c r="K15" i="1"/>
  <c r="K14" i="1" s="1"/>
  <c r="J15" i="1"/>
  <c r="J14" i="1" s="1"/>
  <c r="H15" i="1"/>
  <c r="H14" i="1" s="1"/>
  <c r="G143" i="1" l="1"/>
  <c r="H165" i="1"/>
  <c r="H164" i="1" s="1"/>
  <c r="H140" i="1"/>
  <c r="H139" i="1" s="1"/>
  <c r="G170" i="1"/>
  <c r="G171" i="1"/>
  <c r="I150" i="1"/>
  <c r="I149" i="1" s="1"/>
  <c r="I234" i="1"/>
  <c r="I233" i="1" s="1"/>
  <c r="I121" i="1"/>
  <c r="I120" i="1" s="1"/>
  <c r="I87" i="1"/>
  <c r="G87" i="1" s="1"/>
  <c r="G172" i="1"/>
  <c r="K266" i="1"/>
  <c r="G70" i="1"/>
  <c r="G147" i="1"/>
  <c r="G152" i="1"/>
  <c r="I183" i="1"/>
  <c r="I182" i="1" s="1"/>
  <c r="I165" i="1"/>
  <c r="I164" i="1" s="1"/>
  <c r="I226" i="1"/>
  <c r="J266" i="1"/>
  <c r="G254" i="1"/>
  <c r="I15" i="1"/>
  <c r="I61" i="1"/>
  <c r="I60" i="1" s="1"/>
  <c r="G89" i="1"/>
  <c r="I140" i="1"/>
  <c r="I139" i="1" s="1"/>
  <c r="H182" i="1"/>
  <c r="G194" i="1"/>
  <c r="I254" i="1"/>
  <c r="I253" i="1" s="1"/>
  <c r="G253" i="1" s="1"/>
  <c r="G169" i="1"/>
  <c r="H60" i="1"/>
  <c r="I86" i="1"/>
  <c r="G86" i="1" s="1"/>
  <c r="H120" i="1"/>
  <c r="H149" i="1"/>
  <c r="H233" i="1"/>
  <c r="G233" i="1" l="1"/>
  <c r="G150" i="1"/>
  <c r="G149" i="1" s="1"/>
  <c r="G234" i="1"/>
  <c r="G120" i="1"/>
  <c r="I225" i="1"/>
  <c r="G225" i="1" s="1"/>
  <c r="G226" i="1"/>
  <c r="G60" i="1"/>
  <c r="G182" i="1"/>
  <c r="G121" i="1"/>
  <c r="G139" i="1"/>
  <c r="G164" i="1"/>
  <c r="G183" i="1"/>
  <c r="G165" i="1"/>
  <c r="H266" i="1"/>
  <c r="G15" i="1"/>
  <c r="G14" i="1" s="1"/>
  <c r="I14" i="1"/>
  <c r="G61" i="1"/>
  <c r="G140" i="1"/>
  <c r="I266" i="1" l="1"/>
  <c r="G266" i="1" s="1"/>
</calcChain>
</file>

<file path=xl/sharedStrings.xml><?xml version="1.0" encoding="utf-8"?>
<sst xmlns="http://schemas.openxmlformats.org/spreadsheetml/2006/main" count="886" uniqueCount="490">
  <si>
    <t xml:space="preserve">                            Додаток 6</t>
  </si>
  <si>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</si>
  <si>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</si>
  <si>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</si>
  <si>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2024 рік"</t>
  </si>
  <si>
    <t>Розподіл витрат бюджету Луцької міської територіальної громади на реалізацію місцевих програм у 2024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</si>
  <si>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</si>
  <si>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</si>
  <si>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</si>
  <si>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</si>
  <si>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</si>
  <si>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</si>
  <si>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</si>
  <si>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</si>
  <si>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</si>
  <si>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</si>
  <si>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</si>
  <si>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</si>
  <si>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</si>
  <si>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</si>
  <si>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</si>
  <si>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</si>
  <si>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</si>
  <si>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</si>
  <si>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</si>
  <si>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</si>
  <si>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</si>
  <si>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</si>
  <si>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2020-2023 роки на 2024 рік</t>
  </si>
  <si>
    <t>Рішення Луцької міської ради від 20.12.2023 № 54/21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</si>
  <si>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</si>
  <si>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</si>
  <si>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</si>
  <si>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</si>
  <si>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</si>
  <si>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</si>
  <si>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№ 22/64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</si>
  <si>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</si>
  <si>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</si>
  <si>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</si>
  <si>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</si>
  <si>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</si>
  <si>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</si>
  <si>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</si>
  <si>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</si>
  <si>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</si>
  <si>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</si>
  <si>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</si>
  <si>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30.11.2022 № 37/61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</si>
  <si>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</si>
  <si>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</si>
  <si>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</si>
  <si>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</si>
  <si>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</si>
  <si>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</si>
  <si>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</si>
  <si>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</si>
  <si>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</si>
  <si>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</si>
  <si>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</si>
  <si>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</si>
  <si>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Програма соціального захисту населення Луцької міської територіальної громади на 2023 –2025  роки</t>
  </si>
  <si>
    <t>Рішення Луцької міської ради від 29.11.2023  №53/75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</si>
  <si>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</si>
  <si>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</si>
  <si>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</si>
  <si>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</si>
  <si>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</si>
  <si>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</si>
  <si>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</si>
  <si>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</si>
  <si>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</si>
  <si>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</si>
  <si>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</si>
  <si>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</si>
  <si>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</si>
  <si>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</si>
  <si>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</si>
  <si>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</si>
  <si>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</si>
  <si>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</si>
  <si>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</si>
  <si>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</si>
  <si>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</si>
  <si>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</si>
  <si>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</si>
  <si>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</si>
  <si>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</si>
  <si>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"Впровадження міжнародного проєкту "Розвиваємо STEM освіту разом: інноваційне навчання в Ліппе та Луцьку" на 2024-2026 роки" на впровадження заходів щодо облаштування навчальних приміщень та адміністрування проєкту</t>
  </si>
  <si>
    <t>Рішення Луцької міської ради від 29.05.2024 №59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</si>
  <si>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</si>
  <si>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</si>
  <si>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</si>
  <si>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</si>
  <si>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</si>
  <si>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</si>
  <si>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</si>
  <si>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</si>
  <si>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</si>
  <si>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</si>
  <si>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</si>
  <si>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</si>
  <si>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</si>
  <si>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</si>
  <si>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</si>
  <si>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</si>
  <si>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</si>
  <si>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</si>
  <si>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</si>
  <si>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</si>
  <si>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</si>
  <si>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</si>
  <si>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</si>
  <si>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</si>
  <si>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</si>
  <si>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</si>
  <si>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</si>
  <si>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</si>
  <si>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</si>
  <si>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</si>
  <si>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Програма покращення матеріально-технічного забезпечення військових частин, проведення заходів мобілізаційної підготовки на 2023 рік</t>
  </si>
  <si>
    <t>Рішення Луцької міської ради від 13.12.2022 № 38/4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</si>
  <si>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</si>
  <si>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</si>
  <si>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</si>
  <si>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</si>
  <si>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0218240</t>
  </si>
  <si>
    <t>0380</t>
  </si>
  <si>
    <t>Заходи та роботи з територіальної оборони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</si>
  <si>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</si>
  <si>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</si>
  <si>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</si>
  <si>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</si>
  <si>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</si>
  <si>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</si>
  <si>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</si>
  <si>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</si>
  <si>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</si>
  <si>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</si>
  <si>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</si>
  <si>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засобів масової інформації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</si>
  <si>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</si>
  <si>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</si>
  <si>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</si>
  <si>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</si>
  <si>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</si>
  <si>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</si>
  <si>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</si>
  <si>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</si>
  <si>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</si>
  <si>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</si>
  <si>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2023-2024 роки </t>
  </si>
  <si>
    <t>Рішення Луцької міської ради від 30.11.2022 №37/47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</si>
  <si>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</si>
  <si>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</si>
  <si>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</si>
  <si>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</si>
  <si>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</si>
  <si>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діяльніть у сфері транспорту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</si>
  <si>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</si>
  <si>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</si>
  <si>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</si>
  <si>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</si>
  <si>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</si>
  <si>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</si>
  <si>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</si>
  <si>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 рік</t>
  </si>
  <si>
    <t>Рішення Луцької міської ради від 21.02.2023 №56/60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</si>
  <si>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</si>
  <si>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</si>
  <si>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рік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</si>
  <si>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</si>
  <si>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</si>
  <si>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</si>
  <si>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</si>
  <si>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</si>
  <si>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</si>
  <si>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</si>
  <si>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</si>
  <si>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</si>
  <si>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</si>
  <si>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</si>
  <si>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</si>
  <si>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</si>
  <si>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</si>
  <si>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</si>
  <si>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</si>
  <si>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</si>
  <si>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</si>
  <si>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</si>
  <si>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</si>
  <si>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</si>
  <si>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</si>
  <si>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</si>
  <si>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</si>
  <si>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</si>
  <si>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</si>
  <si>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</si>
  <si>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</si>
  <si>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</si>
  <si>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</si>
  <si>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</si>
  <si>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</si>
  <si>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</si>
  <si>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</si>
  <si>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</si>
  <si>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</si>
  <si>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</si>
  <si>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</si>
  <si>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</si>
  <si>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</si>
  <si>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</si>
  <si>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</si>
  <si>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</si>
  <si>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</si>
  <si>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</si>
  <si>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</si>
  <si>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</si>
  <si>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</si>
  <si>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</si>
  <si>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</si>
  <si>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</si>
  <si>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</si>
  <si>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</si>
  <si>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</si>
  <si>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</si>
  <si>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</si>
  <si>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</si>
  <si>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</si>
  <si>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</si>
  <si>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</si>
  <si>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</si>
  <si>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</si>
  <si>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</si>
  <si>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</si>
  <si>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</si>
  <si>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</si>
  <si>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</si>
  <si>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</si>
  <si>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</si>
  <si>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</si>
  <si>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</si>
  <si>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</si>
  <si>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</si>
  <si>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</si>
  <si>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</si>
  <si>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</si>
  <si>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</si>
  <si>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</si>
  <si>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</si>
  <si>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</si>
  <si>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</si>
  <si>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</si>
  <si>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</si>
  <si>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</si>
  <si>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</si>
  <si>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</si>
  <si>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</si>
  <si>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</si>
  <si>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</si>
  <si>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</si>
  <si>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</si>
  <si>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</si>
  <si>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</si>
  <si>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</si>
  <si>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</si>
  <si>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</si>
  <si>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та ветеранської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</si>
  <si>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</si>
  <si>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</si>
  <si>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</si>
  <si>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</si>
  <si>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</si>
  <si>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</si>
  <si>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</si>
  <si>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</si>
  <si>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</si>
  <si>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</si>
  <si>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</si>
  <si>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</si>
  <si>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</si>
  <si>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</si>
  <si>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</si>
  <si>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</si>
  <si>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</si>
  <si>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</si>
  <si>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</si>
  <si>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</si>
  <si>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</si>
  <si>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</si>
  <si>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</si>
  <si>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</si>
  <si>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</si>
  <si>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</si>
  <si>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</si>
  <si>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</si>
  <si>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</si>
  <si>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</si>
  <si>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</si>
  <si>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</si>
  <si>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</si>
  <si>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</si>
  <si>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</si>
  <si>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</si>
  <si>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</si>
  <si>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</si>
  <si>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</si>
  <si>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</si>
  <si>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</si>
  <si>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</si>
  <si>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</si>
  <si>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</si>
  <si>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</si>
  <si>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</si>
  <si>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</si>
  <si>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</si>
  <si>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</si>
  <si>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</si>
  <si>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</si>
  <si>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.0913124</t>
  </si>
  <si>
    <t>.3124</t>
  </si>
  <si>
    <t>.1041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</si>
  <si>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</si>
  <si>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</si>
  <si>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.0913125</t>
  </si>
  <si>
    <t>.3125</t>
  </si>
  <si>
    <t>.1042</t>
  </si>
  <si>
    <t>Комплексна програма соціальної підтримки ветеранів війни  та членів їх сімей на 2024-2026 роки</t>
  </si>
  <si>
    <t>.0913126</t>
  </si>
  <si>
    <t>.3126</t>
  </si>
  <si>
    <t>.1043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</si>
  <si>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</si>
  <si>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</si>
  <si>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.0913127</t>
  </si>
  <si>
    <t>.3127</t>
  </si>
  <si>
    <t>.1044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</si>
  <si>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</si>
  <si>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</si>
  <si>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</si>
  <si>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</si>
  <si>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</si>
  <si>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</si>
  <si>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</si>
  <si>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</si>
  <si>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</si>
  <si>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</si>
  <si>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</si>
  <si>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</si>
  <si>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</si>
  <si>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</si>
  <si>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</si>
  <si>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</si>
  <si>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</si>
  <si>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</si>
  <si>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</si>
  <si>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</si>
  <si>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</si>
  <si>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</si>
  <si>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</si>
  <si>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</si>
  <si>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</si>
  <si>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</si>
  <si>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</si>
  <si>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</si>
  <si>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</si>
  <si>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</si>
  <si>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</si>
  <si>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</si>
  <si>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</si>
  <si>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</si>
  <si>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</si>
  <si>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</si>
  <si>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</si>
  <si>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</si>
  <si>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</si>
  <si>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</si>
  <si>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</si>
  <si>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</si>
  <si>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</si>
  <si>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</si>
  <si>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</si>
  <si>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</si>
  <si>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</si>
  <si>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</si>
  <si>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</si>
  <si>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</si>
  <si>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</si>
  <si>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</si>
  <si>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</si>
  <si>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</si>
  <si>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</si>
  <si>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</si>
  <si>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</si>
  <si>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</si>
  <si>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</si>
  <si>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</si>
  <si>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</si>
  <si>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</si>
  <si>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</si>
  <si>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</si>
  <si>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</si>
  <si>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2018-2024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</si>
  <si>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</si>
  <si>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</si>
  <si>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</si>
  <si>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</si>
  <si>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</si>
  <si>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</si>
  <si>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</si>
  <si>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</si>
  <si>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</si>
  <si>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</si>
  <si>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Програма утримання та ремонту мереж зовнішнього освітлення та світлофорних об'єктів Луцької міської територіальної громади на 2021-2024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</si>
  <si>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</si>
  <si>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</si>
  <si>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</si>
  <si>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</si>
  <si>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</si>
  <si>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</si>
  <si>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</si>
  <si>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2018-2024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</si>
  <si>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</si>
  <si>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2021-2024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</si>
  <si>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</si>
  <si>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</si>
  <si>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</si>
  <si>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2021-2024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</si>
  <si>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</si>
  <si>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</si>
  <si>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</si>
  <si>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</si>
  <si>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2022-2024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</si>
  <si>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</si>
  <si>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</si>
  <si>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</si>
  <si>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</si>
  <si>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</si>
  <si>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</si>
  <si>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</si>
  <si>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</si>
  <si>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</si>
  <si>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</si>
  <si>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</si>
  <si>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</si>
  <si>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</si>
  <si>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</si>
  <si>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</si>
  <si>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</si>
  <si>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</si>
  <si>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</si>
  <si>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</si>
  <si>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</si>
  <si>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</si>
  <si>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</si>
  <si>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</si>
  <si>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</si>
  <si>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</si>
  <si>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</si>
  <si>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</si>
  <si>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</si>
  <si>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</si>
  <si>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</si>
  <si>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</si>
  <si>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</si>
  <si>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</si>
  <si>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</si>
  <si>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</si>
  <si>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</si>
  <si>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</si>
  <si>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</si>
  <si>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</si>
  <si>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</si>
  <si>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</si>
  <si>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</si>
  <si>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</si>
  <si>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</si>
  <si>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</si>
  <si>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</si>
  <si>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20.12.2023 № 54/20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</si>
  <si>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</si>
  <si>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</si>
  <si>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23.12.2020 №2/28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</si>
  <si>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</si>
  <si>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</si>
  <si>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</si>
  <si>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</si>
  <si>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ВСЬОГО:</t>
  </si>
  <si>
    <t>Секретар міської ради</t>
  </si>
  <si>
    <t>Юрій БЕЗПЯТКО</t>
  </si>
  <si>
    <t>Єлова 720 614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</si>
</sst>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грн.-422];[Red]\-#,##0.00\ [$грн.-422]"/>
    <numFmt numFmtId="165" formatCode="#,##0.0"/>
  </numFmts>
  <fonts count="48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5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58">
    <xf numFmtId="0" fontId="0" fillId="0" borderId="0" xfId="0"/>
    <xf numFmtId="0" fontId="18" fillId="0" borderId="0" xfId="0" applyFont="1" applyAlignment="1" applyProtection="1"/>
    <xf numFmtId="0" fontId="18" fillId="0" borderId="0" xfId="0" applyFont="1" applyAlignment="1" applyProtection="1">
      <alignment horizontal="center"/>
    </xf>
    <xf numFmtId="4" fontId="28" fillId="0" borderId="0" xfId="0" applyNumberFormat="1" applyFont="1" applyAlignment="1" applyProtection="1"/>
    <xf numFmtId="4" fontId="18" fillId="0" borderId="0" xfId="0" applyNumberFormat="1" applyFont="1" applyAlignment="1" applyProtection="1"/>
    <xf numFmtId="3" fontId="18" fillId="0" borderId="0" xfId="0" applyNumberFormat="1" applyFont="1" applyAlignment="1" applyProtection="1"/>
    <xf numFmtId="2" fontId="18" fillId="0" borderId="0" xfId="0" applyNumberFormat="1" applyFont="1" applyAlignment="1" applyProtection="1">
      <alignment horizontal="center" wrapText="1"/>
    </xf>
    <xf numFmtId="2" fontId="18" fillId="0" borderId="0" xfId="0" applyNumberFormat="1" applyFont="1" applyAlignment="1" applyProtection="1">
      <alignment wrapText="1"/>
    </xf>
    <xf numFmtId="4" fontId="29" fillId="0" borderId="0" xfId="0" applyNumberFormat="1" applyFont="1" applyAlignment="1" applyProtection="1">
      <alignment wrapText="1"/>
    </xf>
    <xf numFmtId="2" fontId="18" fillId="0" borderId="0" xfId="0" applyNumberFormat="1" applyFont="1" applyAlignment="1" applyProtection="1">
      <alignment horizontal="left" wrapText="1"/>
    </xf>
    <xf numFmtId="4" fontId="29" fillId="0" borderId="0" xfId="0" applyNumberFormat="1" applyFont="1" applyAlignment="1" applyProtection="1"/>
    <xf numFmtId="14" fontId="30" fillId="0" borderId="0" xfId="0" applyNumberFormat="1" applyFont="1" applyBorder="1" applyAlignment="1" applyProtection="1"/>
    <xf numFmtId="4" fontId="30" fillId="0" borderId="10" xfId="0" applyNumberFormat="1" applyFont="1" applyBorder="1" applyAlignment="1" applyProtection="1"/>
    <xf numFmtId="4" fontId="30" fillId="0" borderId="0" xfId="0" applyNumberFormat="1" applyFont="1" applyBorder="1" applyAlignment="1" applyProtection="1"/>
    <xf numFmtId="3" fontId="30" fillId="0" borderId="0" xfId="0" applyNumberFormat="1" applyFont="1" applyBorder="1" applyAlignment="1" applyProtection="1"/>
    <xf numFmtId="0" fontId="30" fillId="0" borderId="0" xfId="0" applyFont="1" applyAlignment="1" applyProtection="1">
      <alignment wrapText="1"/>
    </xf>
    <xf numFmtId="2" fontId="31" fillId="0" borderId="0" xfId="0" applyNumberFormat="1" applyFont="1" applyAlignment="1" applyProtection="1">
      <alignment horizontal="center" wrapText="1"/>
    </xf>
    <xf numFmtId="2" fontId="32" fillId="0" borderId="10" xfId="0" applyNumberFormat="1" applyFont="1" applyBorder="1" applyAlignment="1" applyProtection="1">
      <alignment horizontal="center" wrapText="1"/>
    </xf>
    <xf numFmtId="4" fontId="31" fillId="0" borderId="0" xfId="0" applyNumberFormat="1" applyFont="1" applyAlignment="1" applyProtection="1">
      <alignment horizontal="center" wrapText="1"/>
    </xf>
    <xf numFmtId="3" fontId="31" fillId="0" borderId="0" xfId="0" applyNumberFormat="1" applyFont="1" applyAlignment="1" applyProtection="1">
      <alignment horizontal="center" wrapText="1"/>
    </xf>
    <xf numFmtId="2" fontId="32" fillId="0" borderId="0" xfId="0" applyNumberFormat="1" applyFont="1" applyAlignment="1" applyProtection="1">
      <alignment horizontal="center" vertical="top" wrapText="1"/>
    </xf>
    <xf numFmtId="4" fontId="29" fillId="0" borderId="0" xfId="0" applyNumberFormat="1" applyFont="1" applyAlignment="1" applyProtection="1">
      <alignment horizontal="right"/>
    </xf>
    <xf numFmtId="3" fontId="29" fillId="0" borderId="0" xfId="0" applyNumberFormat="1" applyFont="1" applyAlignment="1" applyProtection="1">
      <alignment horizontal="right"/>
    </xf>
    <xf numFmtId="4" fontId="33" fillId="0" borderId="11" xfId="0" applyNumberFormat="1" applyFont="1" applyBorder="1" applyAlignment="1" applyProtection="1">
      <alignment horizontal="center" vertical="center" wrapText="1"/>
    </xf>
    <xf numFmtId="3" fontId="28" fillId="0" borderId="11" xfId="0" applyNumberFormat="1" applyFont="1" applyBorder="1" applyAlignment="1" applyProtection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3" fontId="28" fillId="0" borderId="12" xfId="0" applyNumberFormat="1" applyFont="1" applyBorder="1" applyAlignment="1" applyProtection="1">
      <alignment horizontal="center" vertical="center" wrapText="1"/>
    </xf>
    <xf numFmtId="0" fontId="0" fillId="0" borderId="0" xfId="0" applyFont="1" applyAlignment="1" applyProtection="1"/>
    <xf numFmtId="49" fontId="34" fillId="20" borderId="11" xfId="0" applyNumberFormat="1" applyFont="1" applyFill="1" applyBorder="1" applyAlignment="1" applyProtection="1">
      <alignment horizontal="center" vertical="center" wrapText="1"/>
    </xf>
    <xf numFmtId="0" fontId="35" fillId="20" borderId="11" xfId="0" applyFont="1" applyFill="1" applyBorder="1" applyAlignment="1" applyProtection="1">
      <alignment horizontal="center" vertical="center" wrapText="1"/>
    </xf>
    <xf numFmtId="2" fontId="34" fillId="20" borderId="11" xfId="0" applyNumberFormat="1" applyFont="1" applyFill="1" applyBorder="1" applyAlignment="1" applyProtection="1">
      <alignment horizontal="center" vertical="center" wrapText="1"/>
    </xf>
    <xf numFmtId="3" fontId="31" fillId="20" borderId="11" xfId="0" applyNumberFormat="1" applyFont="1" applyFill="1" applyBorder="1" applyAlignment="1" applyProtection="1">
      <alignment horizontal="center" vertical="center" wrapText="1"/>
    </xf>
    <xf numFmtId="3" fontId="31" fillId="24" borderId="11" xfId="0" applyNumberFormat="1" applyFont="1" applyFill="1" applyBorder="1" applyAlignment="1" applyProtection="1">
      <alignment horizontal="center" vertical="center" wrapText="1"/>
    </xf>
    <xf numFmtId="3" fontId="31" fillId="20" borderId="11" xfId="0" applyNumberFormat="1" applyFont="1" applyFill="1" applyBorder="1" applyAlignment="1" applyProtection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 wrapText="1"/>
    </xf>
    <xf numFmtId="2" fontId="35" fillId="0" borderId="11" xfId="0" applyNumberFormat="1" applyFont="1" applyBorder="1" applyAlignment="1" applyProtection="1">
      <alignment horizontal="center" vertical="center" wrapText="1"/>
    </xf>
    <xf numFmtId="2" fontId="36" fillId="0" borderId="11" xfId="0" applyNumberFormat="1" applyFont="1" applyBorder="1" applyAlignment="1" applyProtection="1">
      <alignment horizontal="center" vertical="center" wrapText="1"/>
    </xf>
    <xf numFmtId="3" fontId="31" fillId="0" borderId="11" xfId="0" applyNumberFormat="1" applyFont="1" applyBorder="1" applyAlignment="1" applyProtection="1">
      <alignment horizontal="center" vertical="center"/>
    </xf>
    <xf numFmtId="3" fontId="32" fillId="0" borderId="11" xfId="0" applyNumberFormat="1" applyFont="1" applyBorder="1" applyAlignment="1" applyProtection="1">
      <alignment horizontal="center" vertical="center"/>
    </xf>
    <xf numFmtId="3" fontId="32" fillId="20" borderId="11" xfId="0" applyNumberFormat="1" applyFont="1" applyFill="1" applyBorder="1" applyAlignment="1" applyProtection="1">
      <alignment horizontal="center" vertical="center"/>
    </xf>
    <xf numFmtId="1" fontId="18" fillId="0" borderId="0" xfId="0" applyNumberFormat="1" applyFont="1" applyAlignment="1" applyProtection="1">
      <alignment horizontal="right" vertical="center"/>
    </xf>
    <xf numFmtId="0" fontId="35" fillId="0" borderId="11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/>
    <xf numFmtId="49" fontId="35" fillId="0" borderId="11" xfId="0" applyNumberFormat="1" applyFont="1" applyBorder="1" applyAlignment="1" applyProtection="1">
      <alignment horizontal="center" vertical="center" wrapText="1"/>
    </xf>
    <xf numFmtId="49" fontId="35" fillId="0" borderId="11" xfId="0" applyNumberFormat="1" applyFont="1" applyBorder="1" applyAlignment="1" applyProtection="1">
      <alignment horizontal="center" vertical="center"/>
    </xf>
    <xf numFmtId="0" fontId="37" fillId="0" borderId="0" xfId="0" applyFont="1" applyBorder="1" applyAlignment="1" applyProtection="1"/>
    <xf numFmtId="0" fontId="37" fillId="0" borderId="0" xfId="0" applyFont="1" applyAlignment="1" applyProtection="1"/>
    <xf numFmtId="0" fontId="36" fillId="0" borderId="11" xfId="0" applyFont="1" applyBorder="1" applyAlignment="1" applyProtection="1">
      <alignment horizontal="center" vertical="center" wrapText="1"/>
    </xf>
    <xf numFmtId="4" fontId="31" fillId="0" borderId="11" xfId="0" applyNumberFormat="1" applyFont="1" applyBorder="1" applyAlignment="1" applyProtection="1">
      <alignment horizontal="center" vertical="center"/>
    </xf>
    <xf numFmtId="4" fontId="32" fillId="0" borderId="11" xfId="0" applyNumberFormat="1" applyFont="1" applyBorder="1" applyAlignment="1" applyProtection="1">
      <alignment horizontal="center" vertical="center"/>
    </xf>
    <xf numFmtId="0" fontId="35" fillId="0" borderId="11" xfId="0" applyFont="1" applyBorder="1" applyAlignment="1" applyProtection="1">
      <alignment horizontal="center" vertical="center" wrapText="1"/>
    </xf>
    <xf numFmtId="0" fontId="35" fillId="25" borderId="11" xfId="0" applyFont="1" applyFill="1" applyBorder="1" applyAlignment="1" applyProtection="1">
      <alignment horizontal="center" vertical="center" wrapText="1"/>
    </xf>
    <xf numFmtId="3" fontId="31" fillId="25" borderId="11" xfId="0" applyNumberFormat="1" applyFont="1" applyFill="1" applyBorder="1" applyAlignment="1" applyProtection="1">
      <alignment horizontal="center" vertical="center"/>
    </xf>
    <xf numFmtId="3" fontId="32" fillId="25" borderId="11" xfId="0" applyNumberFormat="1" applyFont="1" applyFill="1" applyBorder="1" applyAlignment="1" applyProtection="1">
      <alignment horizontal="center" vertical="center"/>
    </xf>
    <xf numFmtId="4" fontId="31" fillId="25" borderId="11" xfId="0" applyNumberFormat="1" applyFont="1" applyFill="1" applyBorder="1" applyAlignment="1" applyProtection="1">
      <alignment horizontal="center" vertical="center"/>
    </xf>
    <xf numFmtId="4" fontId="32" fillId="25" borderId="11" xfId="0" applyNumberFormat="1" applyFont="1" applyFill="1" applyBorder="1" applyAlignment="1" applyProtection="1">
      <alignment horizontal="center" vertical="center"/>
    </xf>
    <xf numFmtId="2" fontId="35" fillId="25" borderId="11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49" fontId="34" fillId="20" borderId="11" xfId="0" applyNumberFormat="1" applyFont="1" applyFill="1" applyBorder="1" applyAlignment="1" applyProtection="1">
      <alignment horizontal="center" vertical="center"/>
    </xf>
    <xf numFmtId="1" fontId="34" fillId="20" borderId="11" xfId="0" applyNumberFormat="1" applyFont="1" applyFill="1" applyBorder="1" applyAlignment="1" applyProtection="1">
      <alignment horizontal="center" vertical="center" wrapText="1"/>
    </xf>
    <xf numFmtId="0" fontId="35" fillId="20" borderId="11" xfId="0" applyFont="1" applyFill="1" applyBorder="1" applyAlignment="1" applyProtection="1">
      <alignment horizontal="center" vertical="center"/>
    </xf>
    <xf numFmtId="49" fontId="35" fillId="25" borderId="11" xfId="0" applyNumberFormat="1" applyFont="1" applyFill="1" applyBorder="1" applyAlignment="1" applyProtection="1">
      <alignment horizontal="center" vertical="center"/>
    </xf>
    <xf numFmtId="1" fontId="35" fillId="25" borderId="11" xfId="0" applyNumberFormat="1" applyFont="1" applyFill="1" applyBorder="1" applyAlignment="1" applyProtection="1">
      <alignment horizontal="center" vertical="center" wrapText="1"/>
    </xf>
    <xf numFmtId="3" fontId="32" fillId="25" borderId="11" xfId="0" applyNumberFormat="1" applyFont="1" applyFill="1" applyBorder="1" applyAlignment="1" applyProtection="1">
      <alignment horizontal="center" vertical="center" wrapText="1"/>
    </xf>
    <xf numFmtId="49" fontId="35" fillId="25" borderId="11" xfId="0" applyNumberFormat="1" applyFont="1" applyFill="1" applyBorder="1" applyAlignment="1" applyProtection="1">
      <alignment horizontal="center" vertical="center" wrapText="1"/>
    </xf>
    <xf numFmtId="2" fontId="35" fillId="0" borderId="11" xfId="70" applyNumberFormat="1" applyFont="1" applyBorder="1" applyAlignment="1" applyProtection="1">
      <alignment horizontal="center" vertical="center" wrapText="1"/>
    </xf>
    <xf numFmtId="0" fontId="38" fillId="0" borderId="11" xfId="0" applyFont="1" applyBorder="1" applyAlignment="1" applyProtection="1">
      <alignment horizontal="center" vertical="center"/>
    </xf>
    <xf numFmtId="49" fontId="38" fillId="0" borderId="11" xfId="0" applyNumberFormat="1" applyFont="1" applyBorder="1" applyAlignment="1" applyProtection="1">
      <alignment horizontal="center" vertical="center"/>
    </xf>
    <xf numFmtId="0" fontId="35" fillId="0" borderId="11" xfId="0" applyFont="1" applyBorder="1" applyAlignment="1" applyProtection="1">
      <alignment horizontal="center" wrapText="1"/>
    </xf>
    <xf numFmtId="165" fontId="18" fillId="0" borderId="0" xfId="0" applyNumberFormat="1" applyFont="1" applyAlignment="1" applyProtection="1"/>
    <xf numFmtId="0" fontId="34" fillId="26" borderId="11" xfId="0" applyFont="1" applyFill="1" applyBorder="1" applyAlignment="1" applyProtection="1">
      <alignment horizontal="center" vertical="center"/>
    </xf>
    <xf numFmtId="1" fontId="34" fillId="26" borderId="11" xfId="0" applyNumberFormat="1" applyFont="1" applyFill="1" applyBorder="1" applyAlignment="1" applyProtection="1">
      <alignment horizontal="center" vertical="center" wrapText="1"/>
    </xf>
    <xf numFmtId="2" fontId="34" fillId="26" borderId="11" xfId="0" applyNumberFormat="1" applyFont="1" applyFill="1" applyBorder="1" applyAlignment="1" applyProtection="1">
      <alignment horizontal="center" vertical="center" wrapText="1"/>
    </xf>
    <xf numFmtId="0" fontId="35" fillId="26" borderId="11" xfId="0" applyFont="1" applyFill="1" applyBorder="1" applyAlignment="1" applyProtection="1">
      <alignment horizontal="center" vertical="center"/>
    </xf>
    <xf numFmtId="3" fontId="31" fillId="26" borderId="11" xfId="0" applyNumberFormat="1" applyFont="1" applyFill="1" applyBorder="1" applyAlignment="1" applyProtection="1">
      <alignment horizontal="center" vertical="center"/>
    </xf>
    <xf numFmtId="3" fontId="31" fillId="26" borderId="11" xfId="0" applyNumberFormat="1" applyFont="1" applyFill="1" applyBorder="1" applyAlignment="1" applyProtection="1">
      <alignment horizontal="center" vertical="center" wrapText="1"/>
    </xf>
    <xf numFmtId="3" fontId="31" fillId="21" borderId="11" xfId="0" applyNumberFormat="1" applyFont="1" applyFill="1" applyBorder="1" applyAlignment="1" applyProtection="1">
      <alignment horizontal="center" vertical="center" wrapText="1"/>
    </xf>
    <xf numFmtId="3" fontId="32" fillId="0" borderId="11" xfId="0" applyNumberFormat="1" applyFont="1" applyBorder="1" applyAlignment="1" applyProtection="1">
      <alignment horizontal="center" vertical="center" wrapText="1"/>
    </xf>
    <xf numFmtId="0" fontId="34" fillId="21" borderId="11" xfId="0" applyFont="1" applyFill="1" applyBorder="1" applyAlignment="1" applyProtection="1">
      <alignment horizontal="center" vertical="center"/>
    </xf>
    <xf numFmtId="49" fontId="35" fillId="21" borderId="11" xfId="0" applyNumberFormat="1" applyFont="1" applyFill="1" applyBorder="1" applyAlignment="1" applyProtection="1">
      <alignment horizontal="center" vertical="center" wrapText="1"/>
    </xf>
    <xf numFmtId="2" fontId="34" fillId="21" borderId="11" xfId="0" applyNumberFormat="1" applyFont="1" applyFill="1" applyBorder="1" applyAlignment="1" applyProtection="1">
      <alignment horizontal="center" vertical="center" wrapText="1"/>
    </xf>
    <xf numFmtId="2" fontId="35" fillId="21" borderId="11" xfId="0" applyNumberFormat="1" applyFont="1" applyFill="1" applyBorder="1" applyAlignment="1" applyProtection="1">
      <alignment horizontal="center" vertical="center" wrapText="1"/>
    </xf>
    <xf numFmtId="3" fontId="31" fillId="21" borderId="11" xfId="0" applyNumberFormat="1" applyFont="1" applyFill="1" applyBorder="1" applyAlignment="1" applyProtection="1">
      <alignment horizontal="center" vertical="center"/>
    </xf>
    <xf numFmtId="0" fontId="35" fillId="0" borderId="11" xfId="0" applyFont="1" applyBorder="1" applyAlignment="1" applyProtection="1">
      <alignment vertical="center"/>
    </xf>
    <xf numFmtId="0" fontId="35" fillId="0" borderId="11" xfId="0" applyFont="1" applyBorder="1" applyAlignment="1" applyProtection="1">
      <alignment vertical="center" wrapText="1"/>
    </xf>
    <xf numFmtId="1" fontId="35" fillId="0" borderId="11" xfId="0" applyNumberFormat="1" applyFont="1" applyBorder="1" applyAlignment="1" applyProtection="1">
      <alignment vertical="center" wrapText="1"/>
    </xf>
    <xf numFmtId="2" fontId="35" fillId="0" borderId="11" xfId="0" applyNumberFormat="1" applyFont="1" applyBorder="1" applyAlignment="1" applyProtection="1">
      <alignment vertical="center" wrapText="1"/>
    </xf>
    <xf numFmtId="0" fontId="35" fillId="0" borderId="12" xfId="0" applyFont="1" applyBorder="1" applyAlignment="1" applyProtection="1">
      <alignment vertical="center"/>
    </xf>
    <xf numFmtId="0" fontId="35" fillId="0" borderId="12" xfId="0" applyFont="1" applyBorder="1" applyAlignment="1" applyProtection="1">
      <alignment vertical="center" wrapText="1"/>
    </xf>
    <xf numFmtId="1" fontId="35" fillId="0" borderId="12" xfId="0" applyNumberFormat="1" applyFont="1" applyBorder="1" applyAlignment="1" applyProtection="1">
      <alignment vertical="center" wrapText="1"/>
    </xf>
    <xf numFmtId="2" fontId="35" fillId="0" borderId="12" xfId="0" applyNumberFormat="1" applyFont="1" applyBorder="1" applyAlignment="1" applyProtection="1">
      <alignment vertical="center" wrapText="1"/>
    </xf>
    <xf numFmtId="0" fontId="35" fillId="0" borderId="11" xfId="69" applyFont="1" applyBorder="1" applyAlignment="1" applyProtection="1">
      <alignment horizontal="center" vertical="center" wrapText="1"/>
    </xf>
    <xf numFmtId="0" fontId="34" fillId="20" borderId="11" xfId="0" applyFont="1" applyFill="1" applyBorder="1" applyAlignment="1" applyProtection="1">
      <alignment horizontal="center" vertical="center"/>
    </xf>
    <xf numFmtId="0" fontId="35" fillId="25" borderId="11" xfId="0" applyFont="1" applyFill="1" applyBorder="1" applyAlignment="1" applyProtection="1">
      <alignment horizontal="center" vertical="center"/>
    </xf>
    <xf numFmtId="4" fontId="32" fillId="0" borderId="11" xfId="0" applyNumberFormat="1" applyFont="1" applyBorder="1" applyAlignment="1" applyProtection="1">
      <alignment horizontal="center" vertical="center" wrapText="1"/>
    </xf>
    <xf numFmtId="4" fontId="31" fillId="25" borderId="11" xfId="0" applyNumberFormat="1" applyFont="1" applyFill="1" applyBorder="1" applyAlignment="1" applyProtection="1">
      <alignment horizontal="center" vertical="center" wrapText="1"/>
    </xf>
    <xf numFmtId="0" fontId="34" fillId="20" borderId="11" xfId="0" applyFont="1" applyFill="1" applyBorder="1" applyAlignment="1" applyProtection="1">
      <alignment horizontal="center" vertical="center" wrapText="1"/>
    </xf>
    <xf numFmtId="2" fontId="35" fillId="20" borderId="11" xfId="0" applyNumberFormat="1" applyFont="1" applyFill="1" applyBorder="1" applyAlignment="1" applyProtection="1">
      <alignment horizontal="center" vertical="center" wrapText="1"/>
    </xf>
    <xf numFmtId="0" fontId="39" fillId="0" borderId="0" xfId="0" applyFont="1" applyAlignment="1" applyProtection="1"/>
    <xf numFmtId="2" fontId="35" fillId="0" borderId="11" xfId="0" applyNumberFormat="1" applyFont="1" applyBorder="1" applyAlignment="1" applyProtection="1">
      <alignment horizontal="left" vertical="center" wrapText="1"/>
    </xf>
    <xf numFmtId="0" fontId="29" fillId="0" borderId="11" xfId="0" applyFont="1" applyBorder="1" applyAlignment="1" applyProtection="1">
      <alignment horizontal="center" vertical="center" wrapText="1"/>
    </xf>
    <xf numFmtId="0" fontId="28" fillId="0" borderId="0" xfId="0" applyFont="1" applyAlignment="1" applyProtection="1"/>
    <xf numFmtId="49" fontId="35" fillId="20" borderId="11" xfId="0" applyNumberFormat="1" applyFont="1" applyFill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left" vertical="top" wrapText="1"/>
    </xf>
    <xf numFmtId="3" fontId="32" fillId="21" borderId="11" xfId="0" applyNumberFormat="1" applyFont="1" applyFill="1" applyBorder="1" applyAlignment="1" applyProtection="1">
      <alignment horizontal="center" vertical="center"/>
    </xf>
    <xf numFmtId="4" fontId="40" fillId="0" borderId="11" xfId="0" applyNumberFormat="1" applyFont="1" applyBorder="1" applyAlignment="1" applyProtection="1">
      <alignment horizontal="center" vertical="center"/>
    </xf>
    <xf numFmtId="0" fontId="35" fillId="25" borderId="11" xfId="0" applyFont="1" applyFill="1" applyBorder="1" applyAlignment="1" applyProtection="1">
      <alignment vertical="center" wrapText="1"/>
    </xf>
    <xf numFmtId="0" fontId="35" fillId="0" borderId="11" xfId="63" applyFont="1" applyBorder="1" applyAlignment="1" applyProtection="1">
      <alignment horizontal="center" vertical="center" wrapText="1"/>
    </xf>
    <xf numFmtId="2" fontId="34" fillId="20" borderId="11" xfId="0" applyNumberFormat="1" applyFont="1" applyFill="1" applyBorder="1" applyAlignment="1" applyProtection="1">
      <alignment horizontal="center" wrapText="1"/>
    </xf>
    <xf numFmtId="0" fontId="35" fillId="20" borderId="11" xfId="0" applyFont="1" applyFill="1" applyBorder="1" applyAlignment="1" applyProtection="1"/>
    <xf numFmtId="0" fontId="30" fillId="0" borderId="0" xfId="0" applyFont="1" applyAlignment="1" applyProtection="1">
      <alignment horizontal="center"/>
    </xf>
    <xf numFmtId="0" fontId="30" fillId="0" borderId="0" xfId="0" applyFont="1" applyAlignment="1" applyProtection="1"/>
    <xf numFmtId="4" fontId="41" fillId="0" borderId="0" xfId="0" applyNumberFormat="1" applyFont="1" applyAlignment="1" applyProtection="1">
      <alignment horizontal="center" vertical="center"/>
    </xf>
    <xf numFmtId="4" fontId="30" fillId="0" borderId="0" xfId="0" applyNumberFormat="1" applyFont="1" applyAlignment="1" applyProtection="1">
      <alignment horizontal="center" vertical="center"/>
    </xf>
    <xf numFmtId="3" fontId="30" fillId="0" borderId="0" xfId="0" applyNumberFormat="1" applyFont="1" applyAlignment="1" applyProtection="1">
      <alignment horizontal="center" vertical="center"/>
    </xf>
    <xf numFmtId="3" fontId="41" fillId="0" borderId="0" xfId="0" applyNumberFormat="1" applyFont="1" applyAlignment="1" applyProtection="1">
      <alignment horizontal="center" vertical="center"/>
    </xf>
    <xf numFmtId="0" fontId="43" fillId="0" borderId="0" xfId="0" applyFont="1" applyAlignment="1" applyProtection="1"/>
    <xf numFmtId="0" fontId="44" fillId="0" borderId="0" xfId="0" applyFont="1" applyBorder="1" applyAlignment="1" applyProtection="1"/>
    <xf numFmtId="0" fontId="44" fillId="0" borderId="0" xfId="0" applyFont="1" applyAlignment="1" applyProtection="1"/>
    <xf numFmtId="0" fontId="43" fillId="0" borderId="0" xfId="0" applyFont="1" applyAlignment="1" applyProtection="1">
      <alignment wrapText="1"/>
    </xf>
    <xf numFmtId="0" fontId="45" fillId="0" borderId="0" xfId="0" applyFont="1" applyAlignment="1" applyProtection="1"/>
    <xf numFmtId="0" fontId="32" fillId="0" borderId="0" xfId="0" applyFont="1" applyAlignment="1" applyProtection="1"/>
    <xf numFmtId="0" fontId="29" fillId="0" borderId="0" xfId="0" applyFont="1" applyAlignment="1" applyProtection="1">
      <alignment horizontal="center"/>
    </xf>
    <xf numFmtId="0" fontId="29" fillId="0" borderId="0" xfId="0" applyFont="1" applyAlignment="1" applyProtection="1"/>
    <xf numFmtId="0" fontId="43" fillId="0" borderId="0" xfId="0" applyFont="1" applyAlignment="1" applyProtection="1">
      <alignment horizontal="center"/>
    </xf>
    <xf numFmtId="3" fontId="46" fillId="0" borderId="0" xfId="0" applyNumberFormat="1" applyFont="1" applyAlignment="1" applyProtection="1">
      <alignment horizontal="center" vertical="center"/>
    </xf>
    <xf numFmtId="3" fontId="29" fillId="0" borderId="0" xfId="0" applyNumberFormat="1" applyFont="1" applyAlignment="1" applyProtection="1">
      <alignment horizontal="center" vertical="center"/>
    </xf>
    <xf numFmtId="3" fontId="46" fillId="0" borderId="0" xfId="0" applyNumberFormat="1" applyFont="1" applyAlignment="1" applyProtection="1"/>
    <xf numFmtId="3" fontId="29" fillId="0" borderId="0" xfId="0" applyNumberFormat="1" applyFont="1" applyAlignment="1" applyProtection="1"/>
    <xf numFmtId="3" fontId="30" fillId="0" borderId="0" xfId="0" applyNumberFormat="1" applyFont="1" applyAlignment="1" applyProtection="1"/>
    <xf numFmtId="3" fontId="41" fillId="0" borderId="0" xfId="0" applyNumberFormat="1" applyFont="1" applyAlignment="1" applyProtection="1"/>
    <xf numFmtId="3" fontId="28" fillId="0" borderId="0" xfId="0" applyNumberFormat="1" applyFont="1" applyAlignment="1" applyProtection="1"/>
    <xf numFmtId="3" fontId="32" fillId="27" borderId="11" xfId="0" applyNumberFormat="1" applyFont="1" applyFill="1" applyBorder="1" applyAlignment="1" applyProtection="1">
      <alignment horizontal="center" vertical="center"/>
    </xf>
    <xf numFmtId="3" fontId="32" fillId="0" borderId="11" xfId="0" applyNumberFormat="1" applyFont="1" applyFill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left"/>
    </xf>
    <xf numFmtId="0" fontId="35" fillId="0" borderId="11" xfId="0" applyFont="1" applyBorder="1" applyAlignment="1" applyProtection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center" vertical="center" wrapText="1"/>
    </xf>
    <xf numFmtId="0" fontId="42" fillId="0" borderId="0" xfId="0" applyFont="1" applyBorder="1" applyAlignment="1" applyProtection="1">
      <alignment horizontal="left" wrapText="1"/>
    </xf>
    <xf numFmtId="3" fontId="42" fillId="0" borderId="0" xfId="0" applyNumberFormat="1" applyFont="1" applyBorder="1" applyAlignment="1" applyProtection="1">
      <alignment horizontal="center"/>
    </xf>
    <xf numFmtId="0" fontId="32" fillId="0" borderId="0" xfId="0" applyFont="1" applyBorder="1" applyAlignment="1" applyProtection="1">
      <alignment horizontal="left" wrapText="1"/>
    </xf>
    <xf numFmtId="3" fontId="29" fillId="0" borderId="0" xfId="0" applyNumberFormat="1" applyFont="1" applyBorder="1" applyAlignment="1" applyProtection="1">
      <alignment horizontal="center"/>
    </xf>
    <xf numFmtId="2" fontId="35" fillId="0" borderId="11" xfId="0" applyNumberFormat="1" applyFont="1" applyBorder="1" applyAlignment="1" applyProtection="1">
      <alignment horizontal="center" vertical="center" wrapText="1"/>
    </xf>
    <xf numFmtId="2" fontId="35" fillId="25" borderId="11" xfId="0" applyNumberFormat="1" applyFont="1" applyFill="1" applyBorder="1" applyAlignment="1" applyProtection="1">
      <alignment horizontal="center" vertical="center" wrapText="1"/>
    </xf>
    <xf numFmtId="0" fontId="35" fillId="25" borderId="11" xfId="0" applyFont="1" applyFill="1" applyBorder="1" applyAlignment="1" applyProtection="1">
      <alignment horizontal="center" vertical="center" wrapText="1"/>
    </xf>
    <xf numFmtId="2" fontId="35" fillId="0" borderId="11" xfId="70" applyNumberFormat="1" applyFont="1" applyBorder="1" applyAlignment="1" applyProtection="1">
      <alignment horizontal="center" vertical="center" wrapText="1"/>
    </xf>
    <xf numFmtId="49" fontId="35" fillId="0" borderId="11" xfId="0" applyNumberFormat="1" applyFont="1" applyBorder="1" applyAlignment="1" applyProtection="1">
      <alignment horizontal="center" vertical="center"/>
    </xf>
    <xf numFmtId="49" fontId="35" fillId="0" borderId="11" xfId="0" applyNumberFormat="1" applyFont="1" applyBorder="1" applyAlignment="1" applyProtection="1">
      <alignment horizontal="center" vertical="center" wrapText="1"/>
    </xf>
    <xf numFmtId="2" fontId="36" fillId="0" borderId="11" xfId="0" applyNumberFormat="1" applyFont="1" applyBorder="1" applyAlignment="1" applyProtection="1">
      <alignment horizontal="center" vertical="center" wrapText="1"/>
    </xf>
    <xf numFmtId="3" fontId="31" fillId="0" borderId="11" xfId="0" applyNumberFormat="1" applyFont="1" applyBorder="1" applyAlignment="1" applyProtection="1">
      <alignment horizontal="center" vertical="center"/>
    </xf>
    <xf numFmtId="3" fontId="32" fillId="0" borderId="11" xfId="0" applyNumberFormat="1" applyFont="1" applyBorder="1" applyAlignment="1" applyProtection="1">
      <alignment horizontal="center" vertical="center"/>
    </xf>
    <xf numFmtId="3" fontId="32" fillId="20" borderId="11" xfId="0" applyNumberFormat="1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/>
    <xf numFmtId="2" fontId="29" fillId="0" borderId="0" xfId="0" applyNumberFormat="1" applyFont="1" applyBorder="1" applyAlignment="1" applyProtection="1">
      <alignment horizontal="center" wrapText="1"/>
    </xf>
    <xf numFmtId="2" fontId="31" fillId="0" borderId="0" xfId="0" applyNumberFormat="1" applyFont="1" applyBorder="1" applyAlignment="1" applyProtection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33" fillId="0" borderId="11" xfId="0" applyFont="1" applyBorder="1" applyAlignment="1" applyProtection="1">
      <alignment horizontal="center" vertical="center" wrapText="1"/>
    </xf>
    <xf numFmtId="4" fontId="33" fillId="0" borderId="11" xfId="0" applyNumberFormat="1" applyFont="1" applyBorder="1" applyAlignment="1" applyProtection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183</xdr:row>
      <xdr:rowOff>1050480</xdr:rowOff>
    </xdr:from>
    <xdr:to>
      <xdr:col>5</xdr:col>
      <xdr:colOff>2044800</xdr:colOff>
      <xdr:row>183</xdr:row>
      <xdr:rowOff>1064520</xdr:rowOff>
    </xdr:to>
    <xdr:cxnSp macro="">
      <xdr:nvCxnSpPr>
        <xdr:cNvPr id="2" name="Прямая соединительная линия 5"/>
        <xdr:cNvCxnSpPr/>
      </xdr:nvCxnSpPr>
      <xdr:spPr>
        <a:xfrm>
          <a:off x="6068880" y="15840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1330560</xdr:colOff>
      <xdr:row>183</xdr:row>
      <xdr:rowOff>924480</xdr:rowOff>
    </xdr:from>
    <xdr:to>
      <xdr:col>6</xdr:col>
      <xdr:colOff>167760</xdr:colOff>
      <xdr:row>183</xdr:row>
      <xdr:rowOff>1064520</xdr:rowOff>
    </xdr:to>
    <xdr:cxnSp macro="">
      <xdr:nvCxnSpPr>
        <xdr:cNvPr id="3" name="Прямая соединительная линия 11"/>
        <xdr:cNvCxnSpPr/>
      </xdr:nvCxnSpPr>
      <xdr:spPr>
        <a:xfrm flipH="1" flipV="1">
          <a:off x="11424600" y="158277600"/>
          <a:ext cx="1029960" cy="140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183</xdr:row>
      <xdr:rowOff>1064520</xdr:rowOff>
    </xdr:from>
    <xdr:to>
      <xdr:col>6</xdr:col>
      <xdr:colOff>2520</xdr:colOff>
      <xdr:row>183</xdr:row>
      <xdr:rowOff>1162080</xdr:rowOff>
    </xdr:to>
    <xdr:cxnSp macro="">
      <xdr:nvCxnSpPr>
        <xdr:cNvPr id="4" name="Прямая соединительная линия 16"/>
        <xdr:cNvCxnSpPr/>
      </xdr:nvCxnSpPr>
      <xdr:spPr>
        <a:xfrm flipV="1">
          <a:off x="9824400" y="15841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6</xdr:col>
      <xdr:colOff>69840</xdr:colOff>
      <xdr:row>164</xdr:row>
      <xdr:rowOff>255423</xdr:rowOff>
    </xdr:from>
    <xdr:to>
      <xdr:col>6</xdr:col>
      <xdr:colOff>69840</xdr:colOff>
      <xdr:row>164</xdr:row>
      <xdr:rowOff>255423</xdr:rowOff>
    </xdr:to>
    <xdr:cxnSp macro="">
      <xdr:nvCxnSpPr>
        <xdr:cNvPr id="5" name="Прямая соединительная линия 19"/>
        <xdr:cNvCxnSpPr/>
      </xdr:nvCxnSpPr>
      <xdr:spPr>
        <a:xfrm>
          <a:off x="12356280" y="3385476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183</xdr:row>
      <xdr:rowOff>1134360</xdr:rowOff>
    </xdr:from>
    <xdr:to>
      <xdr:col>5</xdr:col>
      <xdr:colOff>2030760</xdr:colOff>
      <xdr:row>183</xdr:row>
      <xdr:rowOff>1162080</xdr:rowOff>
    </xdr:to>
    <xdr:cxnSp macro="">
      <xdr:nvCxnSpPr>
        <xdr:cNvPr id="6" name="Прямая соединительная линия 22"/>
        <xdr:cNvCxnSpPr/>
      </xdr:nvCxnSpPr>
      <xdr:spPr>
        <a:xfrm flipH="1" flipV="1">
          <a:off x="6490800" y="158487480"/>
          <a:ext cx="563436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184</xdr:row>
      <xdr:rowOff>0</xdr:rowOff>
    </xdr:from>
    <xdr:to>
      <xdr:col>6</xdr:col>
      <xdr:colOff>83880</xdr:colOff>
      <xdr:row>187</xdr:row>
      <xdr:rowOff>41760</xdr:rowOff>
    </xdr:to>
    <xdr:cxnSp macro="">
      <xdr:nvCxnSpPr>
        <xdr:cNvPr id="7" name="Прямая соединительная линия 6"/>
        <xdr:cNvCxnSpPr/>
      </xdr:nvCxnSpPr>
      <xdr:spPr>
        <a:xfrm flipV="1">
          <a:off x="12356280" y="158515200"/>
          <a:ext cx="14400" cy="22611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0</xdr:colOff>
      <xdr:row>94</xdr:row>
      <xdr:rowOff>1169640</xdr:rowOff>
    </xdr:from>
    <xdr:to>
      <xdr:col>5</xdr:col>
      <xdr:colOff>2038680</xdr:colOff>
      <xdr:row>100</xdr:row>
      <xdr:rowOff>100080</xdr:rowOff>
    </xdr:to>
    <xdr:cxnSp macro="">
      <xdr:nvCxnSpPr>
        <xdr:cNvPr id="8" name="Прямая соединительная линия 7"/>
        <xdr:cNvCxnSpPr/>
      </xdr:nvCxnSpPr>
      <xdr:spPr>
        <a:xfrm>
          <a:off x="6420960" y="84494520"/>
          <a:ext cx="5712120" cy="28548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87</xdr:row>
      <xdr:rowOff>1019160</xdr:rowOff>
    </xdr:from>
    <xdr:to>
      <xdr:col>6</xdr:col>
      <xdr:colOff>133560</xdr:colOff>
      <xdr:row>87</xdr:row>
      <xdr:rowOff>1190520</xdr:rowOff>
    </xdr:to>
    <xdr:cxnSp macro="">
      <xdr:nvCxnSpPr>
        <xdr:cNvPr id="9" name="Прямая соединительная линия 2"/>
        <xdr:cNvCxnSpPr/>
      </xdr:nvCxnSpPr>
      <xdr:spPr>
        <a:xfrm>
          <a:off x="12353040" y="7977204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83520</xdr:colOff>
      <xdr:row>90</xdr:row>
      <xdr:rowOff>525600</xdr:rowOff>
    </xdr:from>
    <xdr:to>
      <xdr:col>5</xdr:col>
      <xdr:colOff>1453680</xdr:colOff>
      <xdr:row>91</xdr:row>
      <xdr:rowOff>194040</xdr:rowOff>
    </xdr:to>
    <xdr:cxnSp macro="">
      <xdr:nvCxnSpPr>
        <xdr:cNvPr id="10" name="Прямая соединительная линия 8"/>
        <xdr:cNvCxnSpPr/>
      </xdr:nvCxnSpPr>
      <xdr:spPr>
        <a:xfrm flipV="1">
          <a:off x="10177560" y="81535680"/>
          <a:ext cx="1370520" cy="24048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790"/>
  <sheetViews>
    <sheetView tabSelected="1" zoomScale="57" zoomScaleNormal="57" workbookViewId="0">
      <pane xSplit="4" ySplit="13" topLeftCell="E103" activePane="bottomRight" state="frozen"/>
      <selection pane="topRight" activeCell="E1" sqref="E1"/>
      <selection pane="bottomLeft" activeCell="A71" sqref="A71"/>
      <selection pane="bottomRight" activeCell="U7" sqref="U7"/>
    </sheetView>
  </sheetViews>
  <sheetFormatPr defaultColWidth="9.140625" defaultRowHeight="12.75" x14ac:dyDescent="0.2"/>
  <cols>
    <col min="1" max="1" width="13.14062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1.42578125" style="4" customWidth="1"/>
    <col min="9" max="9" width="24.7109375" style="4" customWidth="1"/>
    <col min="10" max="10" width="17" style="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6384" width="9.140625" style="1"/>
  </cols>
  <sheetData>
    <row r="1" spans="1:15" ht="23.25" customHeight="1" x14ac:dyDescent="0.3">
      <c r="B1" s="6"/>
      <c r="C1" s="6"/>
      <c r="D1" s="7"/>
      <c r="E1" s="7"/>
      <c r="F1" s="7"/>
      <c r="G1" s="8" t="s">
        <v>0</v>
      </c>
      <c r="H1" s="8"/>
    </row>
    <row r="2" spans="1:15" ht="18.75" x14ac:dyDescent="0.3">
      <c r="B2" s="6"/>
      <c r="C2" s="6"/>
      <c r="D2" s="7"/>
      <c r="E2" s="9"/>
      <c r="F2" s="9"/>
      <c r="G2" s="10" t="s">
        <v>1</v>
      </c>
      <c r="H2" s="10"/>
    </row>
    <row r="3" spans="1:15" ht="15.75" x14ac:dyDescent="0.25">
      <c r="B3" s="6"/>
      <c r="C3" s="6"/>
      <c r="D3" s="7"/>
      <c r="E3" s="9"/>
      <c r="F3" s="11"/>
      <c r="G3" s="12"/>
      <c r="H3" s="12" t="s">
        <v>2</v>
      </c>
      <c r="I3" s="13"/>
      <c r="J3" s="14"/>
    </row>
    <row r="4" spans="1:15" ht="19.5" customHeight="1" x14ac:dyDescent="0.3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</row>
    <row r="5" spans="1:15" ht="19.5" customHeight="1" x14ac:dyDescent="0.3">
      <c r="A5" s="153" t="s">
        <v>3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6" spans="1:15" ht="19.5" customHeight="1" x14ac:dyDescent="0.3">
      <c r="A6" s="153" t="s">
        <v>4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</row>
    <row r="7" spans="1:15" ht="40.5" customHeight="1" x14ac:dyDescent="0.3">
      <c r="A7" s="154" t="s">
        <v>5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"/>
    </row>
    <row r="8" spans="1:15" ht="30.75" customHeight="1" x14ac:dyDescent="0.3">
      <c r="A8" s="16"/>
      <c r="B8" s="16"/>
      <c r="C8" s="16"/>
      <c r="D8" s="16"/>
      <c r="E8" s="17" t="s">
        <v>6</v>
      </c>
      <c r="F8" s="16"/>
      <c r="G8" s="18"/>
      <c r="H8" s="18"/>
      <c r="I8" s="18"/>
      <c r="J8" s="19"/>
      <c r="K8" s="18"/>
      <c r="L8" s="15"/>
    </row>
    <row r="9" spans="1:15" ht="24" customHeight="1" x14ac:dyDescent="0.3">
      <c r="A9" s="16"/>
      <c r="B9" s="16"/>
      <c r="C9" s="16"/>
      <c r="D9" s="16"/>
      <c r="E9" s="20" t="s">
        <v>7</v>
      </c>
      <c r="F9" s="16"/>
      <c r="G9" s="18"/>
      <c r="H9" s="18"/>
      <c r="I9" s="18"/>
      <c r="J9" s="19"/>
      <c r="K9" s="18"/>
      <c r="L9" s="15"/>
    </row>
    <row r="10" spans="1:15" ht="18.75" x14ac:dyDescent="0.3">
      <c r="I10" s="21" t="s">
        <v>8</v>
      </c>
      <c r="J10" s="22" t="s">
        <v>8</v>
      </c>
      <c r="K10" s="21"/>
    </row>
    <row r="11" spans="1:15" ht="51.75" customHeight="1" x14ac:dyDescent="0.2">
      <c r="A11" s="155" t="s">
        <v>9</v>
      </c>
      <c r="B11" s="155" t="s">
        <v>10</v>
      </c>
      <c r="C11" s="155" t="s">
        <v>11</v>
      </c>
      <c r="D11" s="155" t="s">
        <v>12</v>
      </c>
      <c r="E11" s="156" t="s">
        <v>13</v>
      </c>
      <c r="F11" s="156" t="s">
        <v>14</v>
      </c>
      <c r="G11" s="157" t="s">
        <v>15</v>
      </c>
      <c r="H11" s="157" t="s">
        <v>16</v>
      </c>
      <c r="I11" s="157" t="s">
        <v>17</v>
      </c>
      <c r="J11" s="157"/>
      <c r="K11" s="157"/>
    </row>
    <row r="12" spans="1:15" ht="51" customHeight="1" x14ac:dyDescent="0.2">
      <c r="A12" s="155"/>
      <c r="B12" s="155"/>
      <c r="C12" s="155"/>
      <c r="D12" s="155"/>
      <c r="E12" s="156"/>
      <c r="F12" s="156"/>
      <c r="G12" s="157"/>
      <c r="H12" s="157"/>
      <c r="I12" s="23" t="s">
        <v>18</v>
      </c>
      <c r="J12" s="24" t="s">
        <v>19</v>
      </c>
      <c r="K12" s="23" t="s">
        <v>20</v>
      </c>
      <c r="L12" s="1">
        <v>1</v>
      </c>
    </row>
    <row r="13" spans="1:15" ht="18.75" customHeight="1" x14ac:dyDescent="0.2">
      <c r="A13" s="25">
        <v>1</v>
      </c>
      <c r="B13" s="25">
        <v>2</v>
      </c>
      <c r="C13" s="25">
        <v>3</v>
      </c>
      <c r="D13" s="25">
        <v>4</v>
      </c>
      <c r="E13" s="25">
        <v>5</v>
      </c>
      <c r="F13" s="25">
        <v>6</v>
      </c>
      <c r="G13" s="26">
        <v>7</v>
      </c>
      <c r="H13" s="26">
        <v>8</v>
      </c>
      <c r="I13" s="26">
        <v>9</v>
      </c>
      <c r="J13" s="26"/>
      <c r="K13" s="26">
        <v>10</v>
      </c>
      <c r="O13" s="27"/>
    </row>
    <row r="14" spans="1:15" ht="27" customHeight="1" x14ac:dyDescent="0.2">
      <c r="A14" s="28" t="s">
        <v>21</v>
      </c>
      <c r="B14" s="28"/>
      <c r="C14" s="29"/>
      <c r="D14" s="30" t="s">
        <v>22</v>
      </c>
      <c r="E14" s="29"/>
      <c r="F14" s="29"/>
      <c r="G14" s="31">
        <f>G15</f>
        <v>769095070</v>
      </c>
      <c r="H14" s="31">
        <f>H15</f>
        <v>177446520</v>
      </c>
      <c r="I14" s="31">
        <f>I15</f>
        <v>591648550</v>
      </c>
      <c r="J14" s="32">
        <f>J15</f>
        <v>1745850</v>
      </c>
      <c r="K14" s="31">
        <f>K15</f>
        <v>589602700</v>
      </c>
      <c r="L14" s="1">
        <v>1</v>
      </c>
    </row>
    <row r="15" spans="1:15" ht="33.75" customHeight="1" x14ac:dyDescent="0.2">
      <c r="A15" s="28" t="s">
        <v>23</v>
      </c>
      <c r="B15" s="28"/>
      <c r="C15" s="29"/>
      <c r="D15" s="30" t="s">
        <v>22</v>
      </c>
      <c r="E15" s="29"/>
      <c r="F15" s="29"/>
      <c r="G15" s="33">
        <f t="shared" ref="G15:G22" si="0">H15+I15</f>
        <v>769095070</v>
      </c>
      <c r="H15" s="31">
        <f>SUM(H16:H59)</f>
        <v>177446520</v>
      </c>
      <c r="I15" s="31">
        <f>SUM(I16:I59)</f>
        <v>591648550</v>
      </c>
      <c r="J15" s="31">
        <f>SUM(J16:J59)</f>
        <v>1745850</v>
      </c>
      <c r="K15" s="31">
        <f>SUM(K16:K59)</f>
        <v>589602700</v>
      </c>
      <c r="L15" s="1">
        <v>1</v>
      </c>
    </row>
    <row r="16" spans="1:15" ht="105.75" hidden="1" customHeight="1" x14ac:dyDescent="0.2">
      <c r="A16" s="136" t="s">
        <v>24</v>
      </c>
      <c r="B16" s="136" t="s">
        <v>25</v>
      </c>
      <c r="C16" s="136" t="s">
        <v>26</v>
      </c>
      <c r="D16" s="142" t="s">
        <v>27</v>
      </c>
      <c r="E16" s="36" t="s">
        <v>28</v>
      </c>
      <c r="F16" s="36" t="s">
        <v>29</v>
      </c>
      <c r="G16" s="37">
        <f t="shared" si="0"/>
        <v>4000000</v>
      </c>
      <c r="H16" s="38">
        <v>3000000</v>
      </c>
      <c r="I16" s="38">
        <f>J16+K16</f>
        <v>1000000</v>
      </c>
      <c r="J16" s="39"/>
      <c r="K16" s="38">
        <v>1000000</v>
      </c>
      <c r="L16" s="40"/>
    </row>
    <row r="17" spans="1:12" ht="131.25" hidden="1" customHeight="1" x14ac:dyDescent="0.2">
      <c r="A17" s="136"/>
      <c r="B17" s="136"/>
      <c r="C17" s="136"/>
      <c r="D17" s="142"/>
      <c r="E17" s="36" t="s">
        <v>30</v>
      </c>
      <c r="F17" s="35" t="s">
        <v>31</v>
      </c>
      <c r="G17" s="37">
        <f t="shared" si="0"/>
        <v>1000000</v>
      </c>
      <c r="H17" s="38">
        <v>1000000</v>
      </c>
      <c r="I17" s="38"/>
      <c r="J17" s="39"/>
      <c r="K17" s="38"/>
      <c r="L17" s="40"/>
    </row>
    <row r="18" spans="1:12" ht="79.5" hidden="1" customHeight="1" x14ac:dyDescent="0.2">
      <c r="A18" s="41" t="s">
        <v>32</v>
      </c>
      <c r="B18" s="34" t="s">
        <v>33</v>
      </c>
      <c r="C18" s="34">
        <v>1040</v>
      </c>
      <c r="D18" s="35" t="s">
        <v>34</v>
      </c>
      <c r="E18" s="35" t="s">
        <v>35</v>
      </c>
      <c r="F18" s="35" t="s">
        <v>36</v>
      </c>
      <c r="G18" s="37">
        <f t="shared" si="0"/>
        <v>400000</v>
      </c>
      <c r="H18" s="38">
        <v>400000</v>
      </c>
      <c r="I18" s="38">
        <f>J18+K18</f>
        <v>0</v>
      </c>
      <c r="J18" s="39"/>
      <c r="K18" s="38"/>
      <c r="L18" s="42"/>
    </row>
    <row r="19" spans="1:12" ht="75" hidden="1" customHeight="1" x14ac:dyDescent="0.2">
      <c r="A19" s="41" t="s">
        <v>37</v>
      </c>
      <c r="B19" s="34">
        <v>4081</v>
      </c>
      <c r="C19" s="43" t="s">
        <v>38</v>
      </c>
      <c r="D19" s="35" t="s">
        <v>39</v>
      </c>
      <c r="E19" s="35" t="s">
        <v>40</v>
      </c>
      <c r="F19" s="35" t="s">
        <v>41</v>
      </c>
      <c r="G19" s="37">
        <f t="shared" si="0"/>
        <v>16500000</v>
      </c>
      <c r="H19" s="38">
        <v>16500000</v>
      </c>
      <c r="I19" s="38"/>
      <c r="J19" s="39"/>
      <c r="K19" s="38"/>
      <c r="L19" s="42"/>
    </row>
    <row r="20" spans="1:12" s="46" customFormat="1" ht="105" hidden="1" customHeight="1" x14ac:dyDescent="0.2">
      <c r="A20" s="146" t="s">
        <v>42</v>
      </c>
      <c r="B20" s="147" t="s">
        <v>43</v>
      </c>
      <c r="C20" s="147" t="s">
        <v>38</v>
      </c>
      <c r="D20" s="142" t="s">
        <v>44</v>
      </c>
      <c r="E20" s="35" t="s">
        <v>45</v>
      </c>
      <c r="F20" s="35" t="s">
        <v>46</v>
      </c>
      <c r="G20" s="37">
        <f t="shared" si="0"/>
        <v>960000</v>
      </c>
      <c r="H20" s="38">
        <v>960000</v>
      </c>
      <c r="I20" s="38">
        <f>J20+K20</f>
        <v>0</v>
      </c>
      <c r="J20" s="39"/>
      <c r="K20" s="38"/>
      <c r="L20" s="45"/>
    </row>
    <row r="21" spans="1:12" s="46" customFormat="1" ht="97.5" hidden="1" customHeight="1" x14ac:dyDescent="0.2">
      <c r="A21" s="146"/>
      <c r="B21" s="147"/>
      <c r="C21" s="147"/>
      <c r="D21" s="142"/>
      <c r="E21" s="47" t="s">
        <v>47</v>
      </c>
      <c r="F21" s="35" t="s">
        <v>48</v>
      </c>
      <c r="G21" s="48">
        <f t="shared" si="0"/>
        <v>0</v>
      </c>
      <c r="H21" s="49"/>
      <c r="I21" s="49">
        <f>J21+K21</f>
        <v>0</v>
      </c>
      <c r="J21" s="39"/>
      <c r="K21" s="49"/>
      <c r="L21" s="45"/>
    </row>
    <row r="22" spans="1:12" s="46" customFormat="1" ht="66.75" hidden="1" customHeight="1" x14ac:dyDescent="0.2">
      <c r="A22" s="146"/>
      <c r="B22" s="147"/>
      <c r="C22" s="147"/>
      <c r="D22" s="142"/>
      <c r="E22" s="142" t="s">
        <v>49</v>
      </c>
      <c r="F22" s="142" t="s">
        <v>50</v>
      </c>
      <c r="G22" s="149">
        <f t="shared" si="0"/>
        <v>2600000</v>
      </c>
      <c r="H22" s="150">
        <v>2600000</v>
      </c>
      <c r="I22" s="150">
        <f>J22+K22</f>
        <v>0</v>
      </c>
      <c r="J22" s="151"/>
      <c r="K22" s="150"/>
      <c r="L22" s="152"/>
    </row>
    <row r="23" spans="1:12" s="46" customFormat="1" ht="12.75" hidden="1" customHeight="1" x14ac:dyDescent="0.2">
      <c r="A23" s="146"/>
      <c r="B23" s="147"/>
      <c r="C23" s="147"/>
      <c r="D23" s="142"/>
      <c r="E23" s="142"/>
      <c r="F23" s="142"/>
      <c r="G23" s="149"/>
      <c r="H23" s="150"/>
      <c r="I23" s="150"/>
      <c r="J23" s="151"/>
      <c r="K23" s="150"/>
      <c r="L23" s="152"/>
    </row>
    <row r="24" spans="1:12" s="46" customFormat="1" ht="89.25" hidden="1" customHeight="1" x14ac:dyDescent="0.2">
      <c r="A24" s="43" t="s">
        <v>51</v>
      </c>
      <c r="B24" s="50">
        <v>6020</v>
      </c>
      <c r="C24" s="43" t="s">
        <v>52</v>
      </c>
      <c r="D24" s="50" t="s">
        <v>53</v>
      </c>
      <c r="E24" s="144" t="s">
        <v>54</v>
      </c>
      <c r="F24" s="144" t="s">
        <v>55</v>
      </c>
      <c r="G24" s="52">
        <f t="shared" ref="G24:G55" si="1">H24+I24</f>
        <v>9000000</v>
      </c>
      <c r="H24" s="53">
        <v>9000000</v>
      </c>
      <c r="I24" s="38">
        <f t="shared" ref="I24:I32" si="2">J24+K24</f>
        <v>0</v>
      </c>
      <c r="J24" s="39"/>
      <c r="K24" s="38"/>
      <c r="L24" s="45"/>
    </row>
    <row r="25" spans="1:12" s="46" customFormat="1" ht="39" hidden="1" customHeight="1" x14ac:dyDescent="0.2">
      <c r="A25" s="44" t="s">
        <v>56</v>
      </c>
      <c r="B25" s="41">
        <v>7670</v>
      </c>
      <c r="C25" s="44" t="s">
        <v>57</v>
      </c>
      <c r="D25" s="50" t="s">
        <v>58</v>
      </c>
      <c r="E25" s="144"/>
      <c r="F25" s="144"/>
      <c r="G25" s="54">
        <f t="shared" si="1"/>
        <v>0</v>
      </c>
      <c r="H25" s="55"/>
      <c r="I25" s="49">
        <f t="shared" si="2"/>
        <v>0</v>
      </c>
      <c r="J25" s="39"/>
      <c r="K25" s="49"/>
      <c r="L25" s="45"/>
    </row>
    <row r="26" spans="1:12" s="46" customFormat="1" ht="77.25" hidden="1" customHeight="1" x14ac:dyDescent="0.2">
      <c r="A26" s="41" t="s">
        <v>59</v>
      </c>
      <c r="B26" s="34">
        <v>3242</v>
      </c>
      <c r="C26" s="34">
        <v>1090</v>
      </c>
      <c r="D26" s="50" t="s">
        <v>60</v>
      </c>
      <c r="E26" s="51" t="s">
        <v>61</v>
      </c>
      <c r="F26" s="51" t="s">
        <v>62</v>
      </c>
      <c r="G26" s="54">
        <f t="shared" si="1"/>
        <v>1000000</v>
      </c>
      <c r="H26" s="55">
        <v>1000000</v>
      </c>
      <c r="I26" s="49">
        <f t="shared" si="2"/>
        <v>0</v>
      </c>
      <c r="J26" s="39"/>
      <c r="K26" s="49"/>
      <c r="L26" s="45"/>
    </row>
    <row r="27" spans="1:12" ht="90" customHeight="1" x14ac:dyDescent="0.2">
      <c r="A27" s="44" t="s">
        <v>63</v>
      </c>
      <c r="B27" s="34">
        <v>7421</v>
      </c>
      <c r="C27" s="41" t="s">
        <v>64</v>
      </c>
      <c r="D27" s="50" t="s">
        <v>65</v>
      </c>
      <c r="E27" s="50" t="s">
        <v>66</v>
      </c>
      <c r="F27" s="50" t="s">
        <v>67</v>
      </c>
      <c r="G27" s="37">
        <f t="shared" si="1"/>
        <v>191015900</v>
      </c>
      <c r="H27" s="38">
        <v>189400</v>
      </c>
      <c r="I27" s="38">
        <f t="shared" si="2"/>
        <v>190826500</v>
      </c>
      <c r="J27" s="39"/>
      <c r="K27" s="38">
        <v>190826500</v>
      </c>
      <c r="L27" s="42">
        <v>1</v>
      </c>
    </row>
    <row r="28" spans="1:12" ht="97.5" hidden="1" customHeight="1" x14ac:dyDescent="0.2">
      <c r="A28" s="44" t="s">
        <v>68</v>
      </c>
      <c r="B28" s="34">
        <v>7340</v>
      </c>
      <c r="C28" s="44" t="s">
        <v>69</v>
      </c>
      <c r="D28" s="50" t="s">
        <v>70</v>
      </c>
      <c r="E28" s="51" t="s">
        <v>71</v>
      </c>
      <c r="F28" s="50" t="s">
        <v>72</v>
      </c>
      <c r="G28" s="48">
        <f t="shared" si="1"/>
        <v>0</v>
      </c>
      <c r="H28" s="49"/>
      <c r="I28" s="49">
        <f t="shared" si="2"/>
        <v>0</v>
      </c>
      <c r="J28" s="39"/>
      <c r="K28" s="49"/>
      <c r="L28" s="42"/>
    </row>
    <row r="29" spans="1:12" ht="81.75" hidden="1" customHeight="1" x14ac:dyDescent="0.2">
      <c r="A29" s="146" t="s">
        <v>73</v>
      </c>
      <c r="B29" s="147" t="s">
        <v>74</v>
      </c>
      <c r="C29" s="147" t="s">
        <v>75</v>
      </c>
      <c r="D29" s="137" t="s">
        <v>76</v>
      </c>
      <c r="E29" s="35" t="s">
        <v>77</v>
      </c>
      <c r="F29" s="35" t="s">
        <v>78</v>
      </c>
      <c r="G29" s="37">
        <f t="shared" si="1"/>
        <v>700000</v>
      </c>
      <c r="H29" s="38">
        <v>700000</v>
      </c>
      <c r="I29" s="38">
        <f t="shared" si="2"/>
        <v>0</v>
      </c>
      <c r="J29" s="39"/>
      <c r="K29" s="38"/>
      <c r="L29" s="42"/>
    </row>
    <row r="30" spans="1:12" s="46" customFormat="1" ht="84" hidden="1" customHeight="1" x14ac:dyDescent="0.2">
      <c r="A30" s="146"/>
      <c r="B30" s="147"/>
      <c r="C30" s="147"/>
      <c r="D30" s="137"/>
      <c r="E30" s="50" t="s">
        <v>79</v>
      </c>
      <c r="F30" s="35" t="s">
        <v>80</v>
      </c>
      <c r="G30" s="37">
        <f t="shared" si="1"/>
        <v>4000000</v>
      </c>
      <c r="H30" s="38">
        <v>4000000</v>
      </c>
      <c r="I30" s="38">
        <f t="shared" si="2"/>
        <v>0</v>
      </c>
      <c r="J30" s="39"/>
      <c r="K30" s="38"/>
      <c r="L30" s="45"/>
    </row>
    <row r="31" spans="1:12" s="46" customFormat="1" ht="132.75" hidden="1" customHeight="1" x14ac:dyDescent="0.2">
      <c r="A31" s="146" t="s">
        <v>81</v>
      </c>
      <c r="B31" s="137">
        <v>7700</v>
      </c>
      <c r="C31" s="147" t="s">
        <v>82</v>
      </c>
      <c r="D31" s="137" t="s">
        <v>83</v>
      </c>
      <c r="E31" s="50" t="s">
        <v>84</v>
      </c>
      <c r="F31" s="50" t="s">
        <v>85</v>
      </c>
      <c r="G31" s="37">
        <f t="shared" si="1"/>
        <v>100000</v>
      </c>
      <c r="H31" s="38">
        <v>100000</v>
      </c>
      <c r="I31" s="38">
        <f t="shared" si="2"/>
        <v>0</v>
      </c>
      <c r="J31" s="39"/>
      <c r="K31" s="38"/>
      <c r="L31" s="45"/>
    </row>
    <row r="32" spans="1:12" s="46" customFormat="1" ht="115.5" hidden="1" customHeight="1" x14ac:dyDescent="0.2">
      <c r="A32" s="146"/>
      <c r="B32" s="137"/>
      <c r="C32" s="147"/>
      <c r="D32" s="137"/>
      <c r="E32" s="50" t="s">
        <v>86</v>
      </c>
      <c r="F32" s="35" t="s">
        <v>87</v>
      </c>
      <c r="G32" s="37">
        <f t="shared" si="1"/>
        <v>1500000</v>
      </c>
      <c r="H32" s="38">
        <v>300000</v>
      </c>
      <c r="I32" s="38">
        <f t="shared" si="2"/>
        <v>1200000</v>
      </c>
      <c r="J32" s="39"/>
      <c r="K32" s="38">
        <v>1200000</v>
      </c>
      <c r="L32" s="45"/>
    </row>
    <row r="33" spans="1:13" s="46" customFormat="1" ht="156.75" hidden="1" customHeight="1" x14ac:dyDescent="0.2">
      <c r="A33" s="146"/>
      <c r="B33" s="137"/>
      <c r="C33" s="147"/>
      <c r="D33" s="137"/>
      <c r="E33" s="50" t="s">
        <v>88</v>
      </c>
      <c r="F33" s="35" t="s">
        <v>89</v>
      </c>
      <c r="G33" s="37">
        <f t="shared" si="1"/>
        <v>300000</v>
      </c>
      <c r="H33" s="38">
        <v>300000</v>
      </c>
      <c r="I33" s="38"/>
      <c r="J33" s="39"/>
      <c r="K33" s="38"/>
      <c r="L33" s="45"/>
    </row>
    <row r="34" spans="1:13" s="46" customFormat="1" ht="107.25" hidden="1" customHeight="1" x14ac:dyDescent="0.2">
      <c r="A34" s="146"/>
      <c r="B34" s="137"/>
      <c r="C34" s="147"/>
      <c r="D34" s="137"/>
      <c r="E34" s="35" t="s">
        <v>45</v>
      </c>
      <c r="F34" s="35" t="s">
        <v>46</v>
      </c>
      <c r="G34" s="37">
        <f t="shared" si="1"/>
        <v>100000</v>
      </c>
      <c r="H34" s="49"/>
      <c r="I34" s="38">
        <f t="shared" ref="I34:I44" si="3">J34+K34</f>
        <v>100000</v>
      </c>
      <c r="J34" s="39"/>
      <c r="K34" s="38">
        <v>100000</v>
      </c>
      <c r="L34" s="45"/>
    </row>
    <row r="35" spans="1:13" ht="94.5" hidden="1" customHeight="1" x14ac:dyDescent="0.2">
      <c r="A35" s="41" t="s">
        <v>90</v>
      </c>
      <c r="B35" s="34">
        <v>8120</v>
      </c>
      <c r="C35" s="34" t="s">
        <v>91</v>
      </c>
      <c r="D35" s="41" t="s">
        <v>92</v>
      </c>
      <c r="E35" s="35" t="s">
        <v>93</v>
      </c>
      <c r="F35" s="50" t="s">
        <v>94</v>
      </c>
      <c r="G35" s="37">
        <f t="shared" si="1"/>
        <v>735000</v>
      </c>
      <c r="H35" s="38">
        <v>735000</v>
      </c>
      <c r="I35" s="38">
        <f t="shared" si="3"/>
        <v>0</v>
      </c>
      <c r="J35" s="39"/>
      <c r="K35" s="38"/>
      <c r="L35" s="42"/>
    </row>
    <row r="36" spans="1:13" ht="99" hidden="1" customHeight="1" x14ac:dyDescent="0.2">
      <c r="A36" s="41" t="s">
        <v>95</v>
      </c>
      <c r="B36" s="34" t="s">
        <v>96</v>
      </c>
      <c r="C36" s="34" t="s">
        <v>97</v>
      </c>
      <c r="D36" s="35" t="s">
        <v>98</v>
      </c>
      <c r="E36" s="35" t="s">
        <v>99</v>
      </c>
      <c r="F36" s="47" t="s">
        <v>100</v>
      </c>
      <c r="G36" s="37">
        <f t="shared" si="1"/>
        <v>1340300</v>
      </c>
      <c r="H36" s="38">
        <v>1340300</v>
      </c>
      <c r="I36" s="38">
        <f t="shared" si="3"/>
        <v>0</v>
      </c>
      <c r="J36" s="39"/>
      <c r="K36" s="38"/>
      <c r="L36" s="42"/>
    </row>
    <row r="37" spans="1:13" ht="72" hidden="1" customHeight="1" x14ac:dyDescent="0.2">
      <c r="A37" s="41" t="s">
        <v>101</v>
      </c>
      <c r="B37" s="34">
        <v>8110</v>
      </c>
      <c r="C37" s="34" t="s">
        <v>91</v>
      </c>
      <c r="D37" s="35" t="s">
        <v>102</v>
      </c>
      <c r="E37" s="35" t="s">
        <v>103</v>
      </c>
      <c r="F37" s="47" t="s">
        <v>104</v>
      </c>
      <c r="G37" s="37">
        <f t="shared" si="1"/>
        <v>3885000</v>
      </c>
      <c r="H37" s="38">
        <v>685000</v>
      </c>
      <c r="I37" s="38">
        <f t="shared" si="3"/>
        <v>3200000</v>
      </c>
      <c r="J37" s="39"/>
      <c r="K37" s="38">
        <v>3200000</v>
      </c>
      <c r="L37" s="42"/>
    </row>
    <row r="38" spans="1:13" ht="72.75" hidden="1" customHeight="1" x14ac:dyDescent="0.2">
      <c r="A38" s="34" t="s">
        <v>105</v>
      </c>
      <c r="B38" s="34">
        <v>7426</v>
      </c>
      <c r="C38" s="34" t="s">
        <v>106</v>
      </c>
      <c r="D38" s="41" t="s">
        <v>107</v>
      </c>
      <c r="E38" s="142" t="s">
        <v>108</v>
      </c>
      <c r="F38" s="148" t="s">
        <v>109</v>
      </c>
      <c r="G38" s="37">
        <f t="shared" si="1"/>
        <v>72682000</v>
      </c>
      <c r="H38" s="38">
        <v>72682000</v>
      </c>
      <c r="I38" s="38">
        <f t="shared" si="3"/>
        <v>0</v>
      </c>
      <c r="J38" s="39"/>
      <c r="K38" s="38"/>
    </row>
    <row r="39" spans="1:13" ht="60.75" hidden="1" customHeight="1" x14ac:dyDescent="0.2">
      <c r="A39" s="44" t="s">
        <v>56</v>
      </c>
      <c r="B39" s="41">
        <v>7670</v>
      </c>
      <c r="C39" s="44" t="s">
        <v>57</v>
      </c>
      <c r="D39" s="50" t="s">
        <v>58</v>
      </c>
      <c r="E39" s="142"/>
      <c r="F39" s="148"/>
      <c r="G39" s="37">
        <f t="shared" si="1"/>
        <v>5000000</v>
      </c>
      <c r="H39" s="38"/>
      <c r="I39" s="38">
        <f t="shared" si="3"/>
        <v>5000000</v>
      </c>
      <c r="J39" s="39"/>
      <c r="K39" s="38">
        <v>5000000</v>
      </c>
    </row>
    <row r="40" spans="1:13" ht="99.75" hidden="1" customHeight="1" x14ac:dyDescent="0.2">
      <c r="A40" s="41" t="s">
        <v>110</v>
      </c>
      <c r="B40" s="34">
        <v>7610</v>
      </c>
      <c r="C40" s="34" t="s">
        <v>111</v>
      </c>
      <c r="D40" s="35" t="s">
        <v>112</v>
      </c>
      <c r="E40" s="35" t="s">
        <v>113</v>
      </c>
      <c r="F40" s="36" t="s">
        <v>114</v>
      </c>
      <c r="G40" s="37">
        <f t="shared" si="1"/>
        <v>850000</v>
      </c>
      <c r="H40" s="38">
        <v>850000</v>
      </c>
      <c r="I40" s="38">
        <f t="shared" si="3"/>
        <v>0</v>
      </c>
      <c r="J40" s="39"/>
      <c r="K40" s="38"/>
    </row>
    <row r="41" spans="1:13" ht="73.5" hidden="1" customHeight="1" x14ac:dyDescent="0.2">
      <c r="A41" s="136" t="s">
        <v>115</v>
      </c>
      <c r="B41" s="136">
        <v>8230</v>
      </c>
      <c r="C41" s="136" t="s">
        <v>116</v>
      </c>
      <c r="D41" s="142" t="s">
        <v>117</v>
      </c>
      <c r="E41" s="56" t="s">
        <v>118</v>
      </c>
      <c r="F41" s="35" t="s">
        <v>119</v>
      </c>
      <c r="G41" s="37">
        <f t="shared" si="1"/>
        <v>140000</v>
      </c>
      <c r="H41" s="38">
        <v>140000</v>
      </c>
      <c r="I41" s="38">
        <f t="shared" si="3"/>
        <v>0</v>
      </c>
      <c r="J41" s="39"/>
      <c r="K41" s="38"/>
      <c r="L41" s="42"/>
      <c r="M41" s="57"/>
    </row>
    <row r="42" spans="1:13" ht="78" hidden="1" customHeight="1" x14ac:dyDescent="0.2">
      <c r="A42" s="136"/>
      <c r="B42" s="136"/>
      <c r="C42" s="136"/>
      <c r="D42" s="142"/>
      <c r="E42" s="35" t="s">
        <v>120</v>
      </c>
      <c r="F42" s="50" t="s">
        <v>121</v>
      </c>
      <c r="G42" s="48">
        <f t="shared" si="1"/>
        <v>0</v>
      </c>
      <c r="H42" s="49"/>
      <c r="I42" s="49">
        <f t="shared" si="3"/>
        <v>0</v>
      </c>
      <c r="J42" s="39"/>
      <c r="K42" s="49"/>
      <c r="L42" s="42"/>
      <c r="M42" s="57"/>
    </row>
    <row r="43" spans="1:13" ht="182.25" hidden="1" customHeight="1" x14ac:dyDescent="0.2">
      <c r="A43" s="41" t="s">
        <v>122</v>
      </c>
      <c r="B43" s="34">
        <v>7691</v>
      </c>
      <c r="C43" s="43" t="s">
        <v>57</v>
      </c>
      <c r="D43" s="50" t="s">
        <v>123</v>
      </c>
      <c r="E43" s="143" t="s">
        <v>124</v>
      </c>
      <c r="F43" s="142" t="s">
        <v>125</v>
      </c>
      <c r="G43" s="48">
        <f t="shared" si="1"/>
        <v>145850</v>
      </c>
      <c r="H43" s="49"/>
      <c r="I43" s="49">
        <f t="shared" si="3"/>
        <v>145850</v>
      </c>
      <c r="J43" s="39">
        <v>145850</v>
      </c>
      <c r="K43" s="49"/>
      <c r="L43" s="42"/>
      <c r="M43" s="57"/>
    </row>
    <row r="44" spans="1:13" ht="150" customHeight="1" x14ac:dyDescent="0.2">
      <c r="A44" s="43" t="s">
        <v>126</v>
      </c>
      <c r="B44" s="34">
        <v>8240</v>
      </c>
      <c r="C44" s="43" t="s">
        <v>127</v>
      </c>
      <c r="D44" s="35" t="s">
        <v>128</v>
      </c>
      <c r="E44" s="143"/>
      <c r="F44" s="143"/>
      <c r="G44" s="37">
        <f t="shared" si="1"/>
        <v>435056200</v>
      </c>
      <c r="H44" s="38">
        <v>48450000</v>
      </c>
      <c r="I44" s="38">
        <f t="shared" si="3"/>
        <v>386606200</v>
      </c>
      <c r="J44" s="39"/>
      <c r="K44" s="38">
        <v>386606200</v>
      </c>
      <c r="L44" s="42">
        <v>1</v>
      </c>
      <c r="M44" s="57"/>
    </row>
    <row r="45" spans="1:13" ht="39" hidden="1" customHeight="1" x14ac:dyDescent="0.2">
      <c r="A45" s="41" t="s">
        <v>129</v>
      </c>
      <c r="B45" s="34">
        <v>8330</v>
      </c>
      <c r="C45" s="43" t="s">
        <v>130</v>
      </c>
      <c r="D45" s="50" t="s">
        <v>131</v>
      </c>
      <c r="E45" s="143" t="s">
        <v>132</v>
      </c>
      <c r="F45" s="143" t="s">
        <v>133</v>
      </c>
      <c r="G45" s="48">
        <f t="shared" si="1"/>
        <v>0</v>
      </c>
      <c r="H45" s="49"/>
      <c r="I45" s="49">
        <f>K45</f>
        <v>0</v>
      </c>
      <c r="J45" s="39"/>
      <c r="K45" s="49"/>
      <c r="L45" s="42"/>
    </row>
    <row r="46" spans="1:13" ht="81" hidden="1" customHeight="1" x14ac:dyDescent="0.2">
      <c r="A46" s="41" t="s">
        <v>134</v>
      </c>
      <c r="B46" s="34">
        <v>8340</v>
      </c>
      <c r="C46" s="34" t="s">
        <v>135</v>
      </c>
      <c r="D46" s="50" t="s">
        <v>136</v>
      </c>
      <c r="E46" s="143"/>
      <c r="F46" s="143"/>
      <c r="G46" s="37">
        <f t="shared" si="1"/>
        <v>1900000</v>
      </c>
      <c r="H46" s="38"/>
      <c r="I46" s="38">
        <v>1900000</v>
      </c>
      <c r="J46" s="39">
        <v>1600000</v>
      </c>
      <c r="K46" s="38"/>
      <c r="L46" s="42"/>
    </row>
    <row r="47" spans="1:13" ht="63" hidden="1" customHeight="1" x14ac:dyDescent="0.2">
      <c r="A47" s="44" t="s">
        <v>137</v>
      </c>
      <c r="B47" s="43" t="s">
        <v>138</v>
      </c>
      <c r="C47" s="43" t="s">
        <v>139</v>
      </c>
      <c r="D47" s="35" t="s">
        <v>140</v>
      </c>
      <c r="E47" s="35" t="s">
        <v>141</v>
      </c>
      <c r="F47" s="35" t="s">
        <v>142</v>
      </c>
      <c r="G47" s="37">
        <f t="shared" si="1"/>
        <v>360000</v>
      </c>
      <c r="H47" s="38">
        <v>360000</v>
      </c>
      <c r="I47" s="38">
        <f t="shared" ref="I47:I56" si="4">J47+K47</f>
        <v>0</v>
      </c>
      <c r="J47" s="39"/>
      <c r="K47" s="38"/>
      <c r="L47" s="42"/>
    </row>
    <row r="48" spans="1:13" ht="97.5" hidden="1" customHeight="1" x14ac:dyDescent="0.2">
      <c r="A48" s="43" t="s">
        <v>143</v>
      </c>
      <c r="B48" s="41">
        <v>7461</v>
      </c>
      <c r="C48" s="44" t="s">
        <v>144</v>
      </c>
      <c r="D48" s="50" t="s">
        <v>145</v>
      </c>
      <c r="E48" s="35" t="s">
        <v>146</v>
      </c>
      <c r="F48" s="35" t="s">
        <v>147</v>
      </c>
      <c r="G48" s="48">
        <f t="shared" si="1"/>
        <v>0</v>
      </c>
      <c r="H48" s="49"/>
      <c r="I48" s="49">
        <f t="shared" si="4"/>
        <v>0</v>
      </c>
      <c r="J48" s="39"/>
      <c r="K48" s="49"/>
      <c r="L48" s="42"/>
    </row>
    <row r="49" spans="1:12" ht="98.25" hidden="1" customHeight="1" x14ac:dyDescent="0.2">
      <c r="A49" s="43" t="s">
        <v>148</v>
      </c>
      <c r="B49" s="41">
        <v>7130</v>
      </c>
      <c r="C49" s="44" t="s">
        <v>149</v>
      </c>
      <c r="D49" s="50" t="s">
        <v>150</v>
      </c>
      <c r="E49" s="137" t="s">
        <v>151</v>
      </c>
      <c r="F49" s="137" t="s">
        <v>152</v>
      </c>
      <c r="G49" s="37">
        <f t="shared" si="1"/>
        <v>2030000</v>
      </c>
      <c r="H49" s="38">
        <v>2030000</v>
      </c>
      <c r="I49" s="38">
        <f t="shared" si="4"/>
        <v>0</v>
      </c>
      <c r="J49" s="39"/>
      <c r="K49" s="38"/>
      <c r="L49" s="42"/>
    </row>
    <row r="50" spans="1:12" ht="102.75" hidden="1" customHeight="1" x14ac:dyDescent="0.2">
      <c r="A50" s="44" t="s">
        <v>153</v>
      </c>
      <c r="B50" s="41">
        <v>7350</v>
      </c>
      <c r="C50" s="44" t="s">
        <v>69</v>
      </c>
      <c r="D50" s="50" t="s">
        <v>154</v>
      </c>
      <c r="E50" s="137"/>
      <c r="F50" s="137"/>
      <c r="G50" s="37">
        <f t="shared" si="1"/>
        <v>1650000</v>
      </c>
      <c r="H50" s="38">
        <v>400000</v>
      </c>
      <c r="I50" s="38">
        <f t="shared" si="4"/>
        <v>1250000</v>
      </c>
      <c r="J50" s="39"/>
      <c r="K50" s="38">
        <v>1250000</v>
      </c>
      <c r="L50" s="42"/>
    </row>
    <row r="51" spans="1:12" ht="48.75" hidden="1" customHeight="1" x14ac:dyDescent="0.2">
      <c r="A51" s="44" t="s">
        <v>155</v>
      </c>
      <c r="B51" s="41">
        <v>7650</v>
      </c>
      <c r="C51" s="44" t="s">
        <v>57</v>
      </c>
      <c r="D51" s="50" t="s">
        <v>156</v>
      </c>
      <c r="E51" s="137"/>
      <c r="F51" s="137"/>
      <c r="G51" s="37">
        <f t="shared" si="1"/>
        <v>420000</v>
      </c>
      <c r="H51" s="38"/>
      <c r="I51" s="38">
        <f t="shared" si="4"/>
        <v>420000</v>
      </c>
      <c r="J51" s="39"/>
      <c r="K51" s="38">
        <v>420000</v>
      </c>
      <c r="L51" s="42"/>
    </row>
    <row r="52" spans="1:12" ht="124.5" customHeight="1" x14ac:dyDescent="0.2">
      <c r="A52" s="44" t="s">
        <v>157</v>
      </c>
      <c r="B52" s="41">
        <v>7450</v>
      </c>
      <c r="C52" s="44" t="s">
        <v>144</v>
      </c>
      <c r="D52" s="50" t="s">
        <v>158</v>
      </c>
      <c r="E52" s="50" t="s">
        <v>159</v>
      </c>
      <c r="F52" s="50" t="s">
        <v>160</v>
      </c>
      <c r="G52" s="37">
        <f t="shared" si="1"/>
        <v>1770000</v>
      </c>
      <c r="H52" s="38">
        <v>1770000</v>
      </c>
      <c r="I52" s="38">
        <f t="shared" si="4"/>
        <v>0</v>
      </c>
      <c r="J52" s="39"/>
      <c r="K52" s="38"/>
      <c r="L52" s="42">
        <v>1</v>
      </c>
    </row>
    <row r="53" spans="1:12" ht="39" hidden="1" customHeight="1" x14ac:dyDescent="0.2">
      <c r="A53" s="44" t="s">
        <v>56</v>
      </c>
      <c r="B53" s="41">
        <v>7670</v>
      </c>
      <c r="C53" s="44" t="s">
        <v>57</v>
      </c>
      <c r="D53" s="50" t="s">
        <v>58</v>
      </c>
      <c r="E53" s="142" t="s">
        <v>161</v>
      </c>
      <c r="F53" s="142" t="s">
        <v>162</v>
      </c>
      <c r="G53" s="48">
        <f t="shared" si="1"/>
        <v>0</v>
      </c>
      <c r="H53" s="49"/>
      <c r="I53" s="49">
        <f t="shared" si="4"/>
        <v>0</v>
      </c>
      <c r="J53" s="39"/>
      <c r="K53" s="49"/>
      <c r="L53" s="42"/>
    </row>
    <row r="54" spans="1:12" ht="78" hidden="1" customHeight="1" x14ac:dyDescent="0.2">
      <c r="A54" s="43" t="s">
        <v>51</v>
      </c>
      <c r="B54" s="50">
        <v>6020</v>
      </c>
      <c r="C54" s="43" t="s">
        <v>52</v>
      </c>
      <c r="D54" s="50" t="s">
        <v>53</v>
      </c>
      <c r="E54" s="142"/>
      <c r="F54" s="142"/>
      <c r="G54" s="48">
        <f t="shared" si="1"/>
        <v>0</v>
      </c>
      <c r="H54" s="49"/>
      <c r="I54" s="49">
        <f t="shared" si="4"/>
        <v>0</v>
      </c>
      <c r="J54" s="39"/>
      <c r="K54" s="49"/>
      <c r="L54" s="42"/>
    </row>
    <row r="55" spans="1:12" ht="78" hidden="1" customHeight="1" x14ac:dyDescent="0.2">
      <c r="A55" s="44" t="s">
        <v>163</v>
      </c>
      <c r="B55" s="34">
        <v>8600</v>
      </c>
      <c r="C55" s="34" t="s">
        <v>164</v>
      </c>
      <c r="D55" s="50" t="s">
        <v>165</v>
      </c>
      <c r="E55" s="35" t="s">
        <v>166</v>
      </c>
      <c r="F55" s="35" t="s">
        <v>167</v>
      </c>
      <c r="G55" s="37">
        <f t="shared" si="1"/>
        <v>2803820</v>
      </c>
      <c r="H55" s="38">
        <v>2803820</v>
      </c>
      <c r="I55" s="38">
        <f t="shared" si="4"/>
        <v>0</v>
      </c>
      <c r="J55" s="39"/>
      <c r="K55" s="38"/>
      <c r="L55" s="42"/>
    </row>
    <row r="56" spans="1:12" ht="79.5" customHeight="1" x14ac:dyDescent="0.2">
      <c r="A56" s="146" t="s">
        <v>168</v>
      </c>
      <c r="B56" s="136">
        <v>7693</v>
      </c>
      <c r="C56" s="147" t="s">
        <v>57</v>
      </c>
      <c r="D56" s="137" t="s">
        <v>169</v>
      </c>
      <c r="E56" s="35" t="s">
        <v>170</v>
      </c>
      <c r="F56" s="35" t="s">
        <v>171</v>
      </c>
      <c r="G56" s="37">
        <f t="shared" ref="G56:G87" si="5">H56+I56</f>
        <v>4291000</v>
      </c>
      <c r="H56" s="38">
        <v>4291000</v>
      </c>
      <c r="I56" s="38">
        <f t="shared" si="4"/>
        <v>0</v>
      </c>
      <c r="J56" s="39"/>
      <c r="K56" s="38"/>
      <c r="L56" s="42">
        <v>1</v>
      </c>
    </row>
    <row r="57" spans="1:12" ht="120" hidden="1" customHeight="1" x14ac:dyDescent="0.2">
      <c r="A57" s="146"/>
      <c r="B57" s="136"/>
      <c r="C57" s="147"/>
      <c r="D57" s="137"/>
      <c r="E57" s="35" t="s">
        <v>172</v>
      </c>
      <c r="F57" s="35" t="s">
        <v>173</v>
      </c>
      <c r="G57" s="37">
        <f t="shared" si="5"/>
        <v>700000</v>
      </c>
      <c r="H57" s="38">
        <v>700000</v>
      </c>
      <c r="I57" s="38"/>
      <c r="J57" s="38"/>
      <c r="K57" s="38"/>
      <c r="L57" s="42"/>
    </row>
    <row r="58" spans="1:12" ht="39" hidden="1" customHeight="1" x14ac:dyDescent="0.2">
      <c r="A58" s="44" t="s">
        <v>174</v>
      </c>
      <c r="B58" s="34">
        <v>8311</v>
      </c>
      <c r="C58" s="43" t="s">
        <v>175</v>
      </c>
      <c r="D58" s="50" t="s">
        <v>176</v>
      </c>
      <c r="E58" s="142" t="s">
        <v>177</v>
      </c>
      <c r="F58" s="142" t="s">
        <v>178</v>
      </c>
      <c r="G58" s="48">
        <f t="shared" si="5"/>
        <v>0</v>
      </c>
      <c r="H58" s="49"/>
      <c r="I58" s="49">
        <f>J58+K58</f>
        <v>0</v>
      </c>
      <c r="J58" s="39"/>
      <c r="K58" s="49"/>
      <c r="L58" s="42"/>
    </row>
    <row r="59" spans="1:12" ht="91.5" hidden="1" customHeight="1" x14ac:dyDescent="0.2">
      <c r="A59" s="44" t="s">
        <v>179</v>
      </c>
      <c r="B59" s="34">
        <v>7110</v>
      </c>
      <c r="C59" s="43" t="s">
        <v>149</v>
      </c>
      <c r="D59" s="50" t="s">
        <v>180</v>
      </c>
      <c r="E59" s="142"/>
      <c r="F59" s="142"/>
      <c r="G59" s="37">
        <f t="shared" si="5"/>
        <v>160000</v>
      </c>
      <c r="H59" s="38">
        <v>160000</v>
      </c>
      <c r="I59" s="38">
        <f>J59+K59</f>
        <v>0</v>
      </c>
      <c r="J59" s="39"/>
      <c r="K59" s="38"/>
      <c r="L59" s="42"/>
    </row>
    <row r="60" spans="1:12" ht="32.25" customHeight="1" x14ac:dyDescent="0.2">
      <c r="A60" s="58" t="s">
        <v>181</v>
      </c>
      <c r="B60" s="59"/>
      <c r="C60" s="59"/>
      <c r="D60" s="30" t="s">
        <v>182</v>
      </c>
      <c r="E60" s="60"/>
      <c r="F60" s="60"/>
      <c r="G60" s="33">
        <f t="shared" si="5"/>
        <v>87144670</v>
      </c>
      <c r="H60" s="31">
        <f>H61</f>
        <v>80945670</v>
      </c>
      <c r="I60" s="31">
        <f>I61</f>
        <v>6199000</v>
      </c>
      <c r="J60" s="31">
        <f>J61</f>
        <v>0</v>
      </c>
      <c r="K60" s="31">
        <f>K61</f>
        <v>6199000</v>
      </c>
      <c r="L60" s="42">
        <v>1</v>
      </c>
    </row>
    <row r="61" spans="1:12" ht="27" customHeight="1" x14ac:dyDescent="0.2">
      <c r="A61" s="58" t="s">
        <v>183</v>
      </c>
      <c r="B61" s="59"/>
      <c r="C61" s="59"/>
      <c r="D61" s="30" t="s">
        <v>182</v>
      </c>
      <c r="E61" s="60"/>
      <c r="F61" s="60"/>
      <c r="G61" s="33">
        <f t="shared" si="5"/>
        <v>87144670</v>
      </c>
      <c r="H61" s="31">
        <f>SUM(H62:H85)</f>
        <v>80945670</v>
      </c>
      <c r="I61" s="31">
        <f>SUM(I62:I85)</f>
        <v>6199000</v>
      </c>
      <c r="J61" s="31">
        <f>SUM(J62:J84)</f>
        <v>0</v>
      </c>
      <c r="K61" s="31">
        <f>SUM(K62:K85)</f>
        <v>6199000</v>
      </c>
      <c r="L61" s="42">
        <v>1</v>
      </c>
    </row>
    <row r="62" spans="1:12" ht="39.75" hidden="1" customHeight="1" x14ac:dyDescent="0.2">
      <c r="A62" s="61" t="s">
        <v>184</v>
      </c>
      <c r="B62" s="62">
        <v>1010</v>
      </c>
      <c r="C62" s="62" t="s">
        <v>185</v>
      </c>
      <c r="D62" s="56" t="s">
        <v>186</v>
      </c>
      <c r="E62" s="137" t="s">
        <v>187</v>
      </c>
      <c r="F62" s="137" t="s">
        <v>188</v>
      </c>
      <c r="G62" s="37">
        <f t="shared" si="5"/>
        <v>40000</v>
      </c>
      <c r="H62" s="63">
        <v>40000</v>
      </c>
      <c r="I62" s="38">
        <f t="shared" ref="I62:I85" si="6">J62+K62</f>
        <v>0</v>
      </c>
      <c r="J62" s="39"/>
      <c r="K62" s="63"/>
      <c r="L62" s="42"/>
    </row>
    <row r="63" spans="1:12" ht="81.75" customHeight="1" x14ac:dyDescent="0.2">
      <c r="A63" s="61" t="s">
        <v>189</v>
      </c>
      <c r="B63" s="62">
        <v>1021</v>
      </c>
      <c r="C63" s="62" t="s">
        <v>190</v>
      </c>
      <c r="D63" s="56" t="s">
        <v>191</v>
      </c>
      <c r="E63" s="137"/>
      <c r="F63" s="137"/>
      <c r="G63" s="37">
        <f t="shared" si="5"/>
        <v>8661620</v>
      </c>
      <c r="H63" s="63">
        <v>3105620</v>
      </c>
      <c r="I63" s="38">
        <f t="shared" si="6"/>
        <v>5556000</v>
      </c>
      <c r="J63" s="39"/>
      <c r="K63" s="63">
        <v>5556000</v>
      </c>
      <c r="L63" s="42">
        <v>1</v>
      </c>
    </row>
    <row r="64" spans="1:12" ht="132.75" hidden="1" customHeight="1" x14ac:dyDescent="0.2">
      <c r="A64" s="61" t="s">
        <v>192</v>
      </c>
      <c r="B64" s="62">
        <v>1025</v>
      </c>
      <c r="C64" s="64" t="s">
        <v>193</v>
      </c>
      <c r="D64" s="56" t="s">
        <v>194</v>
      </c>
      <c r="E64" s="137"/>
      <c r="F64" s="137"/>
      <c r="G64" s="37">
        <f t="shared" si="5"/>
        <v>39200</v>
      </c>
      <c r="H64" s="63">
        <v>39200</v>
      </c>
      <c r="I64" s="38">
        <f t="shared" si="6"/>
        <v>0</v>
      </c>
      <c r="J64" s="39"/>
      <c r="K64" s="63"/>
      <c r="L64" s="42"/>
    </row>
    <row r="65" spans="1:14" ht="58.5" hidden="1" customHeight="1" x14ac:dyDescent="0.2">
      <c r="A65" s="44" t="s">
        <v>195</v>
      </c>
      <c r="B65" s="34">
        <v>1070</v>
      </c>
      <c r="C65" s="43" t="s">
        <v>196</v>
      </c>
      <c r="D65" s="50" t="s">
        <v>197</v>
      </c>
      <c r="E65" s="137"/>
      <c r="F65" s="137"/>
      <c r="G65" s="48">
        <f t="shared" si="5"/>
        <v>0</v>
      </c>
      <c r="H65" s="49"/>
      <c r="I65" s="49">
        <f t="shared" si="6"/>
        <v>0</v>
      </c>
      <c r="J65" s="39"/>
      <c r="K65" s="49"/>
      <c r="L65" s="42"/>
    </row>
    <row r="66" spans="1:14" ht="136.5" hidden="1" customHeight="1" x14ac:dyDescent="0.2">
      <c r="A66" s="44" t="s">
        <v>198</v>
      </c>
      <c r="B66" s="34">
        <v>1181</v>
      </c>
      <c r="C66" s="43" t="s">
        <v>199</v>
      </c>
      <c r="D66" s="50" t="s">
        <v>200</v>
      </c>
      <c r="E66" s="137"/>
      <c r="F66" s="137"/>
      <c r="G66" s="48">
        <f t="shared" si="5"/>
        <v>0</v>
      </c>
      <c r="H66" s="49"/>
      <c r="I66" s="49">
        <f t="shared" si="6"/>
        <v>0</v>
      </c>
      <c r="J66" s="39"/>
      <c r="K66" s="49"/>
      <c r="L66" s="42"/>
    </row>
    <row r="67" spans="1:14" ht="117" hidden="1" customHeight="1" x14ac:dyDescent="0.2">
      <c r="A67" s="44" t="s">
        <v>201</v>
      </c>
      <c r="B67" s="34">
        <v>1182</v>
      </c>
      <c r="C67" s="43" t="s">
        <v>199</v>
      </c>
      <c r="D67" s="50" t="s">
        <v>202</v>
      </c>
      <c r="E67" s="137"/>
      <c r="F67" s="137"/>
      <c r="G67" s="48">
        <f t="shared" si="5"/>
        <v>0</v>
      </c>
      <c r="H67" s="49"/>
      <c r="I67" s="49">
        <f t="shared" si="6"/>
        <v>0</v>
      </c>
      <c r="J67" s="39"/>
      <c r="K67" s="49"/>
      <c r="L67" s="42"/>
      <c r="N67" s="5"/>
    </row>
    <row r="68" spans="1:14" ht="42" hidden="1" customHeight="1" x14ac:dyDescent="0.2">
      <c r="A68" s="44" t="s">
        <v>203</v>
      </c>
      <c r="B68" s="34">
        <v>1142</v>
      </c>
      <c r="C68" s="43" t="s">
        <v>199</v>
      </c>
      <c r="D68" s="50" t="s">
        <v>204</v>
      </c>
      <c r="E68" s="137"/>
      <c r="F68" s="137"/>
      <c r="G68" s="37">
        <f t="shared" si="5"/>
        <v>2514000</v>
      </c>
      <c r="H68" s="38">
        <v>2514000</v>
      </c>
      <c r="I68" s="38">
        <f t="shared" si="6"/>
        <v>0</v>
      </c>
      <c r="J68" s="39"/>
      <c r="K68" s="38"/>
      <c r="L68" s="42"/>
      <c r="N68" s="5"/>
    </row>
    <row r="69" spans="1:14" ht="70.5" hidden="1" customHeight="1" x14ac:dyDescent="0.2">
      <c r="A69" s="44" t="s">
        <v>203</v>
      </c>
      <c r="B69" s="34">
        <v>1142</v>
      </c>
      <c r="C69" s="43" t="s">
        <v>199</v>
      </c>
      <c r="D69" s="50" t="s">
        <v>204</v>
      </c>
      <c r="E69" s="50" t="s">
        <v>205</v>
      </c>
      <c r="F69" s="50" t="s">
        <v>206</v>
      </c>
      <c r="G69" s="37">
        <f t="shared" si="5"/>
        <v>65000</v>
      </c>
      <c r="H69" s="38">
        <v>65000</v>
      </c>
      <c r="I69" s="38">
        <f t="shared" si="6"/>
        <v>0</v>
      </c>
      <c r="J69" s="39"/>
      <c r="K69" s="38"/>
      <c r="L69" s="42"/>
    </row>
    <row r="70" spans="1:14" ht="87" hidden="1" customHeight="1" x14ac:dyDescent="0.2">
      <c r="A70" s="44" t="s">
        <v>207</v>
      </c>
      <c r="B70" s="34">
        <v>5031</v>
      </c>
      <c r="C70" s="43" t="s">
        <v>208</v>
      </c>
      <c r="D70" s="50" t="s">
        <v>209</v>
      </c>
      <c r="E70" s="145" t="s">
        <v>210</v>
      </c>
      <c r="F70" s="137" t="s">
        <v>211</v>
      </c>
      <c r="G70" s="37">
        <f t="shared" si="5"/>
        <v>20978000</v>
      </c>
      <c r="H70" s="38">
        <f>19164000+1769000+45000</f>
        <v>20978000</v>
      </c>
      <c r="I70" s="38">
        <f t="shared" si="6"/>
        <v>0</v>
      </c>
      <c r="J70" s="39"/>
      <c r="K70" s="38"/>
      <c r="L70" s="42"/>
    </row>
    <row r="71" spans="1:14" ht="58.5" hidden="1" customHeight="1" x14ac:dyDescent="0.2">
      <c r="A71" s="61" t="s">
        <v>189</v>
      </c>
      <c r="B71" s="62">
        <v>1021</v>
      </c>
      <c r="C71" s="62" t="s">
        <v>190</v>
      </c>
      <c r="D71" s="56" t="s">
        <v>191</v>
      </c>
      <c r="E71" s="145"/>
      <c r="F71" s="137"/>
      <c r="G71" s="48">
        <f t="shared" si="5"/>
        <v>0</v>
      </c>
      <c r="H71" s="49"/>
      <c r="I71" s="49">
        <f t="shared" si="6"/>
        <v>0</v>
      </c>
      <c r="J71" s="39"/>
      <c r="K71" s="49"/>
      <c r="L71" s="42"/>
    </row>
    <row r="72" spans="1:14" ht="97.5" hidden="1" customHeight="1" x14ac:dyDescent="0.2">
      <c r="A72" s="44" t="s">
        <v>212</v>
      </c>
      <c r="B72" s="34">
        <v>8340</v>
      </c>
      <c r="C72" s="43" t="s">
        <v>130</v>
      </c>
      <c r="D72" s="56" t="s">
        <v>136</v>
      </c>
      <c r="E72" s="35" t="s">
        <v>213</v>
      </c>
      <c r="F72" s="35" t="s">
        <v>214</v>
      </c>
      <c r="G72" s="48">
        <f t="shared" si="5"/>
        <v>0</v>
      </c>
      <c r="H72" s="49"/>
      <c r="I72" s="49">
        <f t="shared" si="6"/>
        <v>0</v>
      </c>
      <c r="J72" s="39"/>
      <c r="K72" s="49"/>
      <c r="L72" s="42"/>
    </row>
    <row r="73" spans="1:14" ht="90.75" customHeight="1" x14ac:dyDescent="0.2">
      <c r="A73" s="43" t="s">
        <v>184</v>
      </c>
      <c r="B73" s="41">
        <v>1010</v>
      </c>
      <c r="C73" s="44" t="s">
        <v>215</v>
      </c>
      <c r="D73" s="41" t="s">
        <v>186</v>
      </c>
      <c r="E73" s="137" t="s">
        <v>103</v>
      </c>
      <c r="F73" s="137" t="s">
        <v>216</v>
      </c>
      <c r="G73" s="48">
        <f t="shared" si="5"/>
        <v>6880000</v>
      </c>
      <c r="H73" s="49">
        <v>6880000</v>
      </c>
      <c r="I73" s="49">
        <f t="shared" si="6"/>
        <v>0</v>
      </c>
      <c r="J73" s="39"/>
      <c r="K73" s="49"/>
      <c r="L73" s="42">
        <v>1</v>
      </c>
    </row>
    <row r="74" spans="1:14" ht="66.75" customHeight="1" x14ac:dyDescent="0.2">
      <c r="A74" s="43" t="s">
        <v>189</v>
      </c>
      <c r="B74" s="41">
        <v>1021</v>
      </c>
      <c r="C74" s="44" t="s">
        <v>217</v>
      </c>
      <c r="D74" s="50" t="s">
        <v>218</v>
      </c>
      <c r="E74" s="137"/>
      <c r="F74" s="137"/>
      <c r="G74" s="48">
        <f t="shared" si="5"/>
        <v>18723000</v>
      </c>
      <c r="H74" s="49">
        <v>18350000</v>
      </c>
      <c r="I74" s="49">
        <f t="shared" si="6"/>
        <v>373000</v>
      </c>
      <c r="J74" s="39"/>
      <c r="K74" s="49">
        <v>373000</v>
      </c>
      <c r="L74" s="42">
        <v>1</v>
      </c>
    </row>
    <row r="75" spans="1:14" ht="58.5" hidden="1" customHeight="1" x14ac:dyDescent="0.2">
      <c r="A75" s="43" t="s">
        <v>195</v>
      </c>
      <c r="B75" s="66">
        <v>1070</v>
      </c>
      <c r="C75" s="67" t="s">
        <v>219</v>
      </c>
      <c r="D75" s="50" t="s">
        <v>220</v>
      </c>
      <c r="E75" s="137"/>
      <c r="F75" s="137"/>
      <c r="G75" s="48">
        <f t="shared" si="5"/>
        <v>500000</v>
      </c>
      <c r="H75" s="49">
        <v>500000</v>
      </c>
      <c r="I75" s="49">
        <f t="shared" si="6"/>
        <v>0</v>
      </c>
      <c r="J75" s="39"/>
      <c r="K75" s="49"/>
      <c r="L75" s="42"/>
    </row>
    <row r="76" spans="1:14" ht="44.25" hidden="1" customHeight="1" x14ac:dyDescent="0.2">
      <c r="A76" s="44" t="s">
        <v>221</v>
      </c>
      <c r="B76" s="43" t="s">
        <v>222</v>
      </c>
      <c r="C76" s="43" t="s">
        <v>69</v>
      </c>
      <c r="D76" s="35" t="s">
        <v>223</v>
      </c>
      <c r="E76" s="137"/>
      <c r="F76" s="137"/>
      <c r="G76" s="48">
        <f t="shared" si="5"/>
        <v>270000</v>
      </c>
      <c r="H76" s="49"/>
      <c r="I76" s="49">
        <f t="shared" si="6"/>
        <v>270000</v>
      </c>
      <c r="J76" s="39"/>
      <c r="K76" s="49">
        <v>270000</v>
      </c>
      <c r="L76" s="42"/>
    </row>
    <row r="77" spans="1:14" ht="60.75" hidden="1" customHeight="1" x14ac:dyDescent="0.3">
      <c r="A77" s="44" t="s">
        <v>184</v>
      </c>
      <c r="B77" s="34">
        <v>1010</v>
      </c>
      <c r="C77" s="43" t="s">
        <v>185</v>
      </c>
      <c r="D77" s="50" t="s">
        <v>186</v>
      </c>
      <c r="E77" s="68" t="s">
        <v>224</v>
      </c>
      <c r="F77" s="50" t="s">
        <v>225</v>
      </c>
      <c r="G77" s="37">
        <f t="shared" si="5"/>
        <v>5487100</v>
      </c>
      <c r="H77" s="38">
        <v>5487100</v>
      </c>
      <c r="I77" s="38">
        <f t="shared" si="6"/>
        <v>0</v>
      </c>
      <c r="J77" s="39"/>
      <c r="K77" s="38"/>
      <c r="L77" s="42"/>
    </row>
    <row r="78" spans="1:14" ht="70.5" hidden="1" customHeight="1" x14ac:dyDescent="0.3">
      <c r="A78" s="44" t="s">
        <v>189</v>
      </c>
      <c r="B78" s="34">
        <v>1021</v>
      </c>
      <c r="C78" s="43" t="s">
        <v>190</v>
      </c>
      <c r="D78" s="50" t="s">
        <v>191</v>
      </c>
      <c r="E78" s="68" t="s">
        <v>224</v>
      </c>
      <c r="F78" s="50" t="s">
        <v>225</v>
      </c>
      <c r="G78" s="37">
        <f t="shared" si="5"/>
        <v>18154750</v>
      </c>
      <c r="H78" s="38">
        <v>18154750</v>
      </c>
      <c r="I78" s="38">
        <f t="shared" si="6"/>
        <v>0</v>
      </c>
      <c r="J78" s="39"/>
      <c r="K78" s="38"/>
      <c r="L78" s="42"/>
    </row>
    <row r="79" spans="1:14" ht="75" customHeight="1" x14ac:dyDescent="0.2">
      <c r="A79" s="44" t="s">
        <v>195</v>
      </c>
      <c r="B79" s="34">
        <v>1070</v>
      </c>
      <c r="C79" s="43" t="s">
        <v>196</v>
      </c>
      <c r="D79" s="50" t="s">
        <v>197</v>
      </c>
      <c r="E79" s="50" t="s">
        <v>224</v>
      </c>
      <c r="F79" s="50" t="s">
        <v>225</v>
      </c>
      <c r="G79" s="37">
        <f t="shared" si="5"/>
        <v>0</v>
      </c>
      <c r="H79" s="38">
        <v>0</v>
      </c>
      <c r="I79" s="38">
        <f t="shared" si="6"/>
        <v>0</v>
      </c>
      <c r="J79" s="39"/>
      <c r="K79" s="38"/>
      <c r="L79" s="42">
        <v>1</v>
      </c>
    </row>
    <row r="80" spans="1:14" ht="19.5" hidden="1" customHeight="1" x14ac:dyDescent="0.2">
      <c r="A80" s="44" t="s">
        <v>184</v>
      </c>
      <c r="B80" s="34">
        <v>1010</v>
      </c>
      <c r="C80" s="43" t="s">
        <v>215</v>
      </c>
      <c r="D80" s="50" t="s">
        <v>186</v>
      </c>
      <c r="E80" s="145" t="s">
        <v>161</v>
      </c>
      <c r="F80" s="137" t="s">
        <v>162</v>
      </c>
      <c r="G80" s="48">
        <f t="shared" si="5"/>
        <v>0</v>
      </c>
      <c r="H80" s="49"/>
      <c r="I80" s="49">
        <f t="shared" si="6"/>
        <v>0</v>
      </c>
      <c r="J80" s="39"/>
      <c r="K80" s="49"/>
      <c r="L80" s="42"/>
    </row>
    <row r="81" spans="1:14" ht="58.5" hidden="1" customHeight="1" x14ac:dyDescent="0.2">
      <c r="A81" s="44" t="s">
        <v>189</v>
      </c>
      <c r="B81" s="34">
        <v>1021</v>
      </c>
      <c r="C81" s="43" t="s">
        <v>190</v>
      </c>
      <c r="D81" s="50" t="s">
        <v>191</v>
      </c>
      <c r="E81" s="145"/>
      <c r="F81" s="137"/>
      <c r="G81" s="48">
        <f t="shared" si="5"/>
        <v>0</v>
      </c>
      <c r="H81" s="49"/>
      <c r="I81" s="49">
        <f t="shared" si="6"/>
        <v>0</v>
      </c>
      <c r="J81" s="39"/>
      <c r="K81" s="49"/>
      <c r="L81" s="42"/>
    </row>
    <row r="82" spans="1:14" ht="97.5" hidden="1" customHeight="1" x14ac:dyDescent="0.2">
      <c r="A82" s="44" t="s">
        <v>192</v>
      </c>
      <c r="B82" s="34">
        <v>1025</v>
      </c>
      <c r="C82" s="43" t="s">
        <v>226</v>
      </c>
      <c r="D82" s="50" t="s">
        <v>227</v>
      </c>
      <c r="E82" s="145"/>
      <c r="F82" s="137"/>
      <c r="G82" s="48">
        <f t="shared" si="5"/>
        <v>0</v>
      </c>
      <c r="H82" s="49"/>
      <c r="I82" s="49">
        <f t="shared" si="6"/>
        <v>0</v>
      </c>
      <c r="J82" s="39"/>
      <c r="K82" s="49"/>
      <c r="L82" s="42"/>
    </row>
    <row r="83" spans="1:14" ht="58.5" hidden="1" customHeight="1" x14ac:dyDescent="0.2">
      <c r="A83" s="44" t="s">
        <v>195</v>
      </c>
      <c r="B83" s="34">
        <v>1070</v>
      </c>
      <c r="C83" s="43" t="s">
        <v>196</v>
      </c>
      <c r="D83" s="50" t="s">
        <v>197</v>
      </c>
      <c r="E83" s="145"/>
      <c r="F83" s="137"/>
      <c r="G83" s="48">
        <f t="shared" si="5"/>
        <v>0</v>
      </c>
      <c r="H83" s="49"/>
      <c r="I83" s="49">
        <f t="shared" si="6"/>
        <v>0</v>
      </c>
      <c r="J83" s="39"/>
      <c r="K83" s="49"/>
      <c r="L83" s="42"/>
    </row>
    <row r="84" spans="1:14" ht="58.5" hidden="1" customHeight="1" x14ac:dyDescent="0.2">
      <c r="A84" s="44" t="s">
        <v>207</v>
      </c>
      <c r="B84" s="34">
        <v>5031</v>
      </c>
      <c r="C84" s="43" t="s">
        <v>208</v>
      </c>
      <c r="D84" s="50" t="s">
        <v>209</v>
      </c>
      <c r="E84" s="145"/>
      <c r="F84" s="137"/>
      <c r="G84" s="48">
        <f t="shared" si="5"/>
        <v>0</v>
      </c>
      <c r="H84" s="49"/>
      <c r="I84" s="49">
        <f t="shared" si="6"/>
        <v>0</v>
      </c>
      <c r="J84" s="39"/>
      <c r="K84" s="49"/>
      <c r="L84" s="42"/>
    </row>
    <row r="85" spans="1:14" ht="85.5" customHeight="1" x14ac:dyDescent="0.2">
      <c r="A85" s="44" t="s">
        <v>203</v>
      </c>
      <c r="B85" s="34">
        <v>1142</v>
      </c>
      <c r="C85" s="43" t="s">
        <v>199</v>
      </c>
      <c r="D85" s="50" t="s">
        <v>228</v>
      </c>
      <c r="E85" s="65" t="s">
        <v>229</v>
      </c>
      <c r="F85" s="50" t="s">
        <v>230</v>
      </c>
      <c r="G85" s="37">
        <f t="shared" si="5"/>
        <v>4832000</v>
      </c>
      <c r="H85" s="38">
        <v>4832000</v>
      </c>
      <c r="I85" s="38">
        <f t="shared" si="6"/>
        <v>0</v>
      </c>
      <c r="J85" s="39"/>
      <c r="K85" s="38"/>
      <c r="L85" s="42">
        <v>1</v>
      </c>
    </row>
    <row r="86" spans="1:14" ht="29.25" customHeight="1" x14ac:dyDescent="0.2">
      <c r="A86" s="58" t="s">
        <v>231</v>
      </c>
      <c r="B86" s="59"/>
      <c r="C86" s="59"/>
      <c r="D86" s="30" t="s">
        <v>232</v>
      </c>
      <c r="E86" s="60"/>
      <c r="F86" s="60"/>
      <c r="G86" s="33">
        <f t="shared" si="5"/>
        <v>98183162</v>
      </c>
      <c r="H86" s="31">
        <f>SUM(H88:H119)</f>
        <v>71814162</v>
      </c>
      <c r="I86" s="31">
        <f>SUM(I88:I119)</f>
        <v>26369000</v>
      </c>
      <c r="J86" s="31">
        <f>SUM(J88:J119)</f>
        <v>0</v>
      </c>
      <c r="K86" s="31">
        <f>SUM(K88:K119)</f>
        <v>26369000</v>
      </c>
      <c r="L86" s="42">
        <v>1</v>
      </c>
    </row>
    <row r="87" spans="1:14" ht="29.25" customHeight="1" x14ac:dyDescent="0.2">
      <c r="A87" s="58" t="s">
        <v>233</v>
      </c>
      <c r="B87" s="59"/>
      <c r="C87" s="59"/>
      <c r="D87" s="30" t="s">
        <v>232</v>
      </c>
      <c r="E87" s="60"/>
      <c r="F87" s="60"/>
      <c r="G87" s="33">
        <f t="shared" si="5"/>
        <v>98183162</v>
      </c>
      <c r="H87" s="31">
        <f>SUM(H88:H119)</f>
        <v>71814162</v>
      </c>
      <c r="I87" s="31">
        <f>SUM(I88:I119)</f>
        <v>26369000</v>
      </c>
      <c r="J87" s="31">
        <f>SUM(J88:J119)</f>
        <v>0</v>
      </c>
      <c r="K87" s="31">
        <f>SUM(K88:K119)</f>
        <v>26369000</v>
      </c>
      <c r="L87" s="42">
        <v>1</v>
      </c>
      <c r="M87" s="69"/>
    </row>
    <row r="88" spans="1:14" ht="93.75" hidden="1" customHeight="1" x14ac:dyDescent="0.2">
      <c r="A88" s="44" t="s">
        <v>234</v>
      </c>
      <c r="B88" s="34">
        <v>2010</v>
      </c>
      <c r="C88" s="43" t="s">
        <v>235</v>
      </c>
      <c r="D88" s="35" t="s">
        <v>236</v>
      </c>
      <c r="E88" s="137" t="s">
        <v>224</v>
      </c>
      <c r="F88" s="137" t="s">
        <v>225</v>
      </c>
      <c r="G88" s="37">
        <f t="shared" ref="G88:G119" si="7">H88+I88</f>
        <v>0</v>
      </c>
      <c r="H88" s="38"/>
      <c r="I88" s="38">
        <f t="shared" ref="I88:I113" si="8">J88+K88</f>
        <v>0</v>
      </c>
      <c r="J88" s="39"/>
      <c r="K88" s="38"/>
      <c r="L88" s="42"/>
      <c r="M88" s="5"/>
    </row>
    <row r="89" spans="1:14" ht="41.25" hidden="1" customHeight="1" x14ac:dyDescent="0.2">
      <c r="A89" s="44" t="s">
        <v>237</v>
      </c>
      <c r="B89" s="34">
        <v>2080</v>
      </c>
      <c r="C89" s="43" t="s">
        <v>238</v>
      </c>
      <c r="D89" s="35" t="s">
        <v>239</v>
      </c>
      <c r="E89" s="137"/>
      <c r="F89" s="137"/>
      <c r="G89" s="37">
        <f t="shared" si="7"/>
        <v>264600</v>
      </c>
      <c r="H89" s="38">
        <v>264600</v>
      </c>
      <c r="I89" s="38">
        <f t="shared" si="8"/>
        <v>0</v>
      </c>
      <c r="J89" s="39"/>
      <c r="K89" s="38"/>
      <c r="L89" s="42"/>
    </row>
    <row r="90" spans="1:14" ht="42.75" hidden="1" customHeight="1" x14ac:dyDescent="0.2">
      <c r="A90" s="44" t="s">
        <v>240</v>
      </c>
      <c r="B90" s="34">
        <v>2090</v>
      </c>
      <c r="C90" s="43" t="s">
        <v>241</v>
      </c>
      <c r="D90" s="35" t="s">
        <v>242</v>
      </c>
      <c r="E90" s="137"/>
      <c r="F90" s="137"/>
      <c r="G90" s="37">
        <f t="shared" si="7"/>
        <v>224900</v>
      </c>
      <c r="H90" s="38">
        <v>224900</v>
      </c>
      <c r="I90" s="38">
        <f t="shared" si="8"/>
        <v>0</v>
      </c>
      <c r="J90" s="39"/>
      <c r="K90" s="38"/>
      <c r="L90" s="42"/>
    </row>
    <row r="91" spans="1:14" ht="45" hidden="1" customHeight="1" x14ac:dyDescent="0.2">
      <c r="A91" s="44" t="s">
        <v>243</v>
      </c>
      <c r="B91" s="34">
        <v>2100</v>
      </c>
      <c r="C91" s="43" t="s">
        <v>241</v>
      </c>
      <c r="D91" s="35" t="s">
        <v>244</v>
      </c>
      <c r="E91" s="137"/>
      <c r="F91" s="137"/>
      <c r="G91" s="37">
        <f t="shared" si="7"/>
        <v>414300</v>
      </c>
      <c r="H91" s="38">
        <v>414300</v>
      </c>
      <c r="I91" s="38">
        <f t="shared" si="8"/>
        <v>0</v>
      </c>
      <c r="J91" s="39"/>
      <c r="K91" s="38"/>
      <c r="L91" s="42"/>
    </row>
    <row r="92" spans="1:14" ht="46.5" hidden="1" customHeight="1" x14ac:dyDescent="0.2">
      <c r="A92" s="44" t="s">
        <v>245</v>
      </c>
      <c r="B92" s="34">
        <v>2152</v>
      </c>
      <c r="C92" s="43" t="s">
        <v>246</v>
      </c>
      <c r="D92" s="35" t="s">
        <v>247</v>
      </c>
      <c r="E92" s="137"/>
      <c r="F92" s="137"/>
      <c r="G92" s="37">
        <f t="shared" si="7"/>
        <v>1269300</v>
      </c>
      <c r="H92" s="38">
        <v>1269300</v>
      </c>
      <c r="I92" s="38">
        <f t="shared" si="8"/>
        <v>0</v>
      </c>
      <c r="J92" s="39"/>
      <c r="K92" s="38"/>
      <c r="L92" s="42"/>
    </row>
    <row r="93" spans="1:14" ht="41.25" hidden="1" customHeight="1" x14ac:dyDescent="0.2">
      <c r="A93" s="44" t="s">
        <v>234</v>
      </c>
      <c r="B93" s="34">
        <v>2010</v>
      </c>
      <c r="C93" s="43" t="s">
        <v>235</v>
      </c>
      <c r="D93" s="35" t="s">
        <v>236</v>
      </c>
      <c r="E93" s="137" t="s">
        <v>248</v>
      </c>
      <c r="F93" s="137" t="s">
        <v>249</v>
      </c>
      <c r="G93" s="37">
        <f t="shared" si="7"/>
        <v>0</v>
      </c>
      <c r="H93" s="38"/>
      <c r="I93" s="38">
        <f t="shared" si="8"/>
        <v>0</v>
      </c>
      <c r="J93" s="39"/>
      <c r="K93" s="38"/>
      <c r="L93" s="42"/>
      <c r="M93" s="69"/>
    </row>
    <row r="94" spans="1:14" ht="49.5" customHeight="1" x14ac:dyDescent="0.2">
      <c r="A94" s="44" t="s">
        <v>250</v>
      </c>
      <c r="B94" s="34">
        <v>2030</v>
      </c>
      <c r="C94" s="43" t="s">
        <v>251</v>
      </c>
      <c r="D94" s="35" t="s">
        <v>252</v>
      </c>
      <c r="E94" s="137"/>
      <c r="F94" s="137"/>
      <c r="G94" s="37">
        <f t="shared" si="7"/>
        <v>636000</v>
      </c>
      <c r="H94" s="38">
        <v>636000</v>
      </c>
      <c r="I94" s="38">
        <f t="shared" si="8"/>
        <v>0</v>
      </c>
      <c r="J94" s="39"/>
      <c r="K94" s="38"/>
      <c r="L94" s="42">
        <v>1</v>
      </c>
    </row>
    <row r="95" spans="1:14" ht="97.5" customHeight="1" x14ac:dyDescent="0.2">
      <c r="A95" s="44" t="s">
        <v>237</v>
      </c>
      <c r="B95" s="34">
        <v>2080</v>
      </c>
      <c r="C95" s="43" t="s">
        <v>238</v>
      </c>
      <c r="D95" s="35" t="s">
        <v>239</v>
      </c>
      <c r="E95" s="137"/>
      <c r="F95" s="137"/>
      <c r="G95" s="37">
        <f t="shared" si="7"/>
        <v>14701962</v>
      </c>
      <c r="H95" s="38">
        <v>14701962</v>
      </c>
      <c r="I95" s="38">
        <f t="shared" si="8"/>
        <v>0</v>
      </c>
      <c r="J95" s="39"/>
      <c r="K95" s="38"/>
      <c r="L95" s="42">
        <v>1</v>
      </c>
      <c r="N95" s="4"/>
    </row>
    <row r="96" spans="1:14" ht="32.25" hidden="1" customHeight="1" x14ac:dyDescent="0.2">
      <c r="A96" s="44" t="s">
        <v>243</v>
      </c>
      <c r="B96" s="34">
        <v>2100</v>
      </c>
      <c r="C96" s="43" t="s">
        <v>241</v>
      </c>
      <c r="D96" s="35" t="s">
        <v>244</v>
      </c>
      <c r="E96" s="137"/>
      <c r="F96" s="137"/>
      <c r="G96" s="37">
        <f t="shared" si="7"/>
        <v>3002800</v>
      </c>
      <c r="H96" s="38">
        <v>3002800</v>
      </c>
      <c r="I96" s="38">
        <f t="shared" si="8"/>
        <v>0</v>
      </c>
      <c r="J96" s="39"/>
      <c r="K96" s="38"/>
      <c r="L96" s="42"/>
      <c r="N96" s="4"/>
    </row>
    <row r="97" spans="1:15" ht="52.5" hidden="1" customHeight="1" x14ac:dyDescent="0.2">
      <c r="A97" s="44" t="s">
        <v>253</v>
      </c>
      <c r="B97" s="34">
        <v>2151</v>
      </c>
      <c r="C97" s="43" t="s">
        <v>246</v>
      </c>
      <c r="D97" s="35" t="s">
        <v>254</v>
      </c>
      <c r="E97" s="137"/>
      <c r="F97" s="137"/>
      <c r="G97" s="37">
        <f t="shared" si="7"/>
        <v>2230500</v>
      </c>
      <c r="H97" s="38">
        <v>2230500</v>
      </c>
      <c r="I97" s="38">
        <f t="shared" si="8"/>
        <v>0</v>
      </c>
      <c r="J97" s="39"/>
      <c r="K97" s="38"/>
      <c r="L97" s="42"/>
      <c r="N97" s="4"/>
    </row>
    <row r="98" spans="1:15" ht="40.5" hidden="1" customHeight="1" x14ac:dyDescent="0.2">
      <c r="A98" s="44" t="s">
        <v>245</v>
      </c>
      <c r="B98" s="34">
        <v>2152</v>
      </c>
      <c r="C98" s="43" t="s">
        <v>246</v>
      </c>
      <c r="D98" s="35" t="s">
        <v>247</v>
      </c>
      <c r="E98" s="137"/>
      <c r="F98" s="137"/>
      <c r="G98" s="37">
        <f t="shared" si="7"/>
        <v>499200</v>
      </c>
      <c r="H98" s="38">
        <v>499200</v>
      </c>
      <c r="I98" s="38">
        <f t="shared" si="8"/>
        <v>0</v>
      </c>
      <c r="J98" s="39"/>
      <c r="K98" s="38"/>
      <c r="L98" s="42"/>
    </row>
    <row r="99" spans="1:15" ht="39" hidden="1" customHeight="1" x14ac:dyDescent="0.2">
      <c r="A99" s="44" t="s">
        <v>255</v>
      </c>
      <c r="B99" s="34">
        <v>7322</v>
      </c>
      <c r="C99" s="43" t="s">
        <v>69</v>
      </c>
      <c r="D99" s="35" t="s">
        <v>256</v>
      </c>
      <c r="E99" s="137"/>
      <c r="F99" s="137"/>
      <c r="G99" s="48">
        <f t="shared" si="7"/>
        <v>0</v>
      </c>
      <c r="H99" s="49"/>
      <c r="I99" s="49">
        <f t="shared" si="8"/>
        <v>0</v>
      </c>
      <c r="J99" s="39"/>
      <c r="K99" s="49"/>
      <c r="L99" s="42"/>
    </row>
    <row r="100" spans="1:15" ht="47.25" customHeight="1" x14ac:dyDescent="0.2">
      <c r="A100" s="44" t="s">
        <v>234</v>
      </c>
      <c r="B100" s="34">
        <v>2010</v>
      </c>
      <c r="C100" s="43" t="s">
        <v>235</v>
      </c>
      <c r="D100" s="35" t="s">
        <v>236</v>
      </c>
      <c r="E100" s="137" t="s">
        <v>257</v>
      </c>
      <c r="F100" s="137" t="s">
        <v>258</v>
      </c>
      <c r="G100" s="37">
        <f t="shared" si="7"/>
        <v>51740100</v>
      </c>
      <c r="H100" s="38">
        <v>30740100</v>
      </c>
      <c r="I100" s="38">
        <f t="shared" si="8"/>
        <v>21000000</v>
      </c>
      <c r="J100" s="39"/>
      <c r="K100" s="38">
        <v>21000000</v>
      </c>
      <c r="L100" s="42">
        <v>1</v>
      </c>
      <c r="O100" s="4"/>
    </row>
    <row r="101" spans="1:15" ht="96.75" customHeight="1" x14ac:dyDescent="0.2">
      <c r="A101" s="44" t="s">
        <v>250</v>
      </c>
      <c r="B101" s="34">
        <v>2030</v>
      </c>
      <c r="C101" s="43" t="s">
        <v>251</v>
      </c>
      <c r="D101" s="35" t="s">
        <v>252</v>
      </c>
      <c r="E101" s="137"/>
      <c r="F101" s="137"/>
      <c r="G101" s="37">
        <f t="shared" si="7"/>
        <v>9275700</v>
      </c>
      <c r="H101" s="38">
        <v>8006700</v>
      </c>
      <c r="I101" s="38">
        <f t="shared" si="8"/>
        <v>1269000</v>
      </c>
      <c r="J101" s="39"/>
      <c r="K101" s="38">
        <v>1269000</v>
      </c>
      <c r="L101" s="42">
        <v>1</v>
      </c>
    </row>
    <row r="102" spans="1:15" ht="56.25" customHeight="1" x14ac:dyDescent="0.2">
      <c r="A102" s="44" t="s">
        <v>237</v>
      </c>
      <c r="B102" s="34">
        <v>2080</v>
      </c>
      <c r="C102" s="43" t="s">
        <v>238</v>
      </c>
      <c r="D102" s="35" t="s">
        <v>239</v>
      </c>
      <c r="E102" s="137"/>
      <c r="F102" s="137"/>
      <c r="G102" s="37">
        <f t="shared" si="7"/>
        <v>4857300</v>
      </c>
      <c r="H102" s="38">
        <v>4857300</v>
      </c>
      <c r="I102" s="38">
        <f t="shared" si="8"/>
        <v>0</v>
      </c>
      <c r="J102" s="39"/>
      <c r="K102" s="38"/>
      <c r="L102" s="42">
        <v>1</v>
      </c>
    </row>
    <row r="103" spans="1:15" ht="111.75" customHeight="1" x14ac:dyDescent="0.2">
      <c r="A103" s="44" t="s">
        <v>240</v>
      </c>
      <c r="B103" s="34">
        <v>2090</v>
      </c>
      <c r="C103" s="43" t="s">
        <v>241</v>
      </c>
      <c r="D103" s="35" t="s">
        <v>242</v>
      </c>
      <c r="E103" s="137"/>
      <c r="F103" s="137"/>
      <c r="G103" s="37">
        <f t="shared" si="7"/>
        <v>3312000</v>
      </c>
      <c r="H103" s="38">
        <v>1812000</v>
      </c>
      <c r="I103" s="38">
        <f t="shared" si="8"/>
        <v>1500000</v>
      </c>
      <c r="J103" s="39"/>
      <c r="K103" s="38">
        <v>1500000</v>
      </c>
      <c r="L103" s="42">
        <v>1</v>
      </c>
    </row>
    <row r="104" spans="1:15" ht="36.75" hidden="1" customHeight="1" x14ac:dyDescent="0.2">
      <c r="A104" s="44" t="s">
        <v>243</v>
      </c>
      <c r="B104" s="34">
        <v>2100</v>
      </c>
      <c r="C104" s="43" t="s">
        <v>241</v>
      </c>
      <c r="D104" s="35" t="s">
        <v>244</v>
      </c>
      <c r="E104" s="137"/>
      <c r="F104" s="137"/>
      <c r="G104" s="37">
        <f t="shared" si="7"/>
        <v>2754500</v>
      </c>
      <c r="H104" s="38">
        <v>154500</v>
      </c>
      <c r="I104" s="38">
        <f t="shared" si="8"/>
        <v>2600000</v>
      </c>
      <c r="J104" s="39"/>
      <c r="K104" s="38">
        <v>2600000</v>
      </c>
      <c r="L104" s="42"/>
    </row>
    <row r="105" spans="1:15" ht="78" hidden="1" customHeight="1" x14ac:dyDescent="0.2">
      <c r="A105" s="44" t="s">
        <v>259</v>
      </c>
      <c r="B105" s="34">
        <v>2111</v>
      </c>
      <c r="C105" s="43" t="s">
        <v>260</v>
      </c>
      <c r="D105" s="35" t="s">
        <v>261</v>
      </c>
      <c r="E105" s="137"/>
      <c r="F105" s="137"/>
      <c r="G105" s="48">
        <f t="shared" si="7"/>
        <v>0</v>
      </c>
      <c r="H105" s="49"/>
      <c r="I105" s="49">
        <f t="shared" si="8"/>
        <v>0</v>
      </c>
      <c r="J105" s="39"/>
      <c r="K105" s="49"/>
      <c r="L105" s="42"/>
    </row>
    <row r="106" spans="1:15" ht="39" hidden="1" customHeight="1" x14ac:dyDescent="0.2">
      <c r="A106" s="44" t="s">
        <v>245</v>
      </c>
      <c r="B106" s="34">
        <v>2152</v>
      </c>
      <c r="C106" s="43" t="s">
        <v>246</v>
      </c>
      <c r="D106" s="35" t="s">
        <v>247</v>
      </c>
      <c r="E106" s="137"/>
      <c r="F106" s="137"/>
      <c r="G106" s="48">
        <f t="shared" si="7"/>
        <v>0</v>
      </c>
      <c r="H106" s="49"/>
      <c r="I106" s="49">
        <f t="shared" si="8"/>
        <v>0</v>
      </c>
      <c r="J106" s="39"/>
      <c r="K106" s="49"/>
      <c r="L106" s="42"/>
    </row>
    <row r="107" spans="1:15" ht="39" hidden="1" customHeight="1" x14ac:dyDescent="0.2">
      <c r="A107" s="44" t="s">
        <v>234</v>
      </c>
      <c r="B107" s="34">
        <v>2010</v>
      </c>
      <c r="C107" s="43" t="s">
        <v>235</v>
      </c>
      <c r="D107" s="35" t="s">
        <v>236</v>
      </c>
      <c r="E107" s="137"/>
      <c r="F107" s="137"/>
      <c r="G107" s="48">
        <f t="shared" si="7"/>
        <v>0</v>
      </c>
      <c r="H107" s="49"/>
      <c r="I107" s="49">
        <f t="shared" si="8"/>
        <v>0</v>
      </c>
      <c r="J107" s="39"/>
      <c r="K107" s="49"/>
      <c r="L107" s="42"/>
    </row>
    <row r="108" spans="1:15" ht="58.5" hidden="1" customHeight="1" x14ac:dyDescent="0.2">
      <c r="A108" s="44" t="s">
        <v>250</v>
      </c>
      <c r="B108" s="34">
        <v>2030</v>
      </c>
      <c r="C108" s="43" t="s">
        <v>251</v>
      </c>
      <c r="D108" s="35" t="s">
        <v>252</v>
      </c>
      <c r="E108" s="137"/>
      <c r="F108" s="137"/>
      <c r="G108" s="48">
        <f t="shared" si="7"/>
        <v>0</v>
      </c>
      <c r="H108" s="49"/>
      <c r="I108" s="49">
        <f t="shared" si="8"/>
        <v>0</v>
      </c>
      <c r="J108" s="39"/>
      <c r="K108" s="49"/>
      <c r="L108" s="42"/>
    </row>
    <row r="109" spans="1:15" ht="39" hidden="1" customHeight="1" x14ac:dyDescent="0.2">
      <c r="A109" s="44" t="s">
        <v>237</v>
      </c>
      <c r="B109" s="34">
        <v>2080</v>
      </c>
      <c r="C109" s="43" t="s">
        <v>238</v>
      </c>
      <c r="D109" s="35" t="s">
        <v>239</v>
      </c>
      <c r="E109" s="137"/>
      <c r="F109" s="137"/>
      <c r="G109" s="48">
        <f t="shared" si="7"/>
        <v>0</v>
      </c>
      <c r="H109" s="49"/>
      <c r="I109" s="49">
        <f t="shared" si="8"/>
        <v>0</v>
      </c>
      <c r="J109" s="39"/>
      <c r="K109" s="49"/>
      <c r="L109" s="42"/>
    </row>
    <row r="110" spans="1:15" ht="19.5" hidden="1" customHeight="1" x14ac:dyDescent="0.2">
      <c r="A110" s="44" t="s">
        <v>243</v>
      </c>
      <c r="B110" s="34">
        <v>2100</v>
      </c>
      <c r="C110" s="43" t="s">
        <v>241</v>
      </c>
      <c r="D110" s="35" t="s">
        <v>244</v>
      </c>
      <c r="E110" s="137"/>
      <c r="F110" s="137"/>
      <c r="G110" s="48">
        <f t="shared" si="7"/>
        <v>0</v>
      </c>
      <c r="H110" s="49"/>
      <c r="I110" s="49">
        <f t="shared" si="8"/>
        <v>0</v>
      </c>
      <c r="J110" s="39"/>
      <c r="K110" s="49"/>
      <c r="L110" s="42"/>
    </row>
    <row r="111" spans="1:15" ht="78" hidden="1" customHeight="1" x14ac:dyDescent="0.2">
      <c r="A111" s="44" t="s">
        <v>259</v>
      </c>
      <c r="B111" s="34">
        <v>2111</v>
      </c>
      <c r="C111" s="43" t="s">
        <v>260</v>
      </c>
      <c r="D111" s="35" t="s">
        <v>261</v>
      </c>
      <c r="E111" s="137"/>
      <c r="F111" s="137"/>
      <c r="G111" s="48">
        <f t="shared" si="7"/>
        <v>0</v>
      </c>
      <c r="H111" s="49"/>
      <c r="I111" s="49">
        <f t="shared" si="8"/>
        <v>0</v>
      </c>
      <c r="J111" s="39"/>
      <c r="K111" s="49"/>
      <c r="L111" s="42"/>
    </row>
    <row r="112" spans="1:15" ht="39" hidden="1" customHeight="1" x14ac:dyDescent="0.2">
      <c r="A112" s="44" t="s">
        <v>245</v>
      </c>
      <c r="B112" s="34">
        <v>2152</v>
      </c>
      <c r="C112" s="43" t="s">
        <v>246</v>
      </c>
      <c r="D112" s="35" t="s">
        <v>247</v>
      </c>
      <c r="E112" s="137"/>
      <c r="F112" s="137"/>
      <c r="G112" s="48">
        <f t="shared" si="7"/>
        <v>0</v>
      </c>
      <c r="H112" s="49"/>
      <c r="I112" s="49">
        <f t="shared" si="8"/>
        <v>0</v>
      </c>
      <c r="J112" s="39"/>
      <c r="K112" s="49"/>
      <c r="L112" s="42"/>
    </row>
    <row r="113" spans="1:12" ht="39" hidden="1" customHeight="1" x14ac:dyDescent="0.2">
      <c r="A113" s="44" t="s">
        <v>262</v>
      </c>
      <c r="B113" s="34">
        <v>8861</v>
      </c>
      <c r="C113" s="43" t="s">
        <v>57</v>
      </c>
      <c r="D113" s="35" t="s">
        <v>263</v>
      </c>
      <c r="E113" s="50"/>
      <c r="F113" s="50"/>
      <c r="G113" s="48">
        <f t="shared" si="7"/>
        <v>2000000</v>
      </c>
      <c r="H113" s="49">
        <v>2000000</v>
      </c>
      <c r="I113" s="49">
        <f t="shared" si="8"/>
        <v>0</v>
      </c>
      <c r="J113" s="39"/>
      <c r="K113" s="49"/>
      <c r="L113" s="42"/>
    </row>
    <row r="114" spans="1:12" ht="110.25" hidden="1" customHeight="1" x14ac:dyDescent="0.2">
      <c r="A114" s="44" t="s">
        <v>237</v>
      </c>
      <c r="B114" s="34">
        <v>2080</v>
      </c>
      <c r="C114" s="43" t="s">
        <v>238</v>
      </c>
      <c r="D114" s="35" t="s">
        <v>239</v>
      </c>
      <c r="E114" s="50" t="s">
        <v>264</v>
      </c>
      <c r="F114" s="50" t="s">
        <v>265</v>
      </c>
      <c r="G114" s="37">
        <f t="shared" si="7"/>
        <v>1000000</v>
      </c>
      <c r="H114" s="38">
        <v>1000000</v>
      </c>
      <c r="I114" s="38"/>
      <c r="J114" s="39"/>
      <c r="K114" s="38"/>
      <c r="L114" s="42"/>
    </row>
    <row r="115" spans="1:12" ht="39" hidden="1" customHeight="1" x14ac:dyDescent="0.2">
      <c r="A115" s="44" t="s">
        <v>255</v>
      </c>
      <c r="B115" s="34">
        <v>7322</v>
      </c>
      <c r="C115" s="43" t="s">
        <v>69</v>
      </c>
      <c r="D115" s="35" t="s">
        <v>256</v>
      </c>
      <c r="E115" s="137" t="s">
        <v>161</v>
      </c>
      <c r="F115" s="137" t="s">
        <v>162</v>
      </c>
      <c r="G115" s="48">
        <f t="shared" si="7"/>
        <v>0</v>
      </c>
      <c r="H115" s="49"/>
      <c r="I115" s="49">
        <f>J115+K115</f>
        <v>0</v>
      </c>
      <c r="J115" s="39"/>
      <c r="K115" s="49"/>
      <c r="L115" s="42"/>
    </row>
    <row r="116" spans="1:12" ht="58.5" hidden="1" customHeight="1" x14ac:dyDescent="0.2">
      <c r="A116" s="44" t="s">
        <v>250</v>
      </c>
      <c r="B116" s="34">
        <v>2030</v>
      </c>
      <c r="C116" s="43" t="s">
        <v>251</v>
      </c>
      <c r="D116" s="35" t="s">
        <v>252</v>
      </c>
      <c r="E116" s="137"/>
      <c r="F116" s="137"/>
      <c r="G116" s="48">
        <f t="shared" si="7"/>
        <v>0</v>
      </c>
      <c r="H116" s="49"/>
      <c r="I116" s="49">
        <f>J116+K116</f>
        <v>0</v>
      </c>
      <c r="J116" s="39"/>
      <c r="K116" s="49"/>
      <c r="L116" s="42"/>
    </row>
    <row r="117" spans="1:12" ht="39" hidden="1" customHeight="1" x14ac:dyDescent="0.2">
      <c r="A117" s="44" t="s">
        <v>237</v>
      </c>
      <c r="B117" s="34">
        <v>2080</v>
      </c>
      <c r="C117" s="43" t="s">
        <v>238</v>
      </c>
      <c r="D117" s="35" t="s">
        <v>239</v>
      </c>
      <c r="E117" s="137"/>
      <c r="F117" s="137"/>
      <c r="G117" s="48">
        <f t="shared" si="7"/>
        <v>0</v>
      </c>
      <c r="H117" s="49"/>
      <c r="I117" s="49">
        <f>J117+K117</f>
        <v>0</v>
      </c>
      <c r="J117" s="39"/>
      <c r="K117" s="49"/>
      <c r="L117" s="42"/>
    </row>
    <row r="118" spans="1:12" ht="39" hidden="1" customHeight="1" x14ac:dyDescent="0.2">
      <c r="A118" s="44" t="s">
        <v>240</v>
      </c>
      <c r="B118" s="34">
        <v>2090</v>
      </c>
      <c r="C118" s="43" t="s">
        <v>241</v>
      </c>
      <c r="D118" s="35" t="s">
        <v>242</v>
      </c>
      <c r="E118" s="137"/>
      <c r="F118" s="137"/>
      <c r="G118" s="48">
        <f t="shared" si="7"/>
        <v>0</v>
      </c>
      <c r="H118" s="49"/>
      <c r="I118" s="49">
        <f>J118+K118</f>
        <v>0</v>
      </c>
      <c r="J118" s="39"/>
      <c r="K118" s="49"/>
      <c r="L118" s="42"/>
    </row>
    <row r="119" spans="1:12" ht="78" hidden="1" customHeight="1" x14ac:dyDescent="0.2">
      <c r="A119" s="44" t="s">
        <v>259</v>
      </c>
      <c r="B119" s="34">
        <v>2111</v>
      </c>
      <c r="C119" s="43" t="s">
        <v>260</v>
      </c>
      <c r="D119" s="56" t="s">
        <v>261</v>
      </c>
      <c r="E119" s="137"/>
      <c r="F119" s="137"/>
      <c r="G119" s="48">
        <f t="shared" si="7"/>
        <v>0</v>
      </c>
      <c r="H119" s="49"/>
      <c r="I119" s="49">
        <f>J119+K119</f>
        <v>0</v>
      </c>
      <c r="J119" s="39"/>
      <c r="K119" s="49"/>
      <c r="L119" s="42"/>
    </row>
    <row r="120" spans="1:12" ht="55.5" customHeight="1" x14ac:dyDescent="0.2">
      <c r="A120" s="70" t="s">
        <v>266</v>
      </c>
      <c r="B120" s="71"/>
      <c r="C120" s="71"/>
      <c r="D120" s="72" t="s">
        <v>267</v>
      </c>
      <c r="E120" s="73"/>
      <c r="F120" s="73"/>
      <c r="G120" s="74">
        <f t="shared" ref="G120:G147" si="9">H120+I120</f>
        <v>85105338</v>
      </c>
      <c r="H120" s="75">
        <f>H121</f>
        <v>79825338</v>
      </c>
      <c r="I120" s="75">
        <f>I121</f>
        <v>5280000</v>
      </c>
      <c r="J120" s="76">
        <f>J121</f>
        <v>0</v>
      </c>
      <c r="K120" s="75">
        <f>K121</f>
        <v>5280000</v>
      </c>
      <c r="L120" s="42">
        <v>1</v>
      </c>
    </row>
    <row r="121" spans="1:12" ht="51.75" customHeight="1" x14ac:dyDescent="0.2">
      <c r="A121" s="70" t="s">
        <v>268</v>
      </c>
      <c r="B121" s="71"/>
      <c r="C121" s="71"/>
      <c r="D121" s="72" t="s">
        <v>267</v>
      </c>
      <c r="E121" s="73"/>
      <c r="F121" s="73"/>
      <c r="G121" s="74">
        <f t="shared" si="9"/>
        <v>85105338</v>
      </c>
      <c r="H121" s="75">
        <f>SUM(H122:H138)</f>
        <v>79825338</v>
      </c>
      <c r="I121" s="75">
        <f>SUM(I122:I138)</f>
        <v>5280000</v>
      </c>
      <c r="J121" s="76">
        <f>SUM(J122:J138)</f>
        <v>0</v>
      </c>
      <c r="K121" s="75">
        <f>SUM(K122:K138)</f>
        <v>5280000</v>
      </c>
      <c r="L121" s="42">
        <v>1</v>
      </c>
    </row>
    <row r="122" spans="1:12" ht="84.75" hidden="1" customHeight="1" x14ac:dyDescent="0.2">
      <c r="A122" s="34" t="s">
        <v>269</v>
      </c>
      <c r="B122" s="34" t="s">
        <v>270</v>
      </c>
      <c r="C122" s="34" t="s">
        <v>26</v>
      </c>
      <c r="D122" s="35" t="s">
        <v>271</v>
      </c>
      <c r="E122" s="50" t="s">
        <v>272</v>
      </c>
      <c r="F122" s="50" t="s">
        <v>273</v>
      </c>
      <c r="G122" s="37">
        <f t="shared" si="9"/>
        <v>284600</v>
      </c>
      <c r="H122" s="77">
        <v>284600</v>
      </c>
      <c r="I122" s="38">
        <f t="shared" ref="I122:I138" si="10">J122+K122</f>
        <v>0</v>
      </c>
      <c r="J122" s="31"/>
      <c r="K122" s="38"/>
      <c r="L122" s="42"/>
    </row>
    <row r="123" spans="1:12" ht="64.5" hidden="1" customHeight="1" x14ac:dyDescent="0.2">
      <c r="A123" s="41" t="s">
        <v>274</v>
      </c>
      <c r="B123" s="34">
        <v>3031</v>
      </c>
      <c r="C123" s="34">
        <v>1030</v>
      </c>
      <c r="D123" s="50" t="s">
        <v>275</v>
      </c>
      <c r="E123" s="142" t="s">
        <v>61</v>
      </c>
      <c r="F123" s="142" t="s">
        <v>62</v>
      </c>
      <c r="G123" s="37">
        <f t="shared" si="9"/>
        <v>1310000</v>
      </c>
      <c r="H123" s="77">
        <v>1030000</v>
      </c>
      <c r="I123" s="38">
        <f t="shared" si="10"/>
        <v>280000</v>
      </c>
      <c r="J123" s="31"/>
      <c r="K123" s="38">
        <v>280000</v>
      </c>
      <c r="L123" s="42"/>
    </row>
    <row r="124" spans="1:12" ht="52.5" hidden="1" customHeight="1" x14ac:dyDescent="0.2">
      <c r="A124" s="41" t="s">
        <v>276</v>
      </c>
      <c r="B124" s="34">
        <v>3032</v>
      </c>
      <c r="C124" s="34">
        <v>1070</v>
      </c>
      <c r="D124" s="50" t="s">
        <v>277</v>
      </c>
      <c r="E124" s="142"/>
      <c r="F124" s="142"/>
      <c r="G124" s="37">
        <f t="shared" si="9"/>
        <v>650000</v>
      </c>
      <c r="H124" s="77">
        <v>650000</v>
      </c>
      <c r="I124" s="38">
        <f t="shared" si="10"/>
        <v>0</v>
      </c>
      <c r="J124" s="31"/>
      <c r="K124" s="38"/>
      <c r="L124" s="42"/>
    </row>
    <row r="125" spans="1:12" ht="67.5" hidden="1" customHeight="1" x14ac:dyDescent="0.2">
      <c r="A125" s="41" t="s">
        <v>278</v>
      </c>
      <c r="B125" s="34">
        <v>3035</v>
      </c>
      <c r="C125" s="34">
        <v>1070</v>
      </c>
      <c r="D125" s="50" t="s">
        <v>279</v>
      </c>
      <c r="E125" s="142"/>
      <c r="F125" s="142"/>
      <c r="G125" s="37">
        <f t="shared" si="9"/>
        <v>1000000</v>
      </c>
      <c r="H125" s="77">
        <v>1000000</v>
      </c>
      <c r="I125" s="38">
        <f t="shared" si="10"/>
        <v>0</v>
      </c>
      <c r="J125" s="31"/>
      <c r="K125" s="38"/>
      <c r="L125" s="42"/>
    </row>
    <row r="126" spans="1:12" ht="51.75" customHeight="1" x14ac:dyDescent="0.2">
      <c r="A126" s="41" t="s">
        <v>280</v>
      </c>
      <c r="B126" s="34">
        <v>3050</v>
      </c>
      <c r="C126" s="34">
        <v>1070</v>
      </c>
      <c r="D126" s="50" t="s">
        <v>281</v>
      </c>
      <c r="E126" s="142"/>
      <c r="F126" s="142"/>
      <c r="G126" s="37">
        <f t="shared" si="9"/>
        <v>501000</v>
      </c>
      <c r="H126" s="38">
        <v>501000</v>
      </c>
      <c r="I126" s="38">
        <f t="shared" si="10"/>
        <v>0</v>
      </c>
      <c r="J126" s="39"/>
      <c r="K126" s="38"/>
      <c r="L126" s="42">
        <v>1</v>
      </c>
    </row>
    <row r="127" spans="1:12" ht="117.75" customHeight="1" x14ac:dyDescent="0.2">
      <c r="A127" s="41" t="s">
        <v>282</v>
      </c>
      <c r="B127" s="34">
        <v>3140</v>
      </c>
      <c r="C127" s="34">
        <v>1040</v>
      </c>
      <c r="D127" s="50" t="s">
        <v>283</v>
      </c>
      <c r="E127" s="142"/>
      <c r="F127" s="142"/>
      <c r="G127" s="37">
        <f t="shared" si="9"/>
        <v>1414000</v>
      </c>
      <c r="H127" s="38">
        <v>1414000</v>
      </c>
      <c r="I127" s="38">
        <f t="shared" si="10"/>
        <v>0</v>
      </c>
      <c r="J127" s="39"/>
      <c r="K127" s="38"/>
      <c r="L127" s="42">
        <v>1</v>
      </c>
    </row>
    <row r="128" spans="1:12" ht="138" hidden="1" customHeight="1" x14ac:dyDescent="0.2">
      <c r="A128" s="41" t="s">
        <v>284</v>
      </c>
      <c r="B128" s="34">
        <v>3160</v>
      </c>
      <c r="C128" s="34">
        <v>1010</v>
      </c>
      <c r="D128" s="50" t="s">
        <v>285</v>
      </c>
      <c r="E128" s="142"/>
      <c r="F128" s="142"/>
      <c r="G128" s="37">
        <f t="shared" si="9"/>
        <v>7763000</v>
      </c>
      <c r="H128" s="38">
        <v>7763000</v>
      </c>
      <c r="I128" s="38">
        <f t="shared" si="10"/>
        <v>0</v>
      </c>
      <c r="J128" s="39"/>
      <c r="K128" s="38"/>
      <c r="L128" s="42"/>
    </row>
    <row r="129" spans="1:12" ht="144" hidden="1" customHeight="1" x14ac:dyDescent="0.2">
      <c r="A129" s="41" t="s">
        <v>286</v>
      </c>
      <c r="B129" s="34">
        <v>3180</v>
      </c>
      <c r="C129" s="34">
        <v>1060</v>
      </c>
      <c r="D129" s="50" t="s">
        <v>287</v>
      </c>
      <c r="E129" s="142"/>
      <c r="F129" s="142"/>
      <c r="G129" s="37">
        <f t="shared" si="9"/>
        <v>4876800</v>
      </c>
      <c r="H129" s="38">
        <v>4876800</v>
      </c>
      <c r="I129" s="38">
        <f t="shared" si="10"/>
        <v>0</v>
      </c>
      <c r="J129" s="39"/>
      <c r="K129" s="38"/>
      <c r="L129" s="42"/>
    </row>
    <row r="130" spans="1:12" ht="94.5" hidden="1" customHeight="1" x14ac:dyDescent="0.2">
      <c r="A130" s="41" t="s">
        <v>288</v>
      </c>
      <c r="B130" s="34">
        <v>3192</v>
      </c>
      <c r="C130" s="34">
        <v>1030</v>
      </c>
      <c r="D130" s="50" t="s">
        <v>289</v>
      </c>
      <c r="E130" s="142"/>
      <c r="F130" s="142"/>
      <c r="G130" s="37">
        <f t="shared" si="9"/>
        <v>300000</v>
      </c>
      <c r="H130" s="38">
        <v>300000</v>
      </c>
      <c r="I130" s="38">
        <f t="shared" si="10"/>
        <v>0</v>
      </c>
      <c r="J130" s="39"/>
      <c r="K130" s="38"/>
      <c r="L130" s="42"/>
    </row>
    <row r="131" spans="1:12" ht="104.25" hidden="1" customHeight="1" x14ac:dyDescent="0.2">
      <c r="A131" s="41" t="s">
        <v>290</v>
      </c>
      <c r="B131" s="34">
        <v>3230</v>
      </c>
      <c r="C131" s="34">
        <v>1070</v>
      </c>
      <c r="D131" s="50" t="s">
        <v>291</v>
      </c>
      <c r="E131" s="142"/>
      <c r="F131" s="142"/>
      <c r="G131" s="37">
        <f t="shared" si="9"/>
        <v>500000</v>
      </c>
      <c r="H131" s="38">
        <v>500000</v>
      </c>
      <c r="I131" s="38">
        <f t="shared" si="10"/>
        <v>0</v>
      </c>
      <c r="J131" s="39"/>
      <c r="K131" s="38"/>
      <c r="L131" s="42"/>
    </row>
    <row r="132" spans="1:12" ht="77.25" customHeight="1" x14ac:dyDescent="0.2">
      <c r="A132" s="41" t="s">
        <v>292</v>
      </c>
      <c r="B132" s="34">
        <v>3242</v>
      </c>
      <c r="C132" s="34">
        <v>1090</v>
      </c>
      <c r="D132" s="50" t="s">
        <v>60</v>
      </c>
      <c r="E132" s="142"/>
      <c r="F132" s="142"/>
      <c r="G132" s="37">
        <f t="shared" si="9"/>
        <v>14568938</v>
      </c>
      <c r="H132" s="38">
        <v>14568938</v>
      </c>
      <c r="I132" s="38">
        <f t="shared" si="10"/>
        <v>0</v>
      </c>
      <c r="J132" s="39"/>
      <c r="K132" s="38"/>
      <c r="L132" s="42">
        <v>1</v>
      </c>
    </row>
    <row r="133" spans="1:12" ht="81" hidden="1" customHeight="1" x14ac:dyDescent="0.2">
      <c r="A133" s="41" t="s">
        <v>292</v>
      </c>
      <c r="B133" s="34">
        <v>3242</v>
      </c>
      <c r="C133" s="34">
        <v>1090</v>
      </c>
      <c r="D133" s="50" t="s">
        <v>60</v>
      </c>
      <c r="E133" s="137" t="s">
        <v>224</v>
      </c>
      <c r="F133" s="137" t="s">
        <v>225</v>
      </c>
      <c r="G133" s="37">
        <f t="shared" si="9"/>
        <v>21141000</v>
      </c>
      <c r="H133" s="38">
        <v>21141000</v>
      </c>
      <c r="I133" s="38">
        <f t="shared" si="10"/>
        <v>0</v>
      </c>
      <c r="J133" s="39"/>
      <c r="K133" s="38"/>
      <c r="L133" s="42"/>
    </row>
    <row r="134" spans="1:12" ht="124.5" hidden="1" customHeight="1" x14ac:dyDescent="0.2">
      <c r="A134" s="41" t="s">
        <v>286</v>
      </c>
      <c r="B134" s="34">
        <v>3180</v>
      </c>
      <c r="C134" s="43">
        <v>1060</v>
      </c>
      <c r="D134" s="50" t="s">
        <v>287</v>
      </c>
      <c r="E134" s="137"/>
      <c r="F134" s="137"/>
      <c r="G134" s="37">
        <f t="shared" si="9"/>
        <v>9600000</v>
      </c>
      <c r="H134" s="38">
        <v>9600000</v>
      </c>
      <c r="I134" s="38">
        <f t="shared" si="10"/>
        <v>0</v>
      </c>
      <c r="J134" s="39"/>
      <c r="K134" s="38"/>
      <c r="L134" s="42"/>
    </row>
    <row r="135" spans="1:12" ht="93.75" hidden="1" customHeight="1" x14ac:dyDescent="0.2">
      <c r="A135" s="41" t="s">
        <v>293</v>
      </c>
      <c r="B135" s="34">
        <v>3104</v>
      </c>
      <c r="C135" s="34">
        <v>1020</v>
      </c>
      <c r="D135" s="50" t="s">
        <v>294</v>
      </c>
      <c r="E135" s="50" t="s">
        <v>295</v>
      </c>
      <c r="F135" s="50" t="s">
        <v>296</v>
      </c>
      <c r="G135" s="37">
        <f t="shared" si="9"/>
        <v>2170000</v>
      </c>
      <c r="H135" s="38">
        <v>2170000</v>
      </c>
      <c r="I135" s="38">
        <f t="shared" si="10"/>
        <v>0</v>
      </c>
      <c r="J135" s="39"/>
      <c r="K135" s="38"/>
      <c r="L135" s="42"/>
    </row>
    <row r="136" spans="1:12" ht="61.5" hidden="1" customHeight="1" x14ac:dyDescent="0.2">
      <c r="A136" s="41" t="s">
        <v>292</v>
      </c>
      <c r="B136" s="34">
        <v>3242</v>
      </c>
      <c r="C136" s="34">
        <v>1090</v>
      </c>
      <c r="D136" s="50" t="s">
        <v>60</v>
      </c>
      <c r="E136" s="50" t="s">
        <v>297</v>
      </c>
      <c r="F136" s="50" t="s">
        <v>298</v>
      </c>
      <c r="G136" s="37">
        <f t="shared" si="9"/>
        <v>14016000</v>
      </c>
      <c r="H136" s="38">
        <v>14016000</v>
      </c>
      <c r="I136" s="38">
        <f t="shared" si="10"/>
        <v>0</v>
      </c>
      <c r="J136" s="39"/>
      <c r="K136" s="38"/>
      <c r="L136" s="42"/>
    </row>
    <row r="137" spans="1:12" ht="51" hidden="1" customHeight="1" x14ac:dyDescent="0.2">
      <c r="A137" s="41" t="s">
        <v>299</v>
      </c>
      <c r="B137" s="34">
        <v>6082</v>
      </c>
      <c r="C137" s="43" t="s">
        <v>300</v>
      </c>
      <c r="D137" s="50" t="s">
        <v>301</v>
      </c>
      <c r="E137" s="50" t="s">
        <v>302</v>
      </c>
      <c r="F137" s="50" t="s">
        <v>303</v>
      </c>
      <c r="G137" s="37">
        <f t="shared" si="9"/>
        <v>5000000</v>
      </c>
      <c r="H137" s="38"/>
      <c r="I137" s="38">
        <f t="shared" si="10"/>
        <v>5000000</v>
      </c>
      <c r="J137" s="39"/>
      <c r="K137" s="38">
        <v>5000000</v>
      </c>
      <c r="L137" s="42"/>
    </row>
    <row r="138" spans="1:12" ht="59.25" hidden="1" customHeight="1" x14ac:dyDescent="0.2">
      <c r="A138" s="41" t="s">
        <v>304</v>
      </c>
      <c r="B138" s="34">
        <v>7693</v>
      </c>
      <c r="C138" s="43" t="s">
        <v>57</v>
      </c>
      <c r="D138" s="50" t="s">
        <v>305</v>
      </c>
      <c r="E138" s="50" t="s">
        <v>306</v>
      </c>
      <c r="F138" s="50" t="s">
        <v>307</v>
      </c>
      <c r="G138" s="37">
        <f t="shared" si="9"/>
        <v>10000</v>
      </c>
      <c r="H138" s="38">
        <v>10000</v>
      </c>
      <c r="I138" s="38">
        <f t="shared" si="10"/>
        <v>0</v>
      </c>
      <c r="J138" s="39"/>
      <c r="K138" s="38"/>
      <c r="L138" s="42"/>
    </row>
    <row r="139" spans="1:12" ht="42" customHeight="1" x14ac:dyDescent="0.2">
      <c r="A139" s="78" t="s">
        <v>308</v>
      </c>
      <c r="B139" s="79"/>
      <c r="C139" s="79"/>
      <c r="D139" s="80" t="s">
        <v>309</v>
      </c>
      <c r="E139" s="80"/>
      <c r="F139" s="81"/>
      <c r="G139" s="82">
        <f t="shared" si="9"/>
        <v>7400000</v>
      </c>
      <c r="H139" s="82">
        <f>H140</f>
        <v>7400000</v>
      </c>
      <c r="I139" s="82">
        <f>I140</f>
        <v>0</v>
      </c>
      <c r="J139" s="82">
        <f>J140</f>
        <v>0</v>
      </c>
      <c r="K139" s="82">
        <f>K140</f>
        <v>0</v>
      </c>
      <c r="L139" s="42">
        <v>1</v>
      </c>
    </row>
    <row r="140" spans="1:12" ht="40.5" customHeight="1" x14ac:dyDescent="0.2">
      <c r="A140" s="78" t="s">
        <v>310</v>
      </c>
      <c r="B140" s="79"/>
      <c r="C140" s="79"/>
      <c r="D140" s="80" t="s">
        <v>309</v>
      </c>
      <c r="E140" s="81"/>
      <c r="F140" s="81"/>
      <c r="G140" s="82">
        <f t="shared" si="9"/>
        <v>7400000</v>
      </c>
      <c r="H140" s="82">
        <f>SUM(H141:H148)</f>
        <v>7400000</v>
      </c>
      <c r="I140" s="82">
        <f>SUM(I141:I148)</f>
        <v>0</v>
      </c>
      <c r="J140" s="82">
        <f>SUM(J141:J148)</f>
        <v>0</v>
      </c>
      <c r="K140" s="82">
        <f>SUM(K141:K148)</f>
        <v>0</v>
      </c>
      <c r="L140" s="42">
        <v>1</v>
      </c>
    </row>
    <row r="141" spans="1:12" ht="75.75" hidden="1" customHeight="1" x14ac:dyDescent="0.2">
      <c r="A141" s="83" t="s">
        <v>311</v>
      </c>
      <c r="B141" s="84" t="s">
        <v>312</v>
      </c>
      <c r="C141" s="85" t="s">
        <v>313</v>
      </c>
      <c r="D141" s="86" t="s">
        <v>314</v>
      </c>
      <c r="E141" s="35" t="s">
        <v>35</v>
      </c>
      <c r="F141" s="35" t="s">
        <v>36</v>
      </c>
      <c r="G141" s="37">
        <f t="shared" si="9"/>
        <v>400000</v>
      </c>
      <c r="H141" s="38">
        <v>400000</v>
      </c>
      <c r="I141" s="38">
        <f>J141+K141</f>
        <v>0</v>
      </c>
      <c r="J141" s="39"/>
      <c r="K141" s="38"/>
      <c r="L141" s="42"/>
    </row>
    <row r="142" spans="1:12" ht="86.25" hidden="1" customHeight="1" x14ac:dyDescent="0.2">
      <c r="A142" s="83"/>
      <c r="B142" s="84"/>
      <c r="C142" s="84"/>
      <c r="D142" s="86"/>
      <c r="E142" s="35" t="s">
        <v>315</v>
      </c>
      <c r="F142" s="35" t="s">
        <v>316</v>
      </c>
      <c r="G142" s="37">
        <f t="shared" si="9"/>
        <v>2000000</v>
      </c>
      <c r="H142" s="38">
        <v>2000000</v>
      </c>
      <c r="I142" s="38">
        <f>J142+K142</f>
        <v>0</v>
      </c>
      <c r="J142" s="39"/>
      <c r="K142" s="38"/>
      <c r="L142" s="42"/>
    </row>
    <row r="143" spans="1:12" ht="90.75" customHeight="1" x14ac:dyDescent="0.2">
      <c r="A143" s="83" t="s">
        <v>311</v>
      </c>
      <c r="B143" s="84" t="s">
        <v>312</v>
      </c>
      <c r="C143" s="85" t="s">
        <v>313</v>
      </c>
      <c r="D143" s="86" t="s">
        <v>314</v>
      </c>
      <c r="E143" s="35" t="s">
        <v>317</v>
      </c>
      <c r="F143" s="35" t="s">
        <v>318</v>
      </c>
      <c r="G143" s="37">
        <f t="shared" si="9"/>
        <v>2000000</v>
      </c>
      <c r="H143" s="38">
        <f>1700000+300000</f>
        <v>2000000</v>
      </c>
      <c r="I143" s="38">
        <f>J143+K143</f>
        <v>0</v>
      </c>
      <c r="J143" s="39"/>
      <c r="K143" s="38"/>
      <c r="L143" s="42">
        <v>1</v>
      </c>
    </row>
    <row r="144" spans="1:12" ht="77.25" hidden="1" customHeight="1" x14ac:dyDescent="0.2">
      <c r="A144" s="87" t="s">
        <v>319</v>
      </c>
      <c r="B144" s="88" t="s">
        <v>320</v>
      </c>
      <c r="C144" s="89" t="s">
        <v>321</v>
      </c>
      <c r="D144" s="90" t="s">
        <v>314</v>
      </c>
      <c r="E144" s="91" t="s">
        <v>322</v>
      </c>
      <c r="F144" s="35" t="s">
        <v>323</v>
      </c>
      <c r="G144" s="37">
        <f t="shared" si="9"/>
        <v>900000</v>
      </c>
      <c r="H144" s="38">
        <v>900000</v>
      </c>
      <c r="I144" s="38">
        <f>J144+K144</f>
        <v>0</v>
      </c>
      <c r="J144" s="39"/>
      <c r="K144" s="38"/>
      <c r="L144" s="42"/>
    </row>
    <row r="145" spans="1:14" ht="80.25" hidden="1" customHeight="1" x14ac:dyDescent="0.2">
      <c r="A145" s="87" t="s">
        <v>324</v>
      </c>
      <c r="B145" s="88" t="s">
        <v>325</v>
      </c>
      <c r="C145" s="89" t="s">
        <v>326</v>
      </c>
      <c r="D145" s="90" t="s">
        <v>314</v>
      </c>
      <c r="E145" s="50" t="s">
        <v>327</v>
      </c>
      <c r="F145" s="35" t="s">
        <v>225</v>
      </c>
      <c r="G145" s="37">
        <f t="shared" si="9"/>
        <v>1700000</v>
      </c>
      <c r="H145" s="38">
        <v>1700000</v>
      </c>
      <c r="I145" s="38">
        <f>J145+K145</f>
        <v>0</v>
      </c>
      <c r="J145" s="39"/>
      <c r="K145" s="38"/>
      <c r="L145" s="42"/>
    </row>
    <row r="146" spans="1:14" ht="84" hidden="1" customHeight="1" x14ac:dyDescent="0.2">
      <c r="A146" s="87" t="s">
        <v>328</v>
      </c>
      <c r="B146" s="88" t="s">
        <v>329</v>
      </c>
      <c r="C146" s="89" t="s">
        <v>330</v>
      </c>
      <c r="D146" s="90" t="s">
        <v>314</v>
      </c>
      <c r="E146" s="35" t="s">
        <v>331</v>
      </c>
      <c r="F146" s="35" t="s">
        <v>332</v>
      </c>
      <c r="G146" s="37">
        <f t="shared" si="9"/>
        <v>100000</v>
      </c>
      <c r="H146" s="38">
        <v>100000</v>
      </c>
      <c r="I146" s="38"/>
      <c r="J146" s="39"/>
      <c r="K146" s="38"/>
      <c r="L146" s="42"/>
    </row>
    <row r="147" spans="1:14" ht="116.25" customHeight="1" x14ac:dyDescent="0.2">
      <c r="A147" s="83" t="s">
        <v>333</v>
      </c>
      <c r="B147" s="84" t="s">
        <v>334</v>
      </c>
      <c r="C147" s="85" t="s">
        <v>335</v>
      </c>
      <c r="D147" s="86" t="s">
        <v>314</v>
      </c>
      <c r="E147" s="35" t="s">
        <v>336</v>
      </c>
      <c r="F147" s="35" t="s">
        <v>337</v>
      </c>
      <c r="G147" s="37">
        <f t="shared" si="9"/>
        <v>300000</v>
      </c>
      <c r="H147" s="38">
        <f>600000-300000</f>
        <v>300000</v>
      </c>
      <c r="I147" s="38">
        <v>0</v>
      </c>
      <c r="J147" s="39"/>
      <c r="K147" s="38"/>
      <c r="L147" s="42">
        <v>1</v>
      </c>
    </row>
    <row r="148" spans="1:14" ht="139.5" hidden="1" customHeight="1" x14ac:dyDescent="0.2">
      <c r="A148" s="41"/>
      <c r="B148" s="50"/>
      <c r="C148" s="34"/>
      <c r="D148" s="35"/>
      <c r="E148" s="56"/>
      <c r="F148" s="35"/>
      <c r="G148" s="37"/>
      <c r="H148" s="38"/>
      <c r="I148" s="38"/>
      <c r="J148" s="39"/>
      <c r="K148" s="38"/>
      <c r="L148" s="42"/>
    </row>
    <row r="149" spans="1:14" ht="28.5" customHeight="1" x14ac:dyDescent="0.2">
      <c r="A149" s="92">
        <v>1004000</v>
      </c>
      <c r="B149" s="59"/>
      <c r="C149" s="59"/>
      <c r="D149" s="30" t="s">
        <v>338</v>
      </c>
      <c r="E149" s="29"/>
      <c r="F149" s="29"/>
      <c r="G149" s="33">
        <f>G150</f>
        <v>9117000</v>
      </c>
      <c r="H149" s="33">
        <f>H150</f>
        <v>5658000</v>
      </c>
      <c r="I149" s="33">
        <f>I150</f>
        <v>3459000</v>
      </c>
      <c r="J149" s="33">
        <f>J150</f>
        <v>1462800</v>
      </c>
      <c r="K149" s="33">
        <f>K150</f>
        <v>1996200</v>
      </c>
      <c r="L149" s="42">
        <v>1</v>
      </c>
    </row>
    <row r="150" spans="1:14" ht="28.5" customHeight="1" x14ac:dyDescent="0.2">
      <c r="A150" s="92">
        <v>1014000</v>
      </c>
      <c r="B150" s="59"/>
      <c r="C150" s="59"/>
      <c r="D150" s="30" t="s">
        <v>338</v>
      </c>
      <c r="E150" s="29"/>
      <c r="F150" s="29"/>
      <c r="G150" s="33">
        <f t="shared" ref="G150:G162" si="11">H150+I150</f>
        <v>9117000</v>
      </c>
      <c r="H150" s="31">
        <f>SUM(H151:H162)</f>
        <v>5658000</v>
      </c>
      <c r="I150" s="31">
        <f>SUM(I151:I161)</f>
        <v>3459000</v>
      </c>
      <c r="J150" s="31">
        <f>SUM(J151:J161)</f>
        <v>1462800</v>
      </c>
      <c r="K150" s="31">
        <f>SUM(K151:K161)</f>
        <v>1996200</v>
      </c>
      <c r="L150" s="42">
        <v>1</v>
      </c>
    </row>
    <row r="151" spans="1:14" ht="58.5" hidden="1" customHeight="1" x14ac:dyDescent="0.2">
      <c r="A151" s="93">
        <v>1010160</v>
      </c>
      <c r="B151" s="64" t="s">
        <v>339</v>
      </c>
      <c r="C151" s="64" t="s">
        <v>340</v>
      </c>
      <c r="D151" s="35" t="s">
        <v>341</v>
      </c>
      <c r="E151" s="143" t="s">
        <v>49</v>
      </c>
      <c r="F151" s="144" t="s">
        <v>342</v>
      </c>
      <c r="G151" s="48">
        <f t="shared" si="11"/>
        <v>0</v>
      </c>
      <c r="H151" s="94"/>
      <c r="I151" s="49">
        <f t="shared" ref="I151:I162" si="12">J151+K151</f>
        <v>0</v>
      </c>
      <c r="J151" s="31"/>
      <c r="K151" s="95"/>
      <c r="L151" s="42"/>
      <c r="N151" s="5"/>
    </row>
    <row r="152" spans="1:14" ht="42.75" hidden="1" customHeight="1" x14ac:dyDescent="0.2">
      <c r="A152" s="44" t="s">
        <v>343</v>
      </c>
      <c r="B152" s="43" t="s">
        <v>344</v>
      </c>
      <c r="C152" s="43" t="s">
        <v>345</v>
      </c>
      <c r="D152" s="35" t="s">
        <v>346</v>
      </c>
      <c r="E152" s="143"/>
      <c r="F152" s="144"/>
      <c r="G152" s="37">
        <f t="shared" si="11"/>
        <v>1675400</v>
      </c>
      <c r="H152" s="38">
        <v>560200</v>
      </c>
      <c r="I152" s="38">
        <f t="shared" si="12"/>
        <v>1115200</v>
      </c>
      <c r="J152" s="38"/>
      <c r="K152" s="38">
        <v>1115200</v>
      </c>
      <c r="L152" s="42"/>
    </row>
    <row r="153" spans="1:14" ht="41.25" hidden="1" customHeight="1" x14ac:dyDescent="0.2">
      <c r="A153" s="44" t="s">
        <v>347</v>
      </c>
      <c r="B153" s="43" t="s">
        <v>348</v>
      </c>
      <c r="C153" s="43" t="s">
        <v>345</v>
      </c>
      <c r="D153" s="35" t="s">
        <v>349</v>
      </c>
      <c r="E153" s="143"/>
      <c r="F153" s="144"/>
      <c r="G153" s="37">
        <f t="shared" si="11"/>
        <v>229600</v>
      </c>
      <c r="H153" s="38">
        <v>229600</v>
      </c>
      <c r="I153" s="38">
        <f t="shared" si="12"/>
        <v>0</v>
      </c>
      <c r="J153" s="38"/>
      <c r="K153" s="38"/>
      <c r="L153" s="42"/>
    </row>
    <row r="154" spans="1:14" ht="78" customHeight="1" x14ac:dyDescent="0.2">
      <c r="A154" s="44" t="s">
        <v>350</v>
      </c>
      <c r="B154" s="43" t="s">
        <v>351</v>
      </c>
      <c r="C154" s="43" t="s">
        <v>352</v>
      </c>
      <c r="D154" s="35" t="s">
        <v>353</v>
      </c>
      <c r="E154" s="143"/>
      <c r="F154" s="144"/>
      <c r="G154" s="37">
        <f t="shared" si="11"/>
        <v>2233800</v>
      </c>
      <c r="H154" s="38">
        <v>1192800</v>
      </c>
      <c r="I154" s="38">
        <f t="shared" si="12"/>
        <v>1041000</v>
      </c>
      <c r="J154" s="38">
        <v>240000</v>
      </c>
      <c r="K154" s="38">
        <v>801000</v>
      </c>
      <c r="L154" s="42">
        <v>1</v>
      </c>
    </row>
    <row r="155" spans="1:14" ht="56.25" hidden="1" customHeight="1" x14ac:dyDescent="0.2">
      <c r="A155" s="44" t="s">
        <v>354</v>
      </c>
      <c r="B155" s="43" t="s">
        <v>355</v>
      </c>
      <c r="C155" s="43" t="s">
        <v>356</v>
      </c>
      <c r="D155" s="35" t="s">
        <v>357</v>
      </c>
      <c r="E155" s="143"/>
      <c r="F155" s="144"/>
      <c r="G155" s="37">
        <f t="shared" si="11"/>
        <v>1978200</v>
      </c>
      <c r="H155" s="38">
        <v>675400</v>
      </c>
      <c r="I155" s="38">
        <f t="shared" si="12"/>
        <v>1302800</v>
      </c>
      <c r="J155" s="39">
        <v>1222800</v>
      </c>
      <c r="K155" s="38">
        <v>80000</v>
      </c>
      <c r="L155" s="42"/>
    </row>
    <row r="156" spans="1:14" ht="42.75" hidden="1" customHeight="1" x14ac:dyDescent="0.2">
      <c r="A156" s="44" t="s">
        <v>358</v>
      </c>
      <c r="B156" s="43" t="s">
        <v>43</v>
      </c>
      <c r="C156" s="43" t="s">
        <v>38</v>
      </c>
      <c r="D156" s="35" t="s">
        <v>359</v>
      </c>
      <c r="E156" s="143"/>
      <c r="F156" s="144"/>
      <c r="G156" s="37">
        <f t="shared" si="11"/>
        <v>3000000</v>
      </c>
      <c r="H156" s="38">
        <v>3000000</v>
      </c>
      <c r="I156" s="38">
        <f t="shared" si="12"/>
        <v>0</v>
      </c>
      <c r="J156" s="33"/>
      <c r="K156" s="38"/>
      <c r="L156" s="42"/>
    </row>
    <row r="157" spans="1:14" ht="58.5" hidden="1" customHeight="1" x14ac:dyDescent="0.2">
      <c r="A157" s="44" t="s">
        <v>360</v>
      </c>
      <c r="B157" s="43" t="s">
        <v>361</v>
      </c>
      <c r="C157" s="43" t="s">
        <v>38</v>
      </c>
      <c r="D157" s="35" t="s">
        <v>39</v>
      </c>
      <c r="E157" s="35" t="s">
        <v>362</v>
      </c>
      <c r="F157" s="50" t="s">
        <v>363</v>
      </c>
      <c r="G157" s="48">
        <f t="shared" si="11"/>
        <v>0</v>
      </c>
      <c r="H157" s="49"/>
      <c r="I157" s="49">
        <f t="shared" si="12"/>
        <v>0</v>
      </c>
      <c r="J157" s="39"/>
      <c r="K157" s="49"/>
      <c r="L157" s="42"/>
    </row>
    <row r="158" spans="1:14" ht="19.5" hidden="1" customHeight="1" x14ac:dyDescent="0.2">
      <c r="A158" s="44" t="s">
        <v>343</v>
      </c>
      <c r="B158" s="43" t="s">
        <v>344</v>
      </c>
      <c r="C158" s="43" t="s">
        <v>345</v>
      </c>
      <c r="D158" s="35" t="s">
        <v>346</v>
      </c>
      <c r="E158" s="142" t="s">
        <v>364</v>
      </c>
      <c r="F158" s="137" t="s">
        <v>365</v>
      </c>
      <c r="G158" s="48">
        <f t="shared" si="11"/>
        <v>0</v>
      </c>
      <c r="H158" s="49"/>
      <c r="I158" s="49">
        <f t="shared" si="12"/>
        <v>0</v>
      </c>
      <c r="J158" s="39"/>
      <c r="K158" s="49"/>
      <c r="L158" s="42"/>
    </row>
    <row r="159" spans="1:14" ht="58.5" hidden="1" customHeight="1" x14ac:dyDescent="0.2">
      <c r="A159" s="44" t="s">
        <v>350</v>
      </c>
      <c r="B159" s="43" t="s">
        <v>351</v>
      </c>
      <c r="C159" s="43" t="s">
        <v>352</v>
      </c>
      <c r="D159" s="35" t="s">
        <v>353</v>
      </c>
      <c r="E159" s="142"/>
      <c r="F159" s="137"/>
      <c r="G159" s="48">
        <f t="shared" si="11"/>
        <v>0</v>
      </c>
      <c r="H159" s="49"/>
      <c r="I159" s="49">
        <f t="shared" si="12"/>
        <v>0</v>
      </c>
      <c r="J159" s="39"/>
      <c r="K159" s="49"/>
      <c r="L159" s="42"/>
    </row>
    <row r="160" spans="1:14" ht="39" hidden="1" customHeight="1" x14ac:dyDescent="0.2">
      <c r="A160" s="44" t="s">
        <v>366</v>
      </c>
      <c r="B160" s="43" t="s">
        <v>367</v>
      </c>
      <c r="C160" s="43" t="s">
        <v>356</v>
      </c>
      <c r="D160" s="35" t="s">
        <v>357</v>
      </c>
      <c r="E160" s="142"/>
      <c r="F160" s="137"/>
      <c r="G160" s="48">
        <f t="shared" si="11"/>
        <v>0</v>
      </c>
      <c r="H160" s="49"/>
      <c r="I160" s="49">
        <f t="shared" si="12"/>
        <v>0</v>
      </c>
      <c r="J160" s="39"/>
      <c r="K160" s="49"/>
      <c r="L160" s="42"/>
    </row>
    <row r="161" spans="1:15" ht="39" hidden="1" customHeight="1" x14ac:dyDescent="0.2">
      <c r="A161" s="44" t="s">
        <v>360</v>
      </c>
      <c r="B161" s="43" t="s">
        <v>361</v>
      </c>
      <c r="C161" s="43" t="s">
        <v>38</v>
      </c>
      <c r="D161" s="35" t="s">
        <v>39</v>
      </c>
      <c r="E161" s="142"/>
      <c r="F161" s="137"/>
      <c r="G161" s="48">
        <f t="shared" si="11"/>
        <v>0</v>
      </c>
      <c r="H161" s="49"/>
      <c r="I161" s="49">
        <f t="shared" si="12"/>
        <v>0</v>
      </c>
      <c r="J161" s="39"/>
      <c r="K161" s="49"/>
      <c r="L161" s="42"/>
    </row>
    <row r="162" spans="1:15" ht="39" hidden="1" customHeight="1" x14ac:dyDescent="0.2">
      <c r="A162" s="44" t="s">
        <v>358</v>
      </c>
      <c r="B162" s="43" t="s">
        <v>43</v>
      </c>
      <c r="C162" s="43" t="s">
        <v>38</v>
      </c>
      <c r="D162" s="35" t="s">
        <v>359</v>
      </c>
      <c r="E162" s="142"/>
      <c r="F162" s="142"/>
      <c r="G162" s="48">
        <f t="shared" si="11"/>
        <v>0</v>
      </c>
      <c r="H162" s="49"/>
      <c r="I162" s="49">
        <f t="shared" si="12"/>
        <v>0</v>
      </c>
      <c r="J162" s="39"/>
      <c r="K162" s="49"/>
      <c r="L162" s="42"/>
    </row>
    <row r="163" spans="1:15" ht="19.5" hidden="1" customHeight="1" x14ac:dyDescent="0.2">
      <c r="A163" s="44"/>
      <c r="B163" s="43"/>
      <c r="C163" s="43"/>
      <c r="D163" s="35"/>
      <c r="E163" s="56"/>
      <c r="F163" s="50"/>
      <c r="G163" s="48"/>
      <c r="H163" s="49"/>
      <c r="I163" s="49"/>
      <c r="J163" s="39"/>
      <c r="K163" s="49"/>
      <c r="L163" s="42"/>
    </row>
    <row r="164" spans="1:15" ht="36.75" customHeight="1" x14ac:dyDescent="0.2">
      <c r="A164" s="92">
        <v>1100000</v>
      </c>
      <c r="B164" s="96"/>
      <c r="C164" s="59"/>
      <c r="D164" s="30" t="s">
        <v>368</v>
      </c>
      <c r="E164" s="97"/>
      <c r="F164" s="97"/>
      <c r="G164" s="33">
        <f t="shared" ref="G164:G180" si="13">H164+I164</f>
        <v>52558100</v>
      </c>
      <c r="H164" s="33">
        <f>H165</f>
        <v>50971100</v>
      </c>
      <c r="I164" s="33">
        <f>I165</f>
        <v>1587000</v>
      </c>
      <c r="J164" s="33">
        <f>J165</f>
        <v>0</v>
      </c>
      <c r="K164" s="33">
        <f>K165</f>
        <v>1587000</v>
      </c>
      <c r="L164" s="42">
        <v>1</v>
      </c>
      <c r="M164" s="42"/>
    </row>
    <row r="165" spans="1:15" ht="42" customHeight="1" x14ac:dyDescent="0.2">
      <c r="A165" s="92">
        <v>1110000</v>
      </c>
      <c r="B165" s="96"/>
      <c r="C165" s="59"/>
      <c r="D165" s="30" t="s">
        <v>368</v>
      </c>
      <c r="E165" s="97"/>
      <c r="F165" s="97"/>
      <c r="G165" s="33">
        <f t="shared" si="13"/>
        <v>52558100</v>
      </c>
      <c r="H165" s="33">
        <f>SUM(H166:H180)</f>
        <v>50971100</v>
      </c>
      <c r="I165" s="33">
        <f>SUM(I166:I180)</f>
        <v>1587000</v>
      </c>
      <c r="J165" s="33">
        <f>SUM(J166:J180)</f>
        <v>0</v>
      </c>
      <c r="K165" s="33">
        <f>SUM(K166:K180)</f>
        <v>1587000</v>
      </c>
      <c r="L165" s="42">
        <v>1</v>
      </c>
      <c r="M165" s="42"/>
    </row>
    <row r="166" spans="1:15" ht="73.5" hidden="1" customHeight="1" x14ac:dyDescent="0.2">
      <c r="A166" s="135">
        <v>1113131</v>
      </c>
      <c r="B166" s="136" t="s">
        <v>369</v>
      </c>
      <c r="C166" s="136" t="s">
        <v>313</v>
      </c>
      <c r="D166" s="142" t="s">
        <v>370</v>
      </c>
      <c r="E166" s="35" t="s">
        <v>371</v>
      </c>
      <c r="F166" s="35" t="s">
        <v>372</v>
      </c>
      <c r="G166" s="37">
        <f t="shared" si="13"/>
        <v>800000</v>
      </c>
      <c r="H166" s="38">
        <v>800000</v>
      </c>
      <c r="I166" s="38">
        <f t="shared" ref="I166:I180" si="14">J166+K166</f>
        <v>0</v>
      </c>
      <c r="J166" s="39"/>
      <c r="K166" s="38"/>
      <c r="L166" s="42"/>
      <c r="N166" s="5"/>
      <c r="O166" s="4"/>
    </row>
    <row r="167" spans="1:15" ht="135" hidden="1" customHeight="1" x14ac:dyDescent="0.2">
      <c r="A167" s="135"/>
      <c r="B167" s="136"/>
      <c r="C167" s="136"/>
      <c r="D167" s="142"/>
      <c r="E167" s="56" t="s">
        <v>336</v>
      </c>
      <c r="F167" s="35" t="s">
        <v>337</v>
      </c>
      <c r="G167" s="37">
        <f t="shared" si="13"/>
        <v>225000</v>
      </c>
      <c r="H167" s="38">
        <v>225000</v>
      </c>
      <c r="I167" s="38">
        <f t="shared" si="14"/>
        <v>0</v>
      </c>
      <c r="J167" s="39"/>
      <c r="K167" s="38"/>
      <c r="L167" s="42"/>
      <c r="N167" s="5"/>
    </row>
    <row r="168" spans="1:15" ht="97.5" hidden="1" customHeight="1" x14ac:dyDescent="0.2">
      <c r="A168" s="135"/>
      <c r="B168" s="136"/>
      <c r="C168" s="136"/>
      <c r="D168" s="142"/>
      <c r="E168" s="56" t="s">
        <v>331</v>
      </c>
      <c r="F168" s="35" t="s">
        <v>332</v>
      </c>
      <c r="G168" s="37">
        <f t="shared" si="13"/>
        <v>475000</v>
      </c>
      <c r="H168" s="38">
        <v>475000</v>
      </c>
      <c r="I168" s="38">
        <f t="shared" si="14"/>
        <v>0</v>
      </c>
      <c r="J168" s="39"/>
      <c r="K168" s="38"/>
      <c r="L168" s="42"/>
      <c r="N168" s="5"/>
    </row>
    <row r="169" spans="1:15" ht="87" hidden="1" customHeight="1" x14ac:dyDescent="0.2">
      <c r="A169" s="135"/>
      <c r="B169" s="136"/>
      <c r="C169" s="136"/>
      <c r="D169" s="142"/>
      <c r="E169" s="35" t="s">
        <v>373</v>
      </c>
      <c r="F169" s="35" t="s">
        <v>374</v>
      </c>
      <c r="G169" s="37">
        <f t="shared" si="13"/>
        <v>4428100</v>
      </c>
      <c r="H169" s="38">
        <f>4868100-500000-300000</f>
        <v>4068100</v>
      </c>
      <c r="I169" s="38">
        <f t="shared" si="14"/>
        <v>360000</v>
      </c>
      <c r="J169" s="39"/>
      <c r="K169" s="38">
        <v>360000</v>
      </c>
      <c r="L169" s="42"/>
    </row>
    <row r="170" spans="1:15" s="98" customFormat="1" ht="108" customHeight="1" x14ac:dyDescent="0.25">
      <c r="A170" s="41">
        <v>1115061</v>
      </c>
      <c r="B170" s="34" t="s">
        <v>375</v>
      </c>
      <c r="C170" s="34" t="s">
        <v>376</v>
      </c>
      <c r="D170" s="35" t="s">
        <v>377</v>
      </c>
      <c r="E170" s="142" t="s">
        <v>210</v>
      </c>
      <c r="F170" s="142" t="s">
        <v>211</v>
      </c>
      <c r="G170" s="37">
        <f t="shared" si="13"/>
        <v>9513400</v>
      </c>
      <c r="H170" s="38">
        <f>9846400-360000</f>
        <v>9486400</v>
      </c>
      <c r="I170" s="38">
        <f t="shared" si="14"/>
        <v>27000</v>
      </c>
      <c r="J170" s="39"/>
      <c r="K170" s="38">
        <v>27000</v>
      </c>
      <c r="L170" s="42">
        <v>1</v>
      </c>
    </row>
    <row r="171" spans="1:15" s="98" customFormat="1" ht="84" hidden="1" customHeight="1" x14ac:dyDescent="0.25">
      <c r="A171" s="41">
        <v>1115062</v>
      </c>
      <c r="B171" s="34" t="s">
        <v>378</v>
      </c>
      <c r="C171" s="34" t="s">
        <v>376</v>
      </c>
      <c r="D171" s="35" t="s">
        <v>379</v>
      </c>
      <c r="E171" s="142"/>
      <c r="F171" s="142"/>
      <c r="G171" s="37">
        <f t="shared" si="13"/>
        <v>8000000</v>
      </c>
      <c r="H171" s="38">
        <f>7300000+700000</f>
        <v>8000000</v>
      </c>
      <c r="I171" s="38">
        <f t="shared" si="14"/>
        <v>0</v>
      </c>
      <c r="J171" s="39"/>
      <c r="K171" s="38"/>
      <c r="L171" s="42"/>
    </row>
    <row r="172" spans="1:15" s="98" customFormat="1" ht="82.5" customHeight="1" x14ac:dyDescent="0.25">
      <c r="A172" s="43" t="s">
        <v>380</v>
      </c>
      <c r="B172" s="50">
        <v>5031</v>
      </c>
      <c r="C172" s="43" t="s">
        <v>208</v>
      </c>
      <c r="D172" s="50" t="s">
        <v>209</v>
      </c>
      <c r="E172" s="142"/>
      <c r="F172" s="142"/>
      <c r="G172" s="37">
        <f t="shared" si="13"/>
        <v>27119200</v>
      </c>
      <c r="H172" s="38">
        <v>26419200</v>
      </c>
      <c r="I172" s="38">
        <f t="shared" si="14"/>
        <v>700000</v>
      </c>
      <c r="J172" s="39"/>
      <c r="K172" s="38">
        <v>700000</v>
      </c>
      <c r="L172" s="42">
        <v>1</v>
      </c>
    </row>
    <row r="173" spans="1:15" s="98" customFormat="1" ht="40.5" hidden="1" customHeight="1" x14ac:dyDescent="0.25">
      <c r="A173" s="41">
        <v>1117325</v>
      </c>
      <c r="B173" s="34">
        <v>7325</v>
      </c>
      <c r="C173" s="43" t="s">
        <v>69</v>
      </c>
      <c r="D173" s="35" t="s">
        <v>381</v>
      </c>
      <c r="E173" s="142"/>
      <c r="F173" s="142"/>
      <c r="G173" s="48">
        <f t="shared" si="13"/>
        <v>0</v>
      </c>
      <c r="H173" s="49"/>
      <c r="I173" s="49">
        <f t="shared" si="14"/>
        <v>0</v>
      </c>
      <c r="J173" s="39"/>
      <c r="K173" s="49"/>
      <c r="L173" s="42"/>
    </row>
    <row r="174" spans="1:15" s="98" customFormat="1" ht="147.75" hidden="1" customHeight="1" x14ac:dyDescent="0.25">
      <c r="A174" s="43" t="s">
        <v>382</v>
      </c>
      <c r="B174" s="34">
        <v>8240</v>
      </c>
      <c r="C174" s="43" t="s">
        <v>127</v>
      </c>
      <c r="D174" s="35" t="s">
        <v>128</v>
      </c>
      <c r="E174" s="56" t="s">
        <v>124</v>
      </c>
      <c r="F174" s="35" t="s">
        <v>125</v>
      </c>
      <c r="G174" s="37">
        <f t="shared" si="13"/>
        <v>500000</v>
      </c>
      <c r="H174" s="49"/>
      <c r="I174" s="38">
        <f t="shared" si="14"/>
        <v>500000</v>
      </c>
      <c r="J174" s="39"/>
      <c r="K174" s="38">
        <v>500000</v>
      </c>
      <c r="L174" s="42"/>
    </row>
    <row r="175" spans="1:15" s="98" customFormat="1" ht="39" hidden="1" customHeight="1" x14ac:dyDescent="0.25">
      <c r="A175" s="41">
        <v>1113131</v>
      </c>
      <c r="B175" s="34">
        <v>3131</v>
      </c>
      <c r="C175" s="43" t="s">
        <v>383</v>
      </c>
      <c r="D175" s="35" t="s">
        <v>370</v>
      </c>
      <c r="E175" s="137" t="s">
        <v>364</v>
      </c>
      <c r="F175" s="137" t="s">
        <v>365</v>
      </c>
      <c r="G175" s="48">
        <f t="shared" si="13"/>
        <v>0</v>
      </c>
      <c r="H175" s="49"/>
      <c r="I175" s="49">
        <f t="shared" si="14"/>
        <v>0</v>
      </c>
      <c r="J175" s="39"/>
      <c r="K175" s="49"/>
      <c r="L175" s="42"/>
    </row>
    <row r="176" spans="1:15" s="98" customFormat="1" ht="97.5" hidden="1" customHeight="1" x14ac:dyDescent="0.25">
      <c r="A176" s="41">
        <v>1115061</v>
      </c>
      <c r="B176" s="34" t="s">
        <v>375</v>
      </c>
      <c r="C176" s="34" t="s">
        <v>376</v>
      </c>
      <c r="D176" s="99" t="s">
        <v>377</v>
      </c>
      <c r="E176" s="137"/>
      <c r="F176" s="137"/>
      <c r="G176" s="48">
        <f t="shared" si="13"/>
        <v>0</v>
      </c>
      <c r="H176" s="55"/>
      <c r="I176" s="49">
        <f t="shared" si="14"/>
        <v>0</v>
      </c>
      <c r="J176" s="39"/>
      <c r="K176" s="49"/>
      <c r="L176" s="42"/>
    </row>
    <row r="177" spans="1:12" s="98" customFormat="1" ht="78" hidden="1" customHeight="1" x14ac:dyDescent="0.25">
      <c r="A177" s="41">
        <v>1115062</v>
      </c>
      <c r="B177" s="34" t="s">
        <v>378</v>
      </c>
      <c r="C177" s="34" t="s">
        <v>376</v>
      </c>
      <c r="D177" s="99" t="s">
        <v>379</v>
      </c>
      <c r="E177" s="137"/>
      <c r="F177" s="137"/>
      <c r="G177" s="48">
        <f t="shared" si="13"/>
        <v>0</v>
      </c>
      <c r="H177" s="55"/>
      <c r="I177" s="49">
        <f t="shared" si="14"/>
        <v>0</v>
      </c>
      <c r="J177" s="39"/>
      <c r="K177" s="49"/>
      <c r="L177" s="42"/>
    </row>
    <row r="178" spans="1:12" s="98" customFormat="1" ht="39" hidden="1" customHeight="1" x14ac:dyDescent="0.25">
      <c r="A178" s="41">
        <v>11117325</v>
      </c>
      <c r="B178" s="34">
        <v>7325</v>
      </c>
      <c r="C178" s="43" t="s">
        <v>69</v>
      </c>
      <c r="D178" s="35" t="s">
        <v>384</v>
      </c>
      <c r="E178" s="137"/>
      <c r="F178" s="137"/>
      <c r="G178" s="48">
        <f t="shared" si="13"/>
        <v>0</v>
      </c>
      <c r="H178" s="55"/>
      <c r="I178" s="49">
        <f t="shared" si="14"/>
        <v>0</v>
      </c>
      <c r="J178" s="39"/>
      <c r="K178" s="49"/>
      <c r="L178" s="42"/>
    </row>
    <row r="179" spans="1:12" ht="68.25" hidden="1" customHeight="1" x14ac:dyDescent="0.2">
      <c r="A179" s="44" t="s">
        <v>385</v>
      </c>
      <c r="B179" s="34">
        <v>7693</v>
      </c>
      <c r="C179" s="43" t="s">
        <v>57</v>
      </c>
      <c r="D179" s="50" t="s">
        <v>169</v>
      </c>
      <c r="E179" s="142" t="s">
        <v>386</v>
      </c>
      <c r="F179" s="142" t="s">
        <v>387</v>
      </c>
      <c r="G179" s="37">
        <f t="shared" si="13"/>
        <v>1497400</v>
      </c>
      <c r="H179" s="53">
        <v>1497400</v>
      </c>
      <c r="I179" s="38">
        <f t="shared" si="14"/>
        <v>0</v>
      </c>
      <c r="J179" s="39"/>
      <c r="K179" s="38"/>
      <c r="L179" s="42"/>
    </row>
    <row r="180" spans="1:12" ht="39" hidden="1" customHeight="1" x14ac:dyDescent="0.2">
      <c r="A180" s="44" t="s">
        <v>388</v>
      </c>
      <c r="B180" s="41">
        <v>7670</v>
      </c>
      <c r="C180" s="44" t="s">
        <v>57</v>
      </c>
      <c r="D180" s="50" t="s">
        <v>58</v>
      </c>
      <c r="E180" s="142"/>
      <c r="F180" s="142"/>
      <c r="G180" s="48">
        <f t="shared" si="13"/>
        <v>0</v>
      </c>
      <c r="H180" s="55"/>
      <c r="I180" s="49">
        <f t="shared" si="14"/>
        <v>0</v>
      </c>
      <c r="J180" s="39"/>
      <c r="K180" s="49"/>
      <c r="L180" s="42"/>
    </row>
    <row r="181" spans="1:12" ht="19.5" hidden="1" customHeight="1" x14ac:dyDescent="0.2">
      <c r="A181" s="44"/>
      <c r="B181" s="34"/>
      <c r="C181" s="43"/>
      <c r="D181" s="50"/>
      <c r="E181" s="56"/>
      <c r="F181" s="56"/>
      <c r="G181" s="48"/>
      <c r="H181" s="55"/>
      <c r="I181" s="49"/>
      <c r="J181" s="39"/>
      <c r="K181" s="49"/>
      <c r="L181" s="42"/>
    </row>
    <row r="182" spans="1:12" ht="27" customHeight="1" x14ac:dyDescent="0.2">
      <c r="A182" s="92">
        <v>1200000</v>
      </c>
      <c r="B182" s="59"/>
      <c r="C182" s="59"/>
      <c r="D182" s="30" t="s">
        <v>389</v>
      </c>
      <c r="E182" s="30"/>
      <c r="F182" s="30"/>
      <c r="G182" s="33">
        <f t="shared" ref="G182:G223" si="15">H182+I182</f>
        <v>1061650670</v>
      </c>
      <c r="H182" s="31">
        <f>H183</f>
        <v>518715850</v>
      </c>
      <c r="I182" s="31">
        <f>I183</f>
        <v>542934820</v>
      </c>
      <c r="J182" s="31">
        <f>J183</f>
        <v>100000</v>
      </c>
      <c r="K182" s="31">
        <f>K183</f>
        <v>542434820</v>
      </c>
      <c r="L182" s="42">
        <v>1</v>
      </c>
    </row>
    <row r="183" spans="1:12" ht="27" customHeight="1" x14ac:dyDescent="0.2">
      <c r="A183" s="92">
        <v>1210000</v>
      </c>
      <c r="B183" s="59"/>
      <c r="C183" s="59"/>
      <c r="D183" s="30" t="s">
        <v>389</v>
      </c>
      <c r="E183" s="30"/>
      <c r="F183" s="30"/>
      <c r="G183" s="33">
        <f t="shared" si="15"/>
        <v>1061650670</v>
      </c>
      <c r="H183" s="33">
        <f>SUM(H184:H223)</f>
        <v>518715850</v>
      </c>
      <c r="I183" s="33">
        <f>SUM(I184:I223)</f>
        <v>542934820</v>
      </c>
      <c r="J183" s="33">
        <f>SUM(J184:J223)</f>
        <v>100000</v>
      </c>
      <c r="K183" s="33">
        <f>SUM(K184:K223)</f>
        <v>542434820</v>
      </c>
      <c r="L183" s="42">
        <v>1</v>
      </c>
    </row>
    <row r="184" spans="1:12" ht="91.5" customHeight="1" x14ac:dyDescent="0.2">
      <c r="A184" s="43" t="s">
        <v>390</v>
      </c>
      <c r="B184" s="50">
        <v>6011</v>
      </c>
      <c r="C184" s="43" t="s">
        <v>300</v>
      </c>
      <c r="D184" s="50" t="s">
        <v>391</v>
      </c>
      <c r="E184" s="142" t="s">
        <v>392</v>
      </c>
      <c r="F184" s="142" t="s">
        <v>393</v>
      </c>
      <c r="G184" s="37">
        <f t="shared" si="15"/>
        <v>4100000</v>
      </c>
      <c r="H184" s="38"/>
      <c r="I184" s="38">
        <f t="shared" ref="I184:I192" si="16">J184+K184</f>
        <v>4100000</v>
      </c>
      <c r="J184" s="39"/>
      <c r="K184" s="38">
        <v>4100000</v>
      </c>
      <c r="L184" s="42">
        <v>1</v>
      </c>
    </row>
    <row r="185" spans="1:12" ht="46.5" customHeight="1" x14ac:dyDescent="0.2">
      <c r="A185" s="43" t="s">
        <v>394</v>
      </c>
      <c r="B185" s="50">
        <v>6015</v>
      </c>
      <c r="C185" s="43" t="s">
        <v>52</v>
      </c>
      <c r="D185" s="50" t="s">
        <v>395</v>
      </c>
      <c r="E185" s="142"/>
      <c r="F185" s="142"/>
      <c r="G185" s="37">
        <f t="shared" si="15"/>
        <v>2000000</v>
      </c>
      <c r="H185" s="38"/>
      <c r="I185" s="38">
        <f t="shared" si="16"/>
        <v>2000000</v>
      </c>
      <c r="J185" s="39"/>
      <c r="K185" s="38">
        <v>2000000</v>
      </c>
      <c r="L185" s="42">
        <v>1</v>
      </c>
    </row>
    <row r="186" spans="1:12" ht="50.25" customHeight="1" x14ac:dyDescent="0.2">
      <c r="A186" s="43" t="s">
        <v>396</v>
      </c>
      <c r="B186" s="50">
        <v>6090</v>
      </c>
      <c r="C186" s="43" t="s">
        <v>397</v>
      </c>
      <c r="D186" s="50" t="s">
        <v>398</v>
      </c>
      <c r="E186" s="142"/>
      <c r="F186" s="142"/>
      <c r="G186" s="37">
        <f t="shared" si="15"/>
        <v>450000</v>
      </c>
      <c r="H186" s="38">
        <v>50000</v>
      </c>
      <c r="I186" s="38">
        <f t="shared" si="16"/>
        <v>400000</v>
      </c>
      <c r="J186" s="39"/>
      <c r="K186" s="38">
        <v>400000</v>
      </c>
      <c r="L186" s="42">
        <v>1</v>
      </c>
    </row>
    <row r="187" spans="1:12" ht="78" hidden="1" customHeight="1" x14ac:dyDescent="0.2">
      <c r="A187" s="43" t="s">
        <v>399</v>
      </c>
      <c r="B187" s="50">
        <v>6020</v>
      </c>
      <c r="C187" s="43" t="s">
        <v>52</v>
      </c>
      <c r="D187" s="50" t="s">
        <v>400</v>
      </c>
      <c r="E187" s="142" t="s">
        <v>401</v>
      </c>
      <c r="F187" s="142" t="s">
        <v>402</v>
      </c>
      <c r="G187" s="48">
        <f t="shared" si="15"/>
        <v>0</v>
      </c>
      <c r="H187" s="49"/>
      <c r="I187" s="49">
        <f t="shared" si="16"/>
        <v>0</v>
      </c>
      <c r="J187" s="39"/>
      <c r="K187" s="49"/>
      <c r="L187" s="42"/>
    </row>
    <row r="188" spans="1:12" ht="78" customHeight="1" x14ac:dyDescent="0.2">
      <c r="A188" s="50">
        <v>1216030</v>
      </c>
      <c r="B188" s="34">
        <v>6030</v>
      </c>
      <c r="C188" s="43" t="s">
        <v>403</v>
      </c>
      <c r="D188" s="50" t="s">
        <v>404</v>
      </c>
      <c r="E188" s="142"/>
      <c r="F188" s="142"/>
      <c r="G188" s="37">
        <f t="shared" si="15"/>
        <v>88450000</v>
      </c>
      <c r="H188" s="38">
        <v>86850000</v>
      </c>
      <c r="I188" s="38">
        <f t="shared" si="16"/>
        <v>1600000</v>
      </c>
      <c r="J188" s="39"/>
      <c r="K188" s="38">
        <v>1600000</v>
      </c>
      <c r="L188" s="42">
        <v>1</v>
      </c>
    </row>
    <row r="189" spans="1:12" ht="39" hidden="1" customHeight="1" x14ac:dyDescent="0.2">
      <c r="A189" s="43" t="s">
        <v>396</v>
      </c>
      <c r="B189" s="41">
        <v>6090</v>
      </c>
      <c r="C189" s="44" t="s">
        <v>397</v>
      </c>
      <c r="D189" s="50" t="s">
        <v>398</v>
      </c>
      <c r="E189" s="142"/>
      <c r="F189" s="142"/>
      <c r="G189" s="48">
        <f t="shared" si="15"/>
        <v>0</v>
      </c>
      <c r="H189" s="49"/>
      <c r="I189" s="49">
        <f t="shared" si="16"/>
        <v>0</v>
      </c>
      <c r="J189" s="39"/>
      <c r="K189" s="49"/>
      <c r="L189" s="42"/>
    </row>
    <row r="190" spans="1:12" ht="52.5" hidden="1" customHeight="1" x14ac:dyDescent="0.2">
      <c r="A190" s="43" t="s">
        <v>405</v>
      </c>
      <c r="B190" s="50">
        <v>7310</v>
      </c>
      <c r="C190" s="43" t="s">
        <v>69</v>
      </c>
      <c r="D190" s="50" t="s">
        <v>406</v>
      </c>
      <c r="E190" s="142"/>
      <c r="F190" s="142"/>
      <c r="G190" s="37">
        <f t="shared" si="15"/>
        <v>15000000</v>
      </c>
      <c r="H190" s="38"/>
      <c r="I190" s="38">
        <f t="shared" si="16"/>
        <v>15000000</v>
      </c>
      <c r="J190" s="39"/>
      <c r="K190" s="38">
        <v>15000000</v>
      </c>
      <c r="L190" s="42"/>
    </row>
    <row r="191" spans="1:12" ht="89.25" hidden="1" customHeight="1" x14ac:dyDescent="0.2">
      <c r="A191" s="43" t="s">
        <v>407</v>
      </c>
      <c r="B191" s="50">
        <v>7461</v>
      </c>
      <c r="C191" s="43" t="s">
        <v>144</v>
      </c>
      <c r="D191" s="50" t="s">
        <v>145</v>
      </c>
      <c r="E191" s="142"/>
      <c r="F191" s="142"/>
      <c r="G191" s="37">
        <f t="shared" si="15"/>
        <v>15000000</v>
      </c>
      <c r="H191" s="38">
        <v>15000000</v>
      </c>
      <c r="I191" s="38">
        <f t="shared" si="16"/>
        <v>0</v>
      </c>
      <c r="J191" s="39"/>
      <c r="K191" s="38"/>
      <c r="L191" s="42"/>
    </row>
    <row r="192" spans="1:12" ht="27" hidden="1" customHeight="1" x14ac:dyDescent="0.2">
      <c r="A192" s="43" t="s">
        <v>408</v>
      </c>
      <c r="B192" s="50">
        <v>7363</v>
      </c>
      <c r="C192" s="43" t="s">
        <v>57</v>
      </c>
      <c r="D192" s="50" t="s">
        <v>409</v>
      </c>
      <c r="E192" s="142"/>
      <c r="F192" s="142"/>
      <c r="G192" s="48">
        <f t="shared" si="15"/>
        <v>0</v>
      </c>
      <c r="H192" s="49"/>
      <c r="I192" s="49">
        <f t="shared" si="16"/>
        <v>0</v>
      </c>
      <c r="J192" s="39"/>
      <c r="K192" s="49"/>
      <c r="L192" s="42"/>
    </row>
    <row r="193" spans="1:12" ht="193.5" hidden="1" customHeight="1" x14ac:dyDescent="0.2">
      <c r="A193" s="41">
        <v>1217691</v>
      </c>
      <c r="B193" s="34">
        <v>7691</v>
      </c>
      <c r="C193" s="43" t="s">
        <v>57</v>
      </c>
      <c r="D193" s="50" t="s">
        <v>123</v>
      </c>
      <c r="E193" s="100" t="s">
        <v>410</v>
      </c>
      <c r="F193" s="35" t="s">
        <v>411</v>
      </c>
      <c r="G193" s="37">
        <f t="shared" si="15"/>
        <v>500000</v>
      </c>
      <c r="H193" s="38"/>
      <c r="I193" s="38">
        <v>500000</v>
      </c>
      <c r="J193" s="39">
        <v>100000</v>
      </c>
      <c r="K193" s="38"/>
      <c r="L193" s="42"/>
    </row>
    <row r="194" spans="1:12" ht="84" hidden="1" customHeight="1" x14ac:dyDescent="0.2">
      <c r="A194" s="41">
        <v>1216030</v>
      </c>
      <c r="B194" s="34">
        <v>6030</v>
      </c>
      <c r="C194" s="43" t="s">
        <v>403</v>
      </c>
      <c r="D194" s="50" t="s">
        <v>404</v>
      </c>
      <c r="E194" s="137" t="s">
        <v>412</v>
      </c>
      <c r="F194" s="142" t="s">
        <v>413</v>
      </c>
      <c r="G194" s="37">
        <f t="shared" si="15"/>
        <v>46300000</v>
      </c>
      <c r="H194" s="38">
        <v>46300000</v>
      </c>
      <c r="I194" s="38">
        <f t="shared" ref="I194:I223" si="17">J194+K194</f>
        <v>0</v>
      </c>
      <c r="J194" s="39"/>
      <c r="K194" s="38"/>
      <c r="L194" s="42"/>
    </row>
    <row r="195" spans="1:12" ht="57" hidden="1" customHeight="1" x14ac:dyDescent="0.2">
      <c r="A195" s="41" t="s">
        <v>414</v>
      </c>
      <c r="B195" s="34">
        <v>7670</v>
      </c>
      <c r="C195" s="43" t="s">
        <v>57</v>
      </c>
      <c r="D195" s="50" t="s">
        <v>58</v>
      </c>
      <c r="E195" s="137"/>
      <c r="F195" s="142"/>
      <c r="G195" s="37">
        <f t="shared" si="15"/>
        <v>3600000</v>
      </c>
      <c r="H195" s="38"/>
      <c r="I195" s="38">
        <f t="shared" si="17"/>
        <v>3600000</v>
      </c>
      <c r="J195" s="39"/>
      <c r="K195" s="38">
        <v>3600000</v>
      </c>
      <c r="L195" s="42"/>
    </row>
    <row r="196" spans="1:12" ht="58.5" hidden="1" customHeight="1" x14ac:dyDescent="0.2">
      <c r="A196" s="41">
        <v>1216030</v>
      </c>
      <c r="B196" s="34">
        <v>6030</v>
      </c>
      <c r="C196" s="43" t="s">
        <v>403</v>
      </c>
      <c r="D196" s="50" t="s">
        <v>404</v>
      </c>
      <c r="E196" s="50" t="s">
        <v>415</v>
      </c>
      <c r="F196" s="35" t="s">
        <v>416</v>
      </c>
      <c r="G196" s="48">
        <f t="shared" si="15"/>
        <v>0</v>
      </c>
      <c r="H196" s="49"/>
      <c r="I196" s="49">
        <f t="shared" si="17"/>
        <v>0</v>
      </c>
      <c r="J196" s="39"/>
      <c r="K196" s="49"/>
      <c r="L196" s="42"/>
    </row>
    <row r="197" spans="1:12" ht="97.5" hidden="1" customHeight="1" x14ac:dyDescent="0.2">
      <c r="A197" s="41">
        <v>1216030</v>
      </c>
      <c r="B197" s="34">
        <v>6030</v>
      </c>
      <c r="C197" s="43" t="s">
        <v>403</v>
      </c>
      <c r="D197" s="50" t="s">
        <v>404</v>
      </c>
      <c r="E197" s="50" t="s">
        <v>417</v>
      </c>
      <c r="F197" s="35" t="s">
        <v>418</v>
      </c>
      <c r="G197" s="48">
        <f t="shared" si="15"/>
        <v>0</v>
      </c>
      <c r="H197" s="49"/>
      <c r="I197" s="49">
        <f t="shared" si="17"/>
        <v>0</v>
      </c>
      <c r="J197" s="39"/>
      <c r="K197" s="49"/>
      <c r="L197" s="42"/>
    </row>
    <row r="198" spans="1:12" ht="77.25" hidden="1" customHeight="1" x14ac:dyDescent="0.2">
      <c r="A198" s="41">
        <v>1216017</v>
      </c>
      <c r="B198" s="34">
        <v>6017</v>
      </c>
      <c r="C198" s="43" t="s">
        <v>52</v>
      </c>
      <c r="D198" s="50" t="s">
        <v>419</v>
      </c>
      <c r="E198" s="144" t="s">
        <v>420</v>
      </c>
      <c r="F198" s="142" t="s">
        <v>421</v>
      </c>
      <c r="G198" s="37">
        <f t="shared" si="15"/>
        <v>29411000</v>
      </c>
      <c r="H198" s="38">
        <v>21411000</v>
      </c>
      <c r="I198" s="38">
        <f t="shared" si="17"/>
        <v>8000000</v>
      </c>
      <c r="J198" s="39"/>
      <c r="K198" s="38">
        <v>8000000</v>
      </c>
      <c r="L198" s="42"/>
    </row>
    <row r="199" spans="1:12" ht="39" hidden="1" customHeight="1" x14ac:dyDescent="0.2">
      <c r="A199" s="50">
        <v>1216030</v>
      </c>
      <c r="B199" s="34">
        <v>6030</v>
      </c>
      <c r="C199" s="43" t="s">
        <v>403</v>
      </c>
      <c r="D199" s="50" t="s">
        <v>404</v>
      </c>
      <c r="E199" s="144"/>
      <c r="F199" s="142"/>
      <c r="G199" s="48">
        <f t="shared" si="15"/>
        <v>0</v>
      </c>
      <c r="H199" s="49"/>
      <c r="I199" s="49">
        <f t="shared" si="17"/>
        <v>0</v>
      </c>
      <c r="J199" s="39"/>
      <c r="K199" s="49"/>
      <c r="L199" s="42"/>
    </row>
    <row r="200" spans="1:12" ht="65.25" hidden="1" customHeight="1" x14ac:dyDescent="0.2">
      <c r="A200" s="43" t="s">
        <v>405</v>
      </c>
      <c r="B200" s="50">
        <v>7310</v>
      </c>
      <c r="C200" s="43" t="s">
        <v>69</v>
      </c>
      <c r="D200" s="50" t="s">
        <v>406</v>
      </c>
      <c r="E200" s="144"/>
      <c r="F200" s="142"/>
      <c r="G200" s="37">
        <f t="shared" si="15"/>
        <v>5000000</v>
      </c>
      <c r="H200" s="38"/>
      <c r="I200" s="38">
        <f t="shared" si="17"/>
        <v>5000000</v>
      </c>
      <c r="J200" s="39"/>
      <c r="K200" s="38">
        <v>5000000</v>
      </c>
      <c r="L200" s="42"/>
    </row>
    <row r="201" spans="1:12" ht="84.75" customHeight="1" x14ac:dyDescent="0.2">
      <c r="A201" s="43" t="s">
        <v>407</v>
      </c>
      <c r="B201" s="50">
        <v>7461</v>
      </c>
      <c r="C201" s="43" t="s">
        <v>144</v>
      </c>
      <c r="D201" s="50" t="s">
        <v>145</v>
      </c>
      <c r="E201" s="144"/>
      <c r="F201" s="142"/>
      <c r="G201" s="37">
        <f t="shared" si="15"/>
        <v>112900000</v>
      </c>
      <c r="H201" s="38">
        <v>93750000</v>
      </c>
      <c r="I201" s="38">
        <f t="shared" si="17"/>
        <v>19150000</v>
      </c>
      <c r="J201" s="39"/>
      <c r="K201" s="38">
        <v>19150000</v>
      </c>
      <c r="L201" s="42">
        <v>1</v>
      </c>
    </row>
    <row r="202" spans="1:12" ht="140.25" hidden="1" customHeight="1" x14ac:dyDescent="0.2">
      <c r="A202" s="41">
        <v>1217693</v>
      </c>
      <c r="B202" s="34">
        <v>7693</v>
      </c>
      <c r="C202" s="43" t="s">
        <v>57</v>
      </c>
      <c r="D202" s="50" t="s">
        <v>169</v>
      </c>
      <c r="E202" s="35" t="s">
        <v>422</v>
      </c>
      <c r="F202" s="50" t="s">
        <v>423</v>
      </c>
      <c r="G202" s="37">
        <f t="shared" si="15"/>
        <v>9000000</v>
      </c>
      <c r="H202" s="38">
        <v>9000000</v>
      </c>
      <c r="I202" s="38">
        <f t="shared" si="17"/>
        <v>0</v>
      </c>
      <c r="J202" s="39"/>
      <c r="K202" s="38"/>
      <c r="L202" s="42"/>
    </row>
    <row r="203" spans="1:12" ht="39" hidden="1" customHeight="1" x14ac:dyDescent="0.2">
      <c r="A203" s="41" t="s">
        <v>414</v>
      </c>
      <c r="B203" s="34">
        <v>7670</v>
      </c>
      <c r="C203" s="43" t="s">
        <v>57</v>
      </c>
      <c r="D203" s="50" t="s">
        <v>58</v>
      </c>
      <c r="E203" s="143" t="s">
        <v>424</v>
      </c>
      <c r="F203" s="142" t="s">
        <v>133</v>
      </c>
      <c r="G203" s="48">
        <f t="shared" si="15"/>
        <v>0</v>
      </c>
      <c r="H203" s="49"/>
      <c r="I203" s="49">
        <f t="shared" si="17"/>
        <v>0</v>
      </c>
      <c r="J203" s="39"/>
      <c r="K203" s="49"/>
      <c r="L203" s="42"/>
    </row>
    <row r="204" spans="1:12" ht="39" hidden="1" customHeight="1" x14ac:dyDescent="0.2">
      <c r="A204" s="44" t="s">
        <v>425</v>
      </c>
      <c r="B204" s="34">
        <v>8340</v>
      </c>
      <c r="C204" s="43" t="s">
        <v>130</v>
      </c>
      <c r="D204" s="56" t="s">
        <v>136</v>
      </c>
      <c r="E204" s="143"/>
      <c r="F204" s="142"/>
      <c r="G204" s="48">
        <f t="shared" si="15"/>
        <v>0</v>
      </c>
      <c r="H204" s="49"/>
      <c r="I204" s="49">
        <f t="shared" si="17"/>
        <v>0</v>
      </c>
      <c r="J204" s="39"/>
      <c r="K204" s="49"/>
      <c r="L204" s="42"/>
    </row>
    <row r="205" spans="1:12" ht="92.25" customHeight="1" x14ac:dyDescent="0.2">
      <c r="A205" s="41">
        <v>1218330</v>
      </c>
      <c r="B205" s="34">
        <v>8330</v>
      </c>
      <c r="C205" s="43" t="s">
        <v>130</v>
      </c>
      <c r="D205" s="50" t="s">
        <v>131</v>
      </c>
      <c r="E205" s="143"/>
      <c r="F205" s="142"/>
      <c r="G205" s="37">
        <f t="shared" si="15"/>
        <v>700000</v>
      </c>
      <c r="H205" s="38">
        <v>700000</v>
      </c>
      <c r="I205" s="38">
        <f t="shared" si="17"/>
        <v>0</v>
      </c>
      <c r="J205" s="39"/>
      <c r="K205" s="38"/>
      <c r="L205" s="42">
        <v>1</v>
      </c>
    </row>
    <row r="206" spans="1:12" ht="89.25" hidden="1" customHeight="1" x14ac:dyDescent="0.2">
      <c r="A206" s="50">
        <v>1216030</v>
      </c>
      <c r="B206" s="34">
        <v>6030</v>
      </c>
      <c r="C206" s="43" t="s">
        <v>403</v>
      </c>
      <c r="D206" s="50" t="s">
        <v>404</v>
      </c>
      <c r="E206" s="137" t="s">
        <v>426</v>
      </c>
      <c r="F206" s="137" t="s">
        <v>427</v>
      </c>
      <c r="G206" s="37">
        <f t="shared" si="15"/>
        <v>10700000</v>
      </c>
      <c r="H206" s="38">
        <v>10700000</v>
      </c>
      <c r="I206" s="38">
        <f t="shared" si="17"/>
        <v>0</v>
      </c>
      <c r="J206" s="39"/>
      <c r="K206" s="38"/>
      <c r="L206" s="42"/>
    </row>
    <row r="207" spans="1:12" ht="39" hidden="1" customHeight="1" x14ac:dyDescent="0.2">
      <c r="A207" s="41" t="s">
        <v>414</v>
      </c>
      <c r="B207" s="34">
        <v>7670</v>
      </c>
      <c r="C207" s="43" t="s">
        <v>57</v>
      </c>
      <c r="D207" s="50" t="s">
        <v>58</v>
      </c>
      <c r="E207" s="137"/>
      <c r="F207" s="137"/>
      <c r="G207" s="48">
        <f t="shared" si="15"/>
        <v>0</v>
      </c>
      <c r="H207" s="49"/>
      <c r="I207" s="49">
        <f t="shared" si="17"/>
        <v>0</v>
      </c>
      <c r="J207" s="39"/>
      <c r="K207" s="49"/>
      <c r="L207" s="42"/>
    </row>
    <row r="208" spans="1:12" ht="52.5" hidden="1" customHeight="1" x14ac:dyDescent="0.2">
      <c r="A208" s="41">
        <v>1216013</v>
      </c>
      <c r="B208" s="34">
        <v>6013</v>
      </c>
      <c r="C208" s="43" t="s">
        <v>52</v>
      </c>
      <c r="D208" s="50" t="s">
        <v>428</v>
      </c>
      <c r="E208" s="137" t="s">
        <v>429</v>
      </c>
      <c r="F208" s="137" t="s">
        <v>430</v>
      </c>
      <c r="G208" s="37">
        <f t="shared" si="15"/>
        <v>53620000</v>
      </c>
      <c r="H208" s="38">
        <v>53620000</v>
      </c>
      <c r="I208" s="38">
        <f t="shared" si="17"/>
        <v>0</v>
      </c>
      <c r="J208" s="39"/>
      <c r="K208" s="38"/>
      <c r="L208" s="42"/>
    </row>
    <row r="209" spans="1:12" ht="73.5" customHeight="1" x14ac:dyDescent="0.2">
      <c r="A209" s="41" t="s">
        <v>414</v>
      </c>
      <c r="B209" s="34">
        <v>7670</v>
      </c>
      <c r="C209" s="43" t="s">
        <v>57</v>
      </c>
      <c r="D209" s="50" t="s">
        <v>58</v>
      </c>
      <c r="E209" s="137"/>
      <c r="F209" s="137"/>
      <c r="G209" s="37">
        <f t="shared" si="15"/>
        <v>408289220</v>
      </c>
      <c r="H209" s="38"/>
      <c r="I209" s="38">
        <f t="shared" si="17"/>
        <v>408289220</v>
      </c>
      <c r="J209" s="39"/>
      <c r="K209" s="53">
        <v>408289220</v>
      </c>
      <c r="L209" s="42">
        <v>1</v>
      </c>
    </row>
    <row r="210" spans="1:12" ht="42" hidden="1" customHeight="1" x14ac:dyDescent="0.2">
      <c r="A210" s="50">
        <v>1216030</v>
      </c>
      <c r="B210" s="34">
        <v>6030</v>
      </c>
      <c r="C210" s="43" t="s">
        <v>403</v>
      </c>
      <c r="D210" s="50" t="s">
        <v>404</v>
      </c>
      <c r="E210" s="137" t="s">
        <v>431</v>
      </c>
      <c r="F210" s="137" t="s">
        <v>432</v>
      </c>
      <c r="G210" s="37">
        <f t="shared" si="15"/>
        <v>1500000</v>
      </c>
      <c r="H210" s="38">
        <v>1500000</v>
      </c>
      <c r="I210" s="38">
        <f t="shared" si="17"/>
        <v>0</v>
      </c>
      <c r="J210" s="39"/>
      <c r="K210" s="38"/>
      <c r="L210" s="42"/>
    </row>
    <row r="211" spans="1:12" ht="105.75" hidden="1" customHeight="1" x14ac:dyDescent="0.2">
      <c r="A211" s="43" t="s">
        <v>399</v>
      </c>
      <c r="B211" s="50">
        <v>6020</v>
      </c>
      <c r="C211" s="43" t="s">
        <v>52</v>
      </c>
      <c r="D211" s="50" t="s">
        <v>53</v>
      </c>
      <c r="E211" s="137"/>
      <c r="F211" s="137"/>
      <c r="G211" s="37">
        <f t="shared" si="15"/>
        <v>31804850</v>
      </c>
      <c r="H211" s="38">
        <v>31804850</v>
      </c>
      <c r="I211" s="38">
        <f t="shared" si="17"/>
        <v>0</v>
      </c>
      <c r="J211" s="39"/>
      <c r="K211" s="38"/>
      <c r="L211" s="42"/>
    </row>
    <row r="212" spans="1:12" ht="45" hidden="1" customHeight="1" x14ac:dyDescent="0.2">
      <c r="A212" s="41" t="s">
        <v>414</v>
      </c>
      <c r="B212" s="34">
        <v>7670</v>
      </c>
      <c r="C212" s="43" t="s">
        <v>57</v>
      </c>
      <c r="D212" s="50" t="s">
        <v>58</v>
      </c>
      <c r="E212" s="137"/>
      <c r="F212" s="137"/>
      <c r="G212" s="37">
        <f t="shared" si="15"/>
        <v>13000000</v>
      </c>
      <c r="H212" s="38"/>
      <c r="I212" s="38">
        <f t="shared" si="17"/>
        <v>13000000</v>
      </c>
      <c r="J212" s="39"/>
      <c r="K212" s="38">
        <v>13000000</v>
      </c>
      <c r="L212" s="42"/>
    </row>
    <row r="213" spans="1:12" ht="96" hidden="1" customHeight="1" x14ac:dyDescent="0.2">
      <c r="A213" s="50">
        <v>1216030</v>
      </c>
      <c r="B213" s="34">
        <v>6030</v>
      </c>
      <c r="C213" s="43" t="s">
        <v>403</v>
      </c>
      <c r="D213" s="50" t="s">
        <v>404</v>
      </c>
      <c r="E213" s="137" t="s">
        <v>433</v>
      </c>
      <c r="F213" s="137" t="s">
        <v>434</v>
      </c>
      <c r="G213" s="37">
        <f t="shared" si="15"/>
        <v>11842000</v>
      </c>
      <c r="H213" s="38">
        <v>11842000</v>
      </c>
      <c r="I213" s="38">
        <f t="shared" si="17"/>
        <v>0</v>
      </c>
      <c r="J213" s="39"/>
      <c r="K213" s="38"/>
      <c r="L213" s="42"/>
    </row>
    <row r="214" spans="1:12" ht="44.25" hidden="1" customHeight="1" x14ac:dyDescent="0.2">
      <c r="A214" s="41" t="s">
        <v>414</v>
      </c>
      <c r="B214" s="34">
        <v>7670</v>
      </c>
      <c r="C214" s="43" t="s">
        <v>57</v>
      </c>
      <c r="D214" s="50" t="s">
        <v>58</v>
      </c>
      <c r="E214" s="137"/>
      <c r="F214" s="137"/>
      <c r="G214" s="37">
        <f t="shared" si="15"/>
        <v>2500000</v>
      </c>
      <c r="H214" s="38"/>
      <c r="I214" s="38">
        <f t="shared" si="17"/>
        <v>2500000</v>
      </c>
      <c r="J214" s="39"/>
      <c r="K214" s="38">
        <v>2500000</v>
      </c>
      <c r="L214" s="42"/>
    </row>
    <row r="215" spans="1:12" ht="78" customHeight="1" x14ac:dyDescent="0.2">
      <c r="A215" s="41">
        <v>1216012</v>
      </c>
      <c r="B215" s="34">
        <v>6012</v>
      </c>
      <c r="C215" s="43" t="s">
        <v>52</v>
      </c>
      <c r="D215" s="50" t="s">
        <v>435</v>
      </c>
      <c r="E215" s="137" t="s">
        <v>436</v>
      </c>
      <c r="F215" s="137" t="s">
        <v>437</v>
      </c>
      <c r="G215" s="37">
        <f t="shared" si="15"/>
        <v>133864000</v>
      </c>
      <c r="H215" s="38">
        <v>133864000</v>
      </c>
      <c r="I215" s="38">
        <f t="shared" si="17"/>
        <v>0</v>
      </c>
      <c r="J215" s="39"/>
      <c r="K215" s="38"/>
      <c r="L215" s="42">
        <v>1</v>
      </c>
    </row>
    <row r="216" spans="1:12" ht="71.25" customHeight="1" x14ac:dyDescent="0.2">
      <c r="A216" s="43" t="s">
        <v>414</v>
      </c>
      <c r="B216" s="41">
        <v>7670</v>
      </c>
      <c r="C216" s="44" t="s">
        <v>57</v>
      </c>
      <c r="D216" s="50" t="s">
        <v>58</v>
      </c>
      <c r="E216" s="137"/>
      <c r="F216" s="137"/>
      <c r="G216" s="37">
        <f t="shared" si="15"/>
        <v>46290600</v>
      </c>
      <c r="H216" s="38"/>
      <c r="I216" s="38">
        <f t="shared" si="17"/>
        <v>46290600</v>
      </c>
      <c r="J216" s="39"/>
      <c r="K216" s="38">
        <v>46290600</v>
      </c>
      <c r="L216" s="42">
        <v>1</v>
      </c>
    </row>
    <row r="217" spans="1:12" ht="103.5" hidden="1" customHeight="1" x14ac:dyDescent="0.2">
      <c r="A217" s="43" t="s">
        <v>438</v>
      </c>
      <c r="B217" s="41">
        <v>7150</v>
      </c>
      <c r="C217" s="44" t="s">
        <v>439</v>
      </c>
      <c r="D217" s="50" t="s">
        <v>440</v>
      </c>
      <c r="E217" s="50" t="s">
        <v>441</v>
      </c>
      <c r="F217" s="50" t="s">
        <v>442</v>
      </c>
      <c r="G217" s="37">
        <f t="shared" si="15"/>
        <v>1223000</v>
      </c>
      <c r="H217" s="38">
        <v>1223000</v>
      </c>
      <c r="I217" s="38">
        <f t="shared" si="17"/>
        <v>0</v>
      </c>
      <c r="J217" s="39"/>
      <c r="K217" s="38"/>
      <c r="L217" s="42"/>
    </row>
    <row r="218" spans="1:12" ht="91.5" customHeight="1" x14ac:dyDescent="0.2">
      <c r="A218" s="43" t="s">
        <v>443</v>
      </c>
      <c r="B218" s="41">
        <v>8110</v>
      </c>
      <c r="C218" s="34" t="s">
        <v>91</v>
      </c>
      <c r="D218" s="35" t="s">
        <v>102</v>
      </c>
      <c r="E218" s="35" t="s">
        <v>103</v>
      </c>
      <c r="F218" s="50" t="s">
        <v>444</v>
      </c>
      <c r="G218" s="37">
        <f t="shared" si="15"/>
        <v>14606000</v>
      </c>
      <c r="H218" s="38">
        <v>1101000</v>
      </c>
      <c r="I218" s="38">
        <f t="shared" si="17"/>
        <v>13505000</v>
      </c>
      <c r="J218" s="39"/>
      <c r="K218" s="38">
        <v>13505000</v>
      </c>
      <c r="L218" s="42">
        <v>1</v>
      </c>
    </row>
    <row r="219" spans="1:12" ht="39" hidden="1" customHeight="1" x14ac:dyDescent="0.2">
      <c r="A219" s="43" t="s">
        <v>390</v>
      </c>
      <c r="B219" s="50">
        <v>6011</v>
      </c>
      <c r="C219" s="43" t="s">
        <v>300</v>
      </c>
      <c r="D219" s="50" t="s">
        <v>391</v>
      </c>
      <c r="E219" s="137" t="s">
        <v>364</v>
      </c>
      <c r="F219" s="137" t="s">
        <v>365</v>
      </c>
      <c r="G219" s="48">
        <f t="shared" si="15"/>
        <v>0</v>
      </c>
      <c r="H219" s="49"/>
      <c r="I219" s="49">
        <f t="shared" si="17"/>
        <v>0</v>
      </c>
      <c r="J219" s="39"/>
      <c r="K219" s="49"/>
      <c r="L219" s="42"/>
    </row>
    <row r="220" spans="1:12" ht="58.5" hidden="1" customHeight="1" x14ac:dyDescent="0.2">
      <c r="A220" s="43" t="s">
        <v>445</v>
      </c>
      <c r="B220" s="34">
        <v>6017</v>
      </c>
      <c r="C220" s="43" t="s">
        <v>52</v>
      </c>
      <c r="D220" s="50" t="s">
        <v>419</v>
      </c>
      <c r="E220" s="137"/>
      <c r="F220" s="137"/>
      <c r="G220" s="48">
        <f t="shared" si="15"/>
        <v>0</v>
      </c>
      <c r="H220" s="49"/>
      <c r="I220" s="49">
        <f t="shared" si="17"/>
        <v>0</v>
      </c>
      <c r="J220" s="39"/>
      <c r="K220" s="49"/>
      <c r="L220" s="42"/>
    </row>
    <row r="221" spans="1:12" ht="39" hidden="1" customHeight="1" x14ac:dyDescent="0.2">
      <c r="A221" s="50">
        <v>1216030</v>
      </c>
      <c r="B221" s="34">
        <v>6030</v>
      </c>
      <c r="C221" s="43" t="s">
        <v>403</v>
      </c>
      <c r="D221" s="50" t="s">
        <v>404</v>
      </c>
      <c r="E221" s="137"/>
      <c r="F221" s="137"/>
      <c r="G221" s="48">
        <f t="shared" si="15"/>
        <v>0</v>
      </c>
      <c r="H221" s="55"/>
      <c r="I221" s="55">
        <f t="shared" si="17"/>
        <v>0</v>
      </c>
      <c r="J221" s="39"/>
      <c r="K221" s="55"/>
      <c r="L221" s="42"/>
    </row>
    <row r="222" spans="1:12" ht="39" hidden="1" customHeight="1" x14ac:dyDescent="0.2">
      <c r="A222" s="43" t="s">
        <v>405</v>
      </c>
      <c r="B222" s="50">
        <v>7310</v>
      </c>
      <c r="C222" s="43" t="s">
        <v>69</v>
      </c>
      <c r="D222" s="50" t="s">
        <v>406</v>
      </c>
      <c r="E222" s="137"/>
      <c r="F222" s="137"/>
      <c r="G222" s="48">
        <f t="shared" si="15"/>
        <v>0</v>
      </c>
      <c r="H222" s="49"/>
      <c r="I222" s="49">
        <f t="shared" si="17"/>
        <v>0</v>
      </c>
      <c r="J222" s="39"/>
      <c r="K222" s="49"/>
      <c r="L222" s="42"/>
    </row>
    <row r="223" spans="1:12" ht="58.5" hidden="1" customHeight="1" x14ac:dyDescent="0.2">
      <c r="A223" s="50">
        <v>1217461</v>
      </c>
      <c r="B223" s="50">
        <v>7461</v>
      </c>
      <c r="C223" s="43" t="s">
        <v>144</v>
      </c>
      <c r="D223" s="50" t="s">
        <v>145</v>
      </c>
      <c r="E223" s="137"/>
      <c r="F223" s="137"/>
      <c r="G223" s="48">
        <f t="shared" si="15"/>
        <v>0</v>
      </c>
      <c r="H223" s="49"/>
      <c r="I223" s="49">
        <f t="shared" si="17"/>
        <v>0</v>
      </c>
      <c r="J223" s="39"/>
      <c r="K223" s="49"/>
      <c r="L223" s="42"/>
    </row>
    <row r="224" spans="1:12" ht="19.5" hidden="1" customHeight="1" x14ac:dyDescent="0.2">
      <c r="A224" s="50"/>
      <c r="B224" s="34"/>
      <c r="C224" s="43"/>
      <c r="D224" s="50"/>
      <c r="E224" s="50"/>
      <c r="F224" s="50"/>
      <c r="G224" s="48"/>
      <c r="H224" s="49"/>
      <c r="I224" s="49"/>
      <c r="J224" s="39"/>
      <c r="K224" s="49"/>
      <c r="L224" s="42"/>
    </row>
    <row r="225" spans="1:12" s="101" customFormat="1" ht="34.5" customHeight="1" x14ac:dyDescent="0.2">
      <c r="A225" s="92">
        <v>1400000</v>
      </c>
      <c r="B225" s="28"/>
      <c r="C225" s="28"/>
      <c r="D225" s="30" t="s">
        <v>446</v>
      </c>
      <c r="E225" s="96"/>
      <c r="F225" s="96"/>
      <c r="G225" s="33">
        <f t="shared" ref="G225:G251" si="18">H225+I225</f>
        <v>3349000</v>
      </c>
      <c r="H225" s="33">
        <f>H226</f>
        <v>2800000</v>
      </c>
      <c r="I225" s="33">
        <f>I226</f>
        <v>549000</v>
      </c>
      <c r="J225" s="33">
        <f>J226</f>
        <v>200000</v>
      </c>
      <c r="K225" s="33">
        <f>K226</f>
        <v>349000</v>
      </c>
      <c r="L225" s="42">
        <v>1</v>
      </c>
    </row>
    <row r="226" spans="1:12" ht="32.25" customHeight="1" x14ac:dyDescent="0.2">
      <c r="A226" s="92">
        <v>1410000</v>
      </c>
      <c r="B226" s="102"/>
      <c r="C226" s="102"/>
      <c r="D226" s="30" t="s">
        <v>446</v>
      </c>
      <c r="E226" s="29"/>
      <c r="F226" s="29"/>
      <c r="G226" s="33">
        <f t="shared" si="18"/>
        <v>3349000</v>
      </c>
      <c r="H226" s="33">
        <f>SUM(H227:H232)</f>
        <v>2800000</v>
      </c>
      <c r="I226" s="33">
        <f>SUM(I229:I232)</f>
        <v>549000</v>
      </c>
      <c r="J226" s="33">
        <f>SUM(J229:J232)</f>
        <v>200000</v>
      </c>
      <c r="K226" s="33">
        <f>SUM(K227:K232)</f>
        <v>349000</v>
      </c>
      <c r="L226" s="42">
        <v>1</v>
      </c>
    </row>
    <row r="227" spans="1:12" ht="58.5" hidden="1" customHeight="1" x14ac:dyDescent="0.2">
      <c r="A227" s="50">
        <v>1410160</v>
      </c>
      <c r="B227" s="34" t="s">
        <v>270</v>
      </c>
      <c r="C227" s="34" t="s">
        <v>26</v>
      </c>
      <c r="D227" s="103" t="s">
        <v>447</v>
      </c>
      <c r="E227" s="51" t="s">
        <v>448</v>
      </c>
      <c r="F227" s="35" t="s">
        <v>449</v>
      </c>
      <c r="G227" s="37">
        <f t="shared" si="18"/>
        <v>0</v>
      </c>
      <c r="H227" s="53"/>
      <c r="I227" s="49">
        <f>J227+K227</f>
        <v>0</v>
      </c>
      <c r="J227" s="39"/>
      <c r="K227" s="54"/>
      <c r="L227" s="42"/>
    </row>
    <row r="228" spans="1:12" ht="143.25" hidden="1" customHeight="1" x14ac:dyDescent="0.2">
      <c r="A228" s="50">
        <v>1416030</v>
      </c>
      <c r="B228" s="34">
        <v>6030</v>
      </c>
      <c r="C228" s="43" t="s">
        <v>403</v>
      </c>
      <c r="D228" s="50" t="s">
        <v>404</v>
      </c>
      <c r="E228" s="56" t="s">
        <v>450</v>
      </c>
      <c r="F228" s="50" t="s">
        <v>451</v>
      </c>
      <c r="G228" s="37">
        <f t="shared" si="18"/>
        <v>300000</v>
      </c>
      <c r="H228" s="53">
        <v>300000</v>
      </c>
      <c r="I228" s="38">
        <f>J228+K228</f>
        <v>0</v>
      </c>
      <c r="J228" s="104"/>
      <c r="K228" s="52"/>
      <c r="L228" s="42"/>
    </row>
    <row r="229" spans="1:12" ht="58.5" hidden="1" customHeight="1" x14ac:dyDescent="0.2">
      <c r="A229" s="50">
        <v>1416030</v>
      </c>
      <c r="B229" s="34">
        <v>6030</v>
      </c>
      <c r="C229" s="43" t="s">
        <v>403</v>
      </c>
      <c r="D229" s="50" t="s">
        <v>404</v>
      </c>
      <c r="E229" s="143" t="s">
        <v>452</v>
      </c>
      <c r="F229" s="142" t="s">
        <v>453</v>
      </c>
      <c r="G229" s="37">
        <f t="shared" si="18"/>
        <v>1500000</v>
      </c>
      <c r="H229" s="38">
        <v>1500000</v>
      </c>
      <c r="I229" s="38">
        <f>J229+K229</f>
        <v>0</v>
      </c>
      <c r="J229" s="104"/>
      <c r="K229" s="38"/>
      <c r="L229" s="42"/>
    </row>
    <row r="230" spans="1:12" ht="189.75" hidden="1" customHeight="1" x14ac:dyDescent="0.2">
      <c r="A230" s="41">
        <v>1417691</v>
      </c>
      <c r="B230" s="34">
        <v>7691</v>
      </c>
      <c r="C230" s="43" t="s">
        <v>57</v>
      </c>
      <c r="D230" s="50" t="s">
        <v>123</v>
      </c>
      <c r="E230" s="143"/>
      <c r="F230" s="142"/>
      <c r="G230" s="37">
        <f t="shared" si="18"/>
        <v>200000</v>
      </c>
      <c r="H230" s="38"/>
      <c r="I230" s="38">
        <v>200000</v>
      </c>
      <c r="J230" s="104">
        <v>200000</v>
      </c>
      <c r="K230" s="38"/>
      <c r="L230" s="42"/>
    </row>
    <row r="231" spans="1:12" ht="81" customHeight="1" x14ac:dyDescent="0.2">
      <c r="A231" s="43" t="s">
        <v>454</v>
      </c>
      <c r="B231" s="41">
        <v>7370</v>
      </c>
      <c r="C231" s="44" t="s">
        <v>57</v>
      </c>
      <c r="D231" s="50" t="s">
        <v>455</v>
      </c>
      <c r="E231" s="51" t="s">
        <v>448</v>
      </c>
      <c r="F231" s="35" t="s">
        <v>449</v>
      </c>
      <c r="G231" s="37">
        <f t="shared" si="18"/>
        <v>349000</v>
      </c>
      <c r="H231" s="38"/>
      <c r="I231" s="38">
        <f>J231+K231</f>
        <v>349000</v>
      </c>
      <c r="J231" s="104"/>
      <c r="K231" s="38">
        <v>349000</v>
      </c>
      <c r="L231" s="42">
        <v>1</v>
      </c>
    </row>
    <row r="232" spans="1:12" ht="72" hidden="1" customHeight="1" x14ac:dyDescent="0.2">
      <c r="A232" s="43" t="s">
        <v>456</v>
      </c>
      <c r="B232" s="41">
        <v>8230</v>
      </c>
      <c r="C232" s="44" t="s">
        <v>457</v>
      </c>
      <c r="D232" s="50" t="s">
        <v>117</v>
      </c>
      <c r="E232" s="51" t="s">
        <v>448</v>
      </c>
      <c r="F232" s="35" t="s">
        <v>449</v>
      </c>
      <c r="G232" s="37">
        <f t="shared" si="18"/>
        <v>1000000</v>
      </c>
      <c r="H232" s="38">
        <v>1000000</v>
      </c>
      <c r="I232" s="38">
        <f>J232+K232</f>
        <v>0</v>
      </c>
      <c r="J232" s="104"/>
      <c r="K232" s="38"/>
      <c r="L232" s="42"/>
    </row>
    <row r="233" spans="1:12" ht="31.5" customHeight="1" x14ac:dyDescent="0.2">
      <c r="A233" s="92">
        <v>1500000</v>
      </c>
      <c r="B233" s="59"/>
      <c r="C233" s="59"/>
      <c r="D233" s="30" t="s">
        <v>458</v>
      </c>
      <c r="E233" s="60"/>
      <c r="F233" s="60"/>
      <c r="G233" s="33">
        <f t="shared" si="18"/>
        <v>149558000</v>
      </c>
      <c r="H233" s="31">
        <f>H234</f>
        <v>840000</v>
      </c>
      <c r="I233" s="31">
        <f>I234</f>
        <v>148718000</v>
      </c>
      <c r="J233" s="31">
        <f>J234</f>
        <v>80300000</v>
      </c>
      <c r="K233" s="31">
        <f>K234</f>
        <v>68418000</v>
      </c>
      <c r="L233" s="42">
        <v>1</v>
      </c>
    </row>
    <row r="234" spans="1:12" ht="34.5" customHeight="1" x14ac:dyDescent="0.2">
      <c r="A234" s="92">
        <v>1510000</v>
      </c>
      <c r="B234" s="59"/>
      <c r="C234" s="59"/>
      <c r="D234" s="30" t="s">
        <v>458</v>
      </c>
      <c r="E234" s="60"/>
      <c r="F234" s="60"/>
      <c r="G234" s="33">
        <f t="shared" si="18"/>
        <v>149558000</v>
      </c>
      <c r="H234" s="31">
        <f>SUM(H235:H251)</f>
        <v>840000</v>
      </c>
      <c r="I234" s="31">
        <f>SUM(I235:I251)</f>
        <v>148718000</v>
      </c>
      <c r="J234" s="31">
        <f>SUM(J235:J251)</f>
        <v>80300000</v>
      </c>
      <c r="K234" s="31">
        <f>SUM(K235:K251)</f>
        <v>68418000</v>
      </c>
      <c r="L234" s="42">
        <v>1</v>
      </c>
    </row>
    <row r="235" spans="1:12" ht="117" hidden="1" customHeight="1" x14ac:dyDescent="0.2">
      <c r="A235" s="41">
        <v>1516083</v>
      </c>
      <c r="B235" s="34">
        <v>6083</v>
      </c>
      <c r="C235" s="43" t="s">
        <v>300</v>
      </c>
      <c r="D235" s="50" t="s">
        <v>459</v>
      </c>
      <c r="E235" s="50" t="s">
        <v>460</v>
      </c>
      <c r="F235" s="50" t="s">
        <v>461</v>
      </c>
      <c r="G235" s="48">
        <f t="shared" si="18"/>
        <v>0</v>
      </c>
      <c r="H235" s="49"/>
      <c r="I235" s="49">
        <f t="shared" ref="I235:I251" si="19">J235+K235</f>
        <v>0</v>
      </c>
      <c r="J235" s="39"/>
      <c r="K235" s="49"/>
      <c r="L235" s="42"/>
    </row>
    <row r="236" spans="1:12" ht="31.5" hidden="1" customHeight="1" x14ac:dyDescent="0.2">
      <c r="A236" s="43" t="s">
        <v>462</v>
      </c>
      <c r="B236" s="50">
        <v>4030</v>
      </c>
      <c r="C236" s="43" t="s">
        <v>345</v>
      </c>
      <c r="D236" s="41" t="s">
        <v>346</v>
      </c>
      <c r="E236" s="142" t="s">
        <v>49</v>
      </c>
      <c r="F236" s="142" t="s">
        <v>50</v>
      </c>
      <c r="G236" s="48">
        <f t="shared" si="18"/>
        <v>0</v>
      </c>
      <c r="H236" s="49"/>
      <c r="I236" s="49">
        <f t="shared" si="19"/>
        <v>0</v>
      </c>
      <c r="J236" s="39"/>
      <c r="K236" s="49"/>
      <c r="L236" s="42"/>
    </row>
    <row r="237" spans="1:12" ht="58.5" hidden="1" customHeight="1" x14ac:dyDescent="0.2">
      <c r="A237" s="43" t="s">
        <v>463</v>
      </c>
      <c r="B237" s="43" t="s">
        <v>351</v>
      </c>
      <c r="C237" s="43" t="s">
        <v>352</v>
      </c>
      <c r="D237" s="35" t="s">
        <v>353</v>
      </c>
      <c r="E237" s="142"/>
      <c r="F237" s="142"/>
      <c r="G237" s="48">
        <f t="shared" si="18"/>
        <v>0</v>
      </c>
      <c r="H237" s="55"/>
      <c r="I237" s="49">
        <f t="shared" si="19"/>
        <v>0</v>
      </c>
      <c r="J237" s="39"/>
      <c r="K237" s="49"/>
      <c r="L237" s="42"/>
    </row>
    <row r="238" spans="1:12" ht="39" hidden="1" customHeight="1" x14ac:dyDescent="0.2">
      <c r="A238" s="43" t="s">
        <v>464</v>
      </c>
      <c r="B238" s="50">
        <v>1080</v>
      </c>
      <c r="C238" s="43" t="s">
        <v>356</v>
      </c>
      <c r="D238" s="35" t="s">
        <v>357</v>
      </c>
      <c r="E238" s="142"/>
      <c r="F238" s="142"/>
      <c r="G238" s="48">
        <f t="shared" si="18"/>
        <v>0</v>
      </c>
      <c r="H238" s="55"/>
      <c r="I238" s="49">
        <f t="shared" si="19"/>
        <v>0</v>
      </c>
      <c r="J238" s="39"/>
      <c r="K238" s="49"/>
      <c r="L238" s="42"/>
    </row>
    <row r="239" spans="1:12" ht="44.25" hidden="1" customHeight="1" x14ac:dyDescent="0.2">
      <c r="A239" s="44" t="s">
        <v>465</v>
      </c>
      <c r="B239" s="43" t="s">
        <v>361</v>
      </c>
      <c r="C239" s="43" t="s">
        <v>38</v>
      </c>
      <c r="D239" s="35" t="s">
        <v>39</v>
      </c>
      <c r="E239" s="142"/>
      <c r="F239" s="142"/>
      <c r="G239" s="48">
        <f t="shared" si="18"/>
        <v>0</v>
      </c>
      <c r="H239" s="49"/>
      <c r="I239" s="49">
        <f t="shared" si="19"/>
        <v>0</v>
      </c>
      <c r="J239" s="39"/>
      <c r="K239" s="49"/>
      <c r="L239" s="42"/>
    </row>
    <row r="240" spans="1:12" ht="51.75" hidden="1" customHeight="1" x14ac:dyDescent="0.2">
      <c r="A240" s="44" t="s">
        <v>466</v>
      </c>
      <c r="B240" s="43" t="s">
        <v>222</v>
      </c>
      <c r="C240" s="43" t="s">
        <v>69</v>
      </c>
      <c r="D240" s="35" t="s">
        <v>223</v>
      </c>
      <c r="E240" s="142" t="s">
        <v>187</v>
      </c>
      <c r="F240" s="142" t="s">
        <v>188</v>
      </c>
      <c r="G240" s="37">
        <f t="shared" si="18"/>
        <v>5000000</v>
      </c>
      <c r="H240" s="38"/>
      <c r="I240" s="38">
        <f t="shared" si="19"/>
        <v>5000000</v>
      </c>
      <c r="J240" s="39"/>
      <c r="K240" s="38">
        <v>5000000</v>
      </c>
      <c r="L240" s="42"/>
    </row>
    <row r="241" spans="1:12" ht="83.25" customHeight="1" x14ac:dyDescent="0.2">
      <c r="A241" s="41">
        <v>1517366</v>
      </c>
      <c r="B241" s="41">
        <v>7366</v>
      </c>
      <c r="C241" s="44" t="s">
        <v>57</v>
      </c>
      <c r="D241" s="50" t="s">
        <v>467</v>
      </c>
      <c r="E241" s="142"/>
      <c r="F241" s="142"/>
      <c r="G241" s="37">
        <f t="shared" si="18"/>
        <v>104300000</v>
      </c>
      <c r="H241" s="38">
        <v>300000</v>
      </c>
      <c r="I241" s="38">
        <f t="shared" si="19"/>
        <v>104000000</v>
      </c>
      <c r="J241" s="39">
        <v>80000000</v>
      </c>
      <c r="K241" s="38">
        <v>24000000</v>
      </c>
      <c r="L241" s="42">
        <v>1</v>
      </c>
    </row>
    <row r="242" spans="1:12" ht="70.5" hidden="1" customHeight="1" x14ac:dyDescent="0.2">
      <c r="A242" s="43" t="s">
        <v>468</v>
      </c>
      <c r="B242" s="41">
        <v>7370</v>
      </c>
      <c r="C242" s="43" t="s">
        <v>57</v>
      </c>
      <c r="D242" s="50" t="s">
        <v>455</v>
      </c>
      <c r="E242" s="50" t="s">
        <v>54</v>
      </c>
      <c r="F242" s="35" t="s">
        <v>55</v>
      </c>
      <c r="G242" s="37">
        <f t="shared" si="18"/>
        <v>4055000</v>
      </c>
      <c r="H242" s="38"/>
      <c r="I242" s="38">
        <f t="shared" si="19"/>
        <v>4055000</v>
      </c>
      <c r="J242" s="39"/>
      <c r="K242" s="38">
        <v>4055000</v>
      </c>
      <c r="L242" s="42"/>
    </row>
    <row r="243" spans="1:12" ht="60" hidden="1" customHeight="1" x14ac:dyDescent="0.2">
      <c r="A243" s="44" t="s">
        <v>469</v>
      </c>
      <c r="B243" s="34">
        <v>2010</v>
      </c>
      <c r="C243" s="43" t="s">
        <v>235</v>
      </c>
      <c r="D243" s="35" t="s">
        <v>236</v>
      </c>
      <c r="E243" s="137" t="s">
        <v>257</v>
      </c>
      <c r="F243" s="142" t="s">
        <v>470</v>
      </c>
      <c r="G243" s="48">
        <f t="shared" si="18"/>
        <v>0</v>
      </c>
      <c r="H243" s="49"/>
      <c r="I243" s="49">
        <f t="shared" si="19"/>
        <v>0</v>
      </c>
      <c r="J243" s="39"/>
      <c r="K243" s="49"/>
      <c r="L243" s="42"/>
    </row>
    <row r="244" spans="1:12" ht="91.5" hidden="1" customHeight="1" x14ac:dyDescent="0.2">
      <c r="A244" s="44" t="s">
        <v>471</v>
      </c>
      <c r="B244" s="34">
        <v>2080</v>
      </c>
      <c r="C244" s="43" t="s">
        <v>238</v>
      </c>
      <c r="D244" s="35" t="s">
        <v>239</v>
      </c>
      <c r="E244" s="137"/>
      <c r="F244" s="142"/>
      <c r="G244" s="48">
        <f t="shared" si="18"/>
        <v>200000</v>
      </c>
      <c r="H244" s="49">
        <v>200000</v>
      </c>
      <c r="I244" s="49">
        <f t="shared" si="19"/>
        <v>0</v>
      </c>
      <c r="J244" s="39"/>
      <c r="K244" s="49"/>
      <c r="L244" s="42"/>
    </row>
    <row r="245" spans="1:12" ht="57" hidden="1" customHeight="1" x14ac:dyDescent="0.2">
      <c r="A245" s="44" t="s">
        <v>472</v>
      </c>
      <c r="B245" s="34">
        <v>2090</v>
      </c>
      <c r="C245" s="43" t="s">
        <v>241</v>
      </c>
      <c r="D245" s="35" t="s">
        <v>242</v>
      </c>
      <c r="E245" s="137"/>
      <c r="F245" s="142"/>
      <c r="G245" s="48">
        <f t="shared" si="18"/>
        <v>0</v>
      </c>
      <c r="H245" s="105"/>
      <c r="I245" s="49">
        <f t="shared" si="19"/>
        <v>0</v>
      </c>
      <c r="J245" s="39"/>
      <c r="K245" s="49"/>
      <c r="L245" s="42"/>
    </row>
    <row r="246" spans="1:12" ht="70.5" hidden="1" customHeight="1" x14ac:dyDescent="0.2">
      <c r="A246" s="43" t="s">
        <v>473</v>
      </c>
      <c r="B246" s="50">
        <v>7322</v>
      </c>
      <c r="C246" s="43" t="s">
        <v>69</v>
      </c>
      <c r="D246" s="41" t="s">
        <v>256</v>
      </c>
      <c r="E246" s="137"/>
      <c r="F246" s="142"/>
      <c r="G246" s="37">
        <f t="shared" si="18"/>
        <v>35113000</v>
      </c>
      <c r="H246" s="38"/>
      <c r="I246" s="38">
        <f t="shared" si="19"/>
        <v>35113000</v>
      </c>
      <c r="J246" s="39"/>
      <c r="K246" s="38">
        <v>35113000</v>
      </c>
      <c r="L246" s="42"/>
    </row>
    <row r="247" spans="1:12" ht="183.75" hidden="1" customHeight="1" x14ac:dyDescent="0.2">
      <c r="A247" s="41">
        <v>1517691</v>
      </c>
      <c r="B247" s="34">
        <v>7691</v>
      </c>
      <c r="C247" s="43" t="s">
        <v>57</v>
      </c>
      <c r="D247" s="50" t="s">
        <v>123</v>
      </c>
      <c r="E247" s="142" t="s">
        <v>103</v>
      </c>
      <c r="F247" s="137" t="s">
        <v>444</v>
      </c>
      <c r="G247" s="37">
        <f t="shared" si="18"/>
        <v>300000</v>
      </c>
      <c r="H247" s="38"/>
      <c r="I247" s="38">
        <f t="shared" si="19"/>
        <v>300000</v>
      </c>
      <c r="J247" s="39">
        <v>300000</v>
      </c>
      <c r="K247" s="38"/>
      <c r="L247" s="42"/>
    </row>
    <row r="248" spans="1:12" ht="114.75" hidden="1" customHeight="1" x14ac:dyDescent="0.2">
      <c r="A248" s="41">
        <v>1513104</v>
      </c>
      <c r="B248" s="34">
        <v>3104</v>
      </c>
      <c r="C248" s="34">
        <v>1020</v>
      </c>
      <c r="D248" s="50" t="s">
        <v>294</v>
      </c>
      <c r="E248" s="142"/>
      <c r="F248" s="142"/>
      <c r="G248" s="37">
        <f t="shared" si="18"/>
        <v>250000</v>
      </c>
      <c r="H248" s="38"/>
      <c r="I248" s="38">
        <f t="shared" si="19"/>
        <v>250000</v>
      </c>
      <c r="J248" s="39"/>
      <c r="K248" s="38">
        <v>250000</v>
      </c>
      <c r="L248" s="42"/>
    </row>
    <row r="249" spans="1:12" ht="53.25" hidden="1" customHeight="1" x14ac:dyDescent="0.2">
      <c r="A249" s="44" t="s">
        <v>465</v>
      </c>
      <c r="B249" s="43" t="s">
        <v>361</v>
      </c>
      <c r="C249" s="43" t="s">
        <v>38</v>
      </c>
      <c r="D249" s="35" t="s">
        <v>39</v>
      </c>
      <c r="E249" s="142" t="s">
        <v>362</v>
      </c>
      <c r="F249" s="142" t="s">
        <v>474</v>
      </c>
      <c r="G249" s="48">
        <f t="shared" si="18"/>
        <v>0</v>
      </c>
      <c r="H249" s="49"/>
      <c r="I249" s="49">
        <f t="shared" si="19"/>
        <v>0</v>
      </c>
      <c r="J249" s="39"/>
      <c r="K249" s="49"/>
      <c r="L249" s="42"/>
    </row>
    <row r="250" spans="1:12" ht="57" hidden="1" customHeight="1" x14ac:dyDescent="0.2">
      <c r="A250" s="43" t="s">
        <v>468</v>
      </c>
      <c r="B250" s="41">
        <v>7370</v>
      </c>
      <c r="C250" s="44" t="s">
        <v>57</v>
      </c>
      <c r="D250" s="50" t="s">
        <v>455</v>
      </c>
      <c r="E250" s="142"/>
      <c r="F250" s="142"/>
      <c r="G250" s="48">
        <f t="shared" si="18"/>
        <v>0</v>
      </c>
      <c r="H250" s="49"/>
      <c r="I250" s="49">
        <f t="shared" si="19"/>
        <v>0</v>
      </c>
      <c r="J250" s="39"/>
      <c r="K250" s="49"/>
      <c r="L250" s="42"/>
    </row>
    <row r="251" spans="1:12" ht="78" hidden="1" customHeight="1" x14ac:dyDescent="0.2">
      <c r="A251" s="43" t="s">
        <v>475</v>
      </c>
      <c r="B251" s="50">
        <v>5031</v>
      </c>
      <c r="C251" s="43" t="s">
        <v>208</v>
      </c>
      <c r="D251" s="50" t="s">
        <v>209</v>
      </c>
      <c r="E251" s="50" t="s">
        <v>210</v>
      </c>
      <c r="F251" s="50" t="s">
        <v>211</v>
      </c>
      <c r="G251" s="48">
        <f t="shared" si="18"/>
        <v>340000</v>
      </c>
      <c r="H251" s="49">
        <v>340000</v>
      </c>
      <c r="I251" s="49">
        <f t="shared" si="19"/>
        <v>0</v>
      </c>
      <c r="J251" s="39"/>
      <c r="K251" s="49"/>
      <c r="L251" s="42"/>
    </row>
    <row r="252" spans="1:12" ht="19.5" hidden="1" customHeight="1" x14ac:dyDescent="0.2">
      <c r="A252" s="43"/>
      <c r="B252" s="41"/>
      <c r="C252" s="44"/>
      <c r="D252" s="50"/>
      <c r="E252" s="51"/>
      <c r="F252" s="106"/>
      <c r="G252" s="48"/>
      <c r="H252" s="49"/>
      <c r="I252" s="49"/>
      <c r="J252" s="39"/>
      <c r="K252" s="49"/>
      <c r="L252" s="42"/>
    </row>
    <row r="253" spans="1:12" ht="39" customHeight="1" x14ac:dyDescent="0.2">
      <c r="A253" s="92">
        <v>3700000</v>
      </c>
      <c r="B253" s="59"/>
      <c r="C253" s="59"/>
      <c r="D253" s="30" t="s">
        <v>476</v>
      </c>
      <c r="E253" s="97"/>
      <c r="F253" s="97"/>
      <c r="G253" s="33">
        <f>H253+I253</f>
        <v>83497880</v>
      </c>
      <c r="H253" s="33">
        <f>H254</f>
        <v>30504100</v>
      </c>
      <c r="I253" s="33">
        <f>I254</f>
        <v>52993780</v>
      </c>
      <c r="J253" s="33">
        <f>J254</f>
        <v>0</v>
      </c>
      <c r="K253" s="33">
        <f>K254</f>
        <v>52993780</v>
      </c>
      <c r="L253" s="42">
        <v>1</v>
      </c>
    </row>
    <row r="254" spans="1:12" ht="39" customHeight="1" x14ac:dyDescent="0.2">
      <c r="A254" s="92">
        <v>3710000</v>
      </c>
      <c r="B254" s="59"/>
      <c r="C254" s="59"/>
      <c r="D254" s="30" t="s">
        <v>476</v>
      </c>
      <c r="E254" s="97"/>
      <c r="F254" s="97"/>
      <c r="G254" s="33">
        <f>SUM(G255:G265)</f>
        <v>83497880</v>
      </c>
      <c r="H254" s="33">
        <f>SUM(H255:H265)</f>
        <v>30504100</v>
      </c>
      <c r="I254" s="33">
        <f>SUM(I255:J265)</f>
        <v>52993780</v>
      </c>
      <c r="J254" s="33">
        <f>SUM(J255:J263)</f>
        <v>0</v>
      </c>
      <c r="K254" s="33">
        <f>SUM(K255:K265)</f>
        <v>52993780</v>
      </c>
      <c r="L254" s="42">
        <v>1</v>
      </c>
    </row>
    <row r="255" spans="1:12" ht="78" hidden="1" customHeight="1" x14ac:dyDescent="0.2">
      <c r="A255" s="41">
        <v>3718600</v>
      </c>
      <c r="B255" s="34">
        <v>8600</v>
      </c>
      <c r="C255" s="34" t="s">
        <v>164</v>
      </c>
      <c r="D255" s="50" t="s">
        <v>165</v>
      </c>
      <c r="E255" s="35" t="s">
        <v>166</v>
      </c>
      <c r="F255" s="35" t="s">
        <v>167</v>
      </c>
      <c r="G255" s="37">
        <f t="shared" ref="G255:G266" si="20">H255+I255</f>
        <v>23544040</v>
      </c>
      <c r="H255" s="38">
        <v>9330260</v>
      </c>
      <c r="I255" s="38">
        <f>J255+K255</f>
        <v>14213780</v>
      </c>
      <c r="J255" s="39"/>
      <c r="K255" s="38">
        <v>14213780</v>
      </c>
      <c r="L255" s="42"/>
    </row>
    <row r="256" spans="1:12" ht="58.5" hidden="1" customHeight="1" x14ac:dyDescent="0.2">
      <c r="A256" s="135">
        <v>3719770</v>
      </c>
      <c r="B256" s="136">
        <v>9770</v>
      </c>
      <c r="C256" s="136" t="s">
        <v>96</v>
      </c>
      <c r="D256" s="137" t="s">
        <v>477</v>
      </c>
      <c r="E256" s="50" t="s">
        <v>187</v>
      </c>
      <c r="F256" s="50" t="s">
        <v>188</v>
      </c>
      <c r="G256" s="48">
        <f t="shared" si="20"/>
        <v>0</v>
      </c>
      <c r="H256" s="49"/>
      <c r="I256" s="49"/>
      <c r="J256" s="39"/>
      <c r="K256" s="49"/>
      <c r="L256" s="42"/>
    </row>
    <row r="257" spans="1:12" ht="144.75" hidden="1" customHeight="1" x14ac:dyDescent="0.2">
      <c r="A257" s="135"/>
      <c r="B257" s="136"/>
      <c r="C257" s="136"/>
      <c r="D257" s="137"/>
      <c r="E257" s="56" t="s">
        <v>124</v>
      </c>
      <c r="F257" s="35" t="s">
        <v>478</v>
      </c>
      <c r="G257" s="48">
        <f t="shared" si="20"/>
        <v>1000000</v>
      </c>
      <c r="H257" s="49"/>
      <c r="I257" s="49">
        <f>K257</f>
        <v>1000000</v>
      </c>
      <c r="J257" s="39"/>
      <c r="K257" s="49">
        <v>1000000</v>
      </c>
      <c r="L257" s="42"/>
    </row>
    <row r="258" spans="1:12" ht="97.5" hidden="1" customHeight="1" x14ac:dyDescent="0.2">
      <c r="A258" s="135"/>
      <c r="B258" s="136"/>
      <c r="C258" s="136"/>
      <c r="D258" s="136"/>
      <c r="E258" s="35" t="s">
        <v>161</v>
      </c>
      <c r="F258" s="35" t="s">
        <v>479</v>
      </c>
      <c r="G258" s="48">
        <f t="shared" si="20"/>
        <v>0</v>
      </c>
      <c r="H258" s="49"/>
      <c r="I258" s="49">
        <f t="shared" ref="I258:I265" si="21">J258+K258</f>
        <v>0</v>
      </c>
      <c r="J258" s="39"/>
      <c r="K258" s="49"/>
      <c r="L258" s="42"/>
    </row>
    <row r="259" spans="1:12" ht="150" customHeight="1" x14ac:dyDescent="0.2">
      <c r="A259" s="135">
        <v>3719800</v>
      </c>
      <c r="B259" s="136">
        <v>9800</v>
      </c>
      <c r="C259" s="136" t="s">
        <v>96</v>
      </c>
      <c r="D259" s="137" t="s">
        <v>480</v>
      </c>
      <c r="E259" s="56" t="s">
        <v>124</v>
      </c>
      <c r="F259" s="35" t="s">
        <v>125</v>
      </c>
      <c r="G259" s="37">
        <f t="shared" si="20"/>
        <v>39363840</v>
      </c>
      <c r="H259" s="38">
        <v>14163840</v>
      </c>
      <c r="I259" s="38">
        <f t="shared" si="21"/>
        <v>25200000</v>
      </c>
      <c r="J259" s="39"/>
      <c r="K259" s="132">
        <v>25200000</v>
      </c>
      <c r="L259" s="42">
        <v>1</v>
      </c>
    </row>
    <row r="260" spans="1:12" ht="78" hidden="1" customHeight="1" x14ac:dyDescent="0.2">
      <c r="A260" s="135"/>
      <c r="B260" s="136"/>
      <c r="C260" s="136"/>
      <c r="D260" s="137"/>
      <c r="E260" s="56" t="s">
        <v>248</v>
      </c>
      <c r="F260" s="35" t="s">
        <v>481</v>
      </c>
      <c r="G260" s="48">
        <f t="shared" si="20"/>
        <v>200000</v>
      </c>
      <c r="H260" s="49">
        <v>200000</v>
      </c>
      <c r="I260" s="49">
        <f t="shared" si="21"/>
        <v>0</v>
      </c>
      <c r="J260" s="39"/>
      <c r="K260" s="49"/>
      <c r="L260" s="42"/>
    </row>
    <row r="261" spans="1:12" ht="78" customHeight="1" x14ac:dyDescent="0.2">
      <c r="A261" s="135"/>
      <c r="B261" s="136"/>
      <c r="C261" s="136"/>
      <c r="D261" s="137"/>
      <c r="E261" s="56" t="s">
        <v>118</v>
      </c>
      <c r="F261" s="35" t="s">
        <v>119</v>
      </c>
      <c r="G261" s="37">
        <f t="shared" si="20"/>
        <v>18090000</v>
      </c>
      <c r="H261" s="38">
        <v>5510000</v>
      </c>
      <c r="I261" s="38">
        <f t="shared" si="21"/>
        <v>12580000</v>
      </c>
      <c r="J261" s="39"/>
      <c r="K261" s="133">
        <v>12580000</v>
      </c>
      <c r="L261" s="42">
        <v>1</v>
      </c>
    </row>
    <row r="262" spans="1:12" ht="97.5" hidden="1" customHeight="1" x14ac:dyDescent="0.2">
      <c r="A262" s="41">
        <v>3719800</v>
      </c>
      <c r="B262" s="34">
        <v>9800</v>
      </c>
      <c r="C262" s="34" t="s">
        <v>96</v>
      </c>
      <c r="D262" s="137"/>
      <c r="E262" s="56" t="s">
        <v>424</v>
      </c>
      <c r="F262" s="35" t="s">
        <v>482</v>
      </c>
      <c r="G262" s="48">
        <f t="shared" si="20"/>
        <v>200000</v>
      </c>
      <c r="H262" s="49">
        <v>200000</v>
      </c>
      <c r="I262" s="49">
        <f t="shared" si="21"/>
        <v>0</v>
      </c>
      <c r="J262" s="39"/>
      <c r="K262" s="49"/>
      <c r="L262" s="42"/>
    </row>
    <row r="263" spans="1:12" ht="58.5" hidden="1" customHeight="1" x14ac:dyDescent="0.2">
      <c r="A263" s="41">
        <v>3719800</v>
      </c>
      <c r="B263" s="34">
        <v>9800</v>
      </c>
      <c r="C263" s="34" t="s">
        <v>96</v>
      </c>
      <c r="D263" s="137"/>
      <c r="E263" s="50" t="s">
        <v>187</v>
      </c>
      <c r="F263" s="50" t="s">
        <v>188</v>
      </c>
      <c r="G263" s="48">
        <f t="shared" si="20"/>
        <v>0</v>
      </c>
      <c r="H263" s="49"/>
      <c r="I263" s="49">
        <f t="shared" si="21"/>
        <v>0</v>
      </c>
      <c r="J263" s="39"/>
      <c r="K263" s="49"/>
      <c r="L263" s="42"/>
    </row>
    <row r="264" spans="1:12" ht="75.75" hidden="1" customHeight="1" x14ac:dyDescent="0.2">
      <c r="A264" s="41">
        <v>3719800</v>
      </c>
      <c r="B264" s="34">
        <v>9800</v>
      </c>
      <c r="C264" s="34" t="s">
        <v>96</v>
      </c>
      <c r="D264" s="137"/>
      <c r="E264" s="35" t="s">
        <v>103</v>
      </c>
      <c r="F264" s="50" t="s">
        <v>483</v>
      </c>
      <c r="G264" s="48">
        <f t="shared" si="20"/>
        <v>1100000</v>
      </c>
      <c r="H264" s="49">
        <v>1100000</v>
      </c>
      <c r="I264" s="49">
        <f t="shared" si="21"/>
        <v>0</v>
      </c>
      <c r="J264" s="39"/>
      <c r="K264" s="49"/>
      <c r="L264" s="42"/>
    </row>
    <row r="265" spans="1:12" ht="136.5" hidden="1" customHeight="1" x14ac:dyDescent="0.2">
      <c r="A265" s="41">
        <v>3719800</v>
      </c>
      <c r="B265" s="34">
        <v>9800</v>
      </c>
      <c r="C265" s="34" t="s">
        <v>96</v>
      </c>
      <c r="D265" s="137"/>
      <c r="E265" s="107" t="s">
        <v>484</v>
      </c>
      <c r="F265" s="50" t="s">
        <v>485</v>
      </c>
      <c r="G265" s="48">
        <f t="shared" si="20"/>
        <v>0</v>
      </c>
      <c r="H265" s="49"/>
      <c r="I265" s="49">
        <f t="shared" si="21"/>
        <v>0</v>
      </c>
      <c r="J265" s="39"/>
      <c r="K265" s="49"/>
      <c r="L265" s="42"/>
    </row>
    <row r="266" spans="1:12" ht="34.5" customHeight="1" x14ac:dyDescent="0.3">
      <c r="A266" s="60"/>
      <c r="B266" s="60"/>
      <c r="C266" s="60"/>
      <c r="D266" s="108" t="s">
        <v>486</v>
      </c>
      <c r="E266" s="109"/>
      <c r="F266" s="109"/>
      <c r="G266" s="33">
        <f t="shared" si="20"/>
        <v>2406658890</v>
      </c>
      <c r="H266" s="33">
        <f>H14+H60+H86+H120+H139+H164+H182+H225+H233+H253+H149</f>
        <v>1026920740</v>
      </c>
      <c r="I266" s="33">
        <f>I14+I60+I86+I120+I139+I164+I182+I225+I233+I253+I149</f>
        <v>1379738150</v>
      </c>
      <c r="J266" s="33">
        <f>J14+J60+J86+J120+J139+J164+J182+J225+J233+J253+J149</f>
        <v>83808650</v>
      </c>
      <c r="K266" s="33">
        <f>K14+K60+K86+K120+K139+K164+K182+K225+K233+K253+K149</f>
        <v>1295229500</v>
      </c>
      <c r="L266" s="42">
        <v>1</v>
      </c>
    </row>
    <row r="267" spans="1:12" ht="15.75" hidden="1" x14ac:dyDescent="0.25">
      <c r="A267" s="110"/>
      <c r="B267" s="110"/>
      <c r="C267" s="111"/>
      <c r="D267" s="111"/>
      <c r="E267" s="111"/>
      <c r="F267" s="111"/>
      <c r="G267" s="112"/>
      <c r="H267" s="113"/>
      <c r="I267" s="113"/>
      <c r="J267" s="114"/>
      <c r="K267" s="113"/>
      <c r="L267" s="42"/>
    </row>
    <row r="268" spans="1:12" ht="15.75" hidden="1" x14ac:dyDescent="0.25">
      <c r="A268" s="110"/>
      <c r="B268" s="110"/>
      <c r="C268" s="111"/>
      <c r="D268" s="111"/>
      <c r="E268" s="111"/>
      <c r="F268" s="111"/>
      <c r="G268" s="112"/>
      <c r="H268" s="112"/>
      <c r="I268" s="112"/>
      <c r="J268" s="115"/>
      <c r="K268" s="112"/>
      <c r="L268" s="42"/>
    </row>
    <row r="269" spans="1:12" ht="15.75" hidden="1" x14ac:dyDescent="0.25">
      <c r="A269" s="110"/>
      <c r="B269" s="110"/>
      <c r="C269" s="111"/>
      <c r="D269" s="111"/>
      <c r="E269" s="111"/>
      <c r="F269" s="111"/>
      <c r="G269" s="112"/>
      <c r="H269" s="113"/>
      <c r="I269" s="113"/>
      <c r="J269" s="114"/>
      <c r="K269" s="113"/>
      <c r="L269" s="42"/>
    </row>
    <row r="270" spans="1:12" ht="15.75" hidden="1" x14ac:dyDescent="0.25">
      <c r="A270" s="110"/>
      <c r="B270" s="110"/>
      <c r="C270" s="111"/>
      <c r="D270" s="111"/>
      <c r="E270" s="111"/>
      <c r="F270" s="111"/>
      <c r="G270" s="112"/>
      <c r="H270" s="113"/>
      <c r="I270" s="113"/>
      <c r="J270" s="114"/>
      <c r="K270" s="113"/>
      <c r="L270" s="42"/>
    </row>
    <row r="271" spans="1:12" s="118" customFormat="1" ht="93" customHeight="1" x14ac:dyDescent="0.4">
      <c r="A271" s="138" t="s">
        <v>487</v>
      </c>
      <c r="B271" s="138"/>
      <c r="C271" s="138"/>
      <c r="D271" s="138"/>
      <c r="E271" s="116"/>
      <c r="F271" s="116"/>
      <c r="G271" s="139" t="s">
        <v>488</v>
      </c>
      <c r="H271" s="139"/>
      <c r="I271" s="139"/>
      <c r="J271" s="139"/>
      <c r="K271" s="139"/>
      <c r="L271" s="117">
        <v>1</v>
      </c>
    </row>
    <row r="272" spans="1:12" s="121" customFormat="1" ht="60" customHeight="1" x14ac:dyDescent="0.3">
      <c r="A272" s="140" t="s">
        <v>489</v>
      </c>
      <c r="B272" s="140"/>
      <c r="C272" s="140"/>
      <c r="D272" s="119"/>
      <c r="E272" s="116"/>
      <c r="F272" s="116"/>
      <c r="G272" s="141"/>
      <c r="H272" s="141"/>
      <c r="I272" s="141"/>
      <c r="J272" s="141"/>
      <c r="K272" s="141"/>
      <c r="L272" s="120">
        <v>1</v>
      </c>
    </row>
    <row r="273" spans="1:12" ht="18.75" hidden="1" customHeight="1" x14ac:dyDescent="0.3">
      <c r="A273" s="134"/>
      <c r="B273" s="134"/>
      <c r="C273" s="111"/>
      <c r="D273" s="110"/>
      <c r="E273" s="111"/>
      <c r="F273" s="111"/>
      <c r="G273" s="112"/>
      <c r="H273" s="113"/>
      <c r="I273" s="113"/>
      <c r="J273" s="114"/>
      <c r="K273" s="113"/>
      <c r="L273" s="27"/>
    </row>
    <row r="274" spans="1:12" ht="18.75" x14ac:dyDescent="0.3">
      <c r="A274" s="122"/>
      <c r="B274" s="122"/>
      <c r="C274" s="123"/>
      <c r="D274" s="124"/>
      <c r="E274" s="116"/>
      <c r="F274" s="116"/>
      <c r="G274" s="125"/>
      <c r="H274" s="126"/>
      <c r="I274" s="126"/>
      <c r="J274" s="114"/>
      <c r="K274" s="126"/>
      <c r="L274" s="27"/>
    </row>
    <row r="275" spans="1:12" ht="18.75" x14ac:dyDescent="0.3">
      <c r="A275" s="134"/>
      <c r="B275" s="134"/>
      <c r="C275" s="123"/>
      <c r="D275" s="124"/>
      <c r="E275" s="116"/>
      <c r="F275" s="116"/>
      <c r="G275" s="125"/>
      <c r="H275" s="126"/>
      <c r="I275" s="126"/>
      <c r="J275" s="114"/>
      <c r="K275" s="126"/>
      <c r="L275" s="27"/>
    </row>
    <row r="276" spans="1:12" ht="18.75" x14ac:dyDescent="0.3">
      <c r="A276" s="122"/>
      <c r="B276" s="122"/>
      <c r="C276" s="123"/>
      <c r="D276" s="124"/>
      <c r="E276" s="116"/>
      <c r="F276" s="116"/>
      <c r="G276" s="125"/>
      <c r="H276" s="126"/>
      <c r="I276" s="126"/>
      <c r="J276" s="114"/>
      <c r="K276" s="126"/>
      <c r="L276" s="27"/>
    </row>
    <row r="277" spans="1:12" ht="18.75" x14ac:dyDescent="0.3">
      <c r="A277" s="122"/>
      <c r="B277" s="122"/>
      <c r="C277" s="123"/>
      <c r="D277" s="124"/>
      <c r="E277" s="116"/>
      <c r="F277" s="116"/>
      <c r="G277" s="125"/>
      <c r="H277" s="126"/>
      <c r="I277" s="126"/>
      <c r="J277" s="114"/>
      <c r="K277" s="126"/>
      <c r="L277" s="27"/>
    </row>
    <row r="278" spans="1:12" ht="18.75" x14ac:dyDescent="0.3">
      <c r="A278" s="122"/>
      <c r="B278" s="122"/>
      <c r="C278" s="123"/>
      <c r="D278" s="124"/>
      <c r="E278" s="116"/>
      <c r="F278" s="116"/>
      <c r="G278" s="125"/>
      <c r="H278" s="126"/>
      <c r="I278" s="126"/>
      <c r="J278" s="114"/>
      <c r="K278" s="126"/>
      <c r="L278" s="27"/>
    </row>
    <row r="279" spans="1:12" ht="18.75" x14ac:dyDescent="0.3">
      <c r="A279" s="122"/>
      <c r="B279" s="122"/>
      <c r="C279" s="123"/>
      <c r="D279" s="124"/>
      <c r="E279" s="116"/>
      <c r="F279" s="116"/>
      <c r="G279" s="125"/>
      <c r="H279" s="126"/>
      <c r="I279" s="126"/>
      <c r="J279" s="114"/>
      <c r="K279" s="126"/>
      <c r="L279" s="27"/>
    </row>
    <row r="280" spans="1:12" ht="18.75" x14ac:dyDescent="0.3">
      <c r="A280" s="122"/>
      <c r="B280" s="122"/>
      <c r="C280" s="123"/>
      <c r="D280" s="124"/>
      <c r="E280" s="116"/>
      <c r="F280" s="116"/>
      <c r="G280" s="125"/>
      <c r="H280" s="126"/>
      <c r="I280" s="126"/>
      <c r="J280" s="114"/>
      <c r="K280" s="126"/>
      <c r="L280" s="27"/>
    </row>
    <row r="281" spans="1:12" ht="18.75" x14ac:dyDescent="0.3">
      <c r="A281" s="122"/>
      <c r="B281" s="122"/>
      <c r="C281" s="123"/>
      <c r="D281" s="124"/>
      <c r="E281" s="116"/>
      <c r="F281" s="116"/>
      <c r="G281" s="125"/>
      <c r="H281" s="126"/>
      <c r="I281" s="126"/>
      <c r="J281" s="114"/>
      <c r="K281" s="126"/>
      <c r="L281" s="27"/>
    </row>
    <row r="282" spans="1:12" ht="18.75" x14ac:dyDescent="0.3">
      <c r="A282" s="122"/>
      <c r="B282" s="122"/>
      <c r="C282" s="123"/>
      <c r="D282" s="124"/>
      <c r="E282" s="116"/>
      <c r="F282" s="116"/>
      <c r="G282" s="125"/>
      <c r="H282" s="126"/>
      <c r="I282" s="126"/>
      <c r="J282" s="114"/>
      <c r="K282" s="126"/>
      <c r="L282" s="27"/>
    </row>
    <row r="283" spans="1:12" ht="18.75" x14ac:dyDescent="0.3">
      <c r="A283" s="122"/>
      <c r="B283" s="122"/>
      <c r="C283" s="123"/>
      <c r="D283" s="124"/>
      <c r="E283" s="116"/>
      <c r="F283" s="116"/>
      <c r="G283" s="125"/>
      <c r="H283" s="126"/>
      <c r="I283" s="126"/>
      <c r="J283" s="114"/>
      <c r="K283" s="126"/>
      <c r="L283" s="27"/>
    </row>
    <row r="284" spans="1:12" ht="18.75" x14ac:dyDescent="0.3">
      <c r="A284" s="122"/>
      <c r="B284" s="122"/>
      <c r="C284" s="123"/>
      <c r="D284" s="124"/>
      <c r="E284" s="116"/>
      <c r="F284" s="116"/>
      <c r="G284" s="125"/>
      <c r="H284" s="126"/>
      <c r="I284" s="126"/>
      <c r="J284" s="114"/>
      <c r="K284" s="126"/>
      <c r="L284" s="27"/>
    </row>
    <row r="285" spans="1:12" ht="18.75" x14ac:dyDescent="0.3">
      <c r="A285" s="122"/>
      <c r="B285" s="122"/>
      <c r="C285" s="123"/>
      <c r="D285" s="124"/>
      <c r="E285" s="116"/>
      <c r="F285" s="116"/>
      <c r="G285" s="125"/>
      <c r="H285" s="126"/>
      <c r="I285" s="126"/>
      <c r="J285" s="114"/>
      <c r="K285" s="126"/>
      <c r="L285" s="27"/>
    </row>
    <row r="286" spans="1:12" ht="18.75" x14ac:dyDescent="0.3">
      <c r="A286" s="122"/>
      <c r="B286" s="122"/>
      <c r="C286" s="123"/>
      <c r="D286" s="124"/>
      <c r="E286" s="116"/>
      <c r="F286" s="116"/>
      <c r="G286" s="125"/>
      <c r="H286" s="126"/>
      <c r="I286" s="126"/>
      <c r="J286" s="114"/>
      <c r="K286" s="126"/>
      <c r="L286" s="27"/>
    </row>
    <row r="287" spans="1:12" ht="18.75" x14ac:dyDescent="0.3">
      <c r="A287" s="122"/>
      <c r="B287" s="122"/>
      <c r="C287" s="123"/>
      <c r="D287" s="124"/>
      <c r="E287" s="116"/>
      <c r="F287" s="116"/>
      <c r="G287" s="125"/>
      <c r="H287" s="126"/>
      <c r="I287" s="126"/>
      <c r="J287" s="114"/>
      <c r="K287" s="126"/>
      <c r="L287" s="27"/>
    </row>
    <row r="288" spans="1:12" ht="18.75" x14ac:dyDescent="0.3">
      <c r="A288" s="122"/>
      <c r="B288" s="122"/>
      <c r="C288" s="123"/>
      <c r="D288" s="124"/>
      <c r="E288" s="116"/>
      <c r="F288" s="116"/>
      <c r="G288" s="125"/>
      <c r="H288" s="126"/>
      <c r="I288" s="126"/>
      <c r="J288" s="114"/>
      <c r="K288" s="126"/>
      <c r="L288" s="27"/>
    </row>
    <row r="289" spans="1:12" ht="18.75" x14ac:dyDescent="0.3">
      <c r="A289" s="123"/>
      <c r="B289" s="122"/>
      <c r="C289" s="123"/>
      <c r="D289" s="124"/>
      <c r="E289" s="116"/>
      <c r="F289" s="116"/>
      <c r="G289" s="125"/>
      <c r="H289" s="126"/>
      <c r="I289" s="126"/>
      <c r="J289" s="114"/>
      <c r="K289" s="126"/>
      <c r="L289" s="27"/>
    </row>
    <row r="290" spans="1:12" ht="18.75" x14ac:dyDescent="0.3">
      <c r="A290" s="123"/>
      <c r="B290" s="122"/>
      <c r="C290" s="123"/>
      <c r="D290" s="124"/>
      <c r="E290" s="116"/>
      <c r="F290" s="116"/>
      <c r="G290" s="125"/>
      <c r="H290" s="126"/>
      <c r="I290" s="126"/>
      <c r="J290" s="114"/>
      <c r="K290" s="126"/>
      <c r="L290" s="27"/>
    </row>
    <row r="291" spans="1:12" ht="18.75" x14ac:dyDescent="0.3">
      <c r="A291" s="123"/>
      <c r="B291" s="122"/>
      <c r="C291" s="123"/>
      <c r="D291" s="124"/>
      <c r="E291" s="116"/>
      <c r="F291" s="116"/>
      <c r="G291" s="125"/>
      <c r="H291" s="126"/>
      <c r="I291" s="126"/>
      <c r="J291" s="114"/>
      <c r="K291" s="126"/>
      <c r="L291" s="27"/>
    </row>
    <row r="292" spans="1:12" ht="18.75" x14ac:dyDescent="0.3">
      <c r="A292" s="123"/>
      <c r="B292" s="122"/>
      <c r="C292" s="123"/>
      <c r="D292" s="124"/>
      <c r="E292" s="116"/>
      <c r="F292" s="116"/>
      <c r="G292" s="125"/>
      <c r="H292" s="126"/>
      <c r="I292" s="126"/>
      <c r="J292" s="114"/>
      <c r="K292" s="126"/>
      <c r="L292" s="27"/>
    </row>
    <row r="293" spans="1:12" ht="18.75" x14ac:dyDescent="0.3">
      <c r="A293" s="123"/>
      <c r="B293" s="122"/>
      <c r="C293" s="123"/>
      <c r="D293" s="124"/>
      <c r="E293" s="116"/>
      <c r="F293" s="116"/>
      <c r="G293" s="125"/>
      <c r="H293" s="126"/>
      <c r="I293" s="126"/>
      <c r="J293" s="114"/>
      <c r="K293" s="126"/>
      <c r="L293" s="27"/>
    </row>
    <row r="294" spans="1:12" ht="18.75" x14ac:dyDescent="0.3">
      <c r="A294" s="123"/>
      <c r="B294" s="122"/>
      <c r="C294" s="123"/>
      <c r="D294" s="124"/>
      <c r="E294" s="116"/>
      <c r="F294" s="116"/>
      <c r="G294" s="125"/>
      <c r="H294" s="126"/>
      <c r="I294" s="126"/>
      <c r="J294" s="114"/>
      <c r="K294" s="126"/>
      <c r="L294" s="27"/>
    </row>
    <row r="295" spans="1:12" ht="18.75" x14ac:dyDescent="0.3">
      <c r="A295" s="123"/>
      <c r="B295" s="122"/>
      <c r="C295" s="123"/>
      <c r="D295" s="124"/>
      <c r="E295" s="116"/>
      <c r="F295" s="116"/>
      <c r="G295" s="125"/>
      <c r="H295" s="126"/>
      <c r="I295" s="126"/>
      <c r="J295" s="114"/>
      <c r="K295" s="126"/>
      <c r="L295" s="27"/>
    </row>
    <row r="296" spans="1:12" ht="18.75" x14ac:dyDescent="0.3">
      <c r="A296" s="123"/>
      <c r="B296" s="122"/>
      <c r="C296" s="123"/>
      <c r="D296" s="124"/>
      <c r="E296" s="116"/>
      <c r="F296" s="116"/>
      <c r="G296" s="125"/>
      <c r="H296" s="126"/>
      <c r="I296" s="126"/>
      <c r="J296" s="114"/>
      <c r="K296" s="126"/>
      <c r="L296" s="27"/>
    </row>
    <row r="297" spans="1:12" ht="18.75" x14ac:dyDescent="0.3">
      <c r="A297" s="123"/>
      <c r="B297" s="122"/>
      <c r="C297" s="123"/>
      <c r="D297" s="124"/>
      <c r="E297" s="116"/>
      <c r="F297" s="116"/>
      <c r="G297" s="125"/>
      <c r="H297" s="126"/>
      <c r="I297" s="126"/>
      <c r="J297" s="114"/>
      <c r="K297" s="126"/>
      <c r="L297" s="27"/>
    </row>
    <row r="298" spans="1:12" ht="18.75" x14ac:dyDescent="0.3">
      <c r="A298" s="123"/>
      <c r="B298" s="122"/>
      <c r="C298" s="123"/>
      <c r="D298" s="124"/>
      <c r="E298" s="116"/>
      <c r="F298" s="116"/>
      <c r="G298" s="125"/>
      <c r="H298" s="126"/>
      <c r="I298" s="126"/>
      <c r="J298" s="114"/>
      <c r="K298" s="126"/>
      <c r="L298" s="27"/>
    </row>
    <row r="299" spans="1:12" ht="18.75" x14ac:dyDescent="0.3">
      <c r="A299" s="123"/>
      <c r="B299" s="122"/>
      <c r="C299" s="123"/>
      <c r="D299" s="124"/>
      <c r="E299" s="116"/>
      <c r="F299" s="116"/>
      <c r="G299" s="125"/>
      <c r="H299" s="126"/>
      <c r="I299" s="126"/>
      <c r="J299" s="114"/>
      <c r="K299" s="126"/>
      <c r="L299" s="27"/>
    </row>
    <row r="300" spans="1:12" ht="18.75" x14ac:dyDescent="0.3">
      <c r="A300" s="123"/>
      <c r="B300" s="122"/>
      <c r="C300" s="123"/>
      <c r="D300" s="124"/>
      <c r="E300" s="116"/>
      <c r="F300" s="116"/>
      <c r="G300" s="125"/>
      <c r="H300" s="126"/>
      <c r="I300" s="126"/>
      <c r="J300" s="114"/>
      <c r="K300" s="126"/>
      <c r="L300" s="27"/>
    </row>
    <row r="301" spans="1:12" ht="18.75" x14ac:dyDescent="0.3">
      <c r="A301" s="123"/>
      <c r="B301" s="122"/>
      <c r="C301" s="123"/>
      <c r="D301" s="124"/>
      <c r="E301" s="116"/>
      <c r="F301" s="116"/>
      <c r="G301" s="125"/>
      <c r="H301" s="126"/>
      <c r="I301" s="126"/>
      <c r="J301" s="114"/>
      <c r="K301" s="126"/>
      <c r="L301" s="27"/>
    </row>
    <row r="302" spans="1:12" ht="18.75" x14ac:dyDescent="0.3">
      <c r="A302" s="123"/>
      <c r="B302" s="122"/>
      <c r="C302" s="123"/>
      <c r="D302" s="124"/>
      <c r="E302" s="116"/>
      <c r="F302" s="116"/>
      <c r="G302" s="125"/>
      <c r="H302" s="126"/>
      <c r="I302" s="126"/>
      <c r="J302" s="114"/>
      <c r="K302" s="126"/>
      <c r="L302" s="27"/>
    </row>
    <row r="303" spans="1:12" ht="18.75" x14ac:dyDescent="0.3">
      <c r="A303" s="123"/>
      <c r="B303" s="122"/>
      <c r="C303" s="123"/>
      <c r="D303" s="124"/>
      <c r="E303" s="116"/>
      <c r="F303" s="116"/>
      <c r="G303" s="125"/>
      <c r="H303" s="126"/>
      <c r="I303" s="126"/>
      <c r="J303" s="114"/>
      <c r="K303" s="126"/>
      <c r="L303" s="27"/>
    </row>
    <row r="304" spans="1:12" ht="18.75" x14ac:dyDescent="0.3">
      <c r="A304" s="123"/>
      <c r="B304" s="122"/>
      <c r="C304" s="123"/>
      <c r="D304" s="124"/>
      <c r="E304" s="116"/>
      <c r="F304" s="116"/>
      <c r="G304" s="125"/>
      <c r="H304" s="126"/>
      <c r="I304" s="126"/>
      <c r="J304" s="114"/>
      <c r="K304" s="126"/>
      <c r="L304" s="27"/>
    </row>
    <row r="305" spans="1:12" ht="18.75" x14ac:dyDescent="0.3">
      <c r="A305" s="123"/>
      <c r="B305" s="122"/>
      <c r="C305" s="123"/>
      <c r="D305" s="124"/>
      <c r="E305" s="116"/>
      <c r="F305" s="116"/>
      <c r="G305" s="125"/>
      <c r="H305" s="126"/>
      <c r="I305" s="126"/>
      <c r="J305" s="114"/>
      <c r="K305" s="126"/>
      <c r="L305" s="27"/>
    </row>
    <row r="306" spans="1:12" ht="18.75" x14ac:dyDescent="0.3">
      <c r="A306" s="123"/>
      <c r="B306" s="122"/>
      <c r="C306" s="123"/>
      <c r="D306" s="124"/>
      <c r="E306" s="116"/>
      <c r="F306" s="116"/>
      <c r="G306" s="125"/>
      <c r="H306" s="126"/>
      <c r="I306" s="126"/>
      <c r="J306" s="114"/>
      <c r="K306" s="126"/>
      <c r="L306" s="27"/>
    </row>
    <row r="307" spans="1:12" ht="18.75" x14ac:dyDescent="0.3">
      <c r="A307" s="123"/>
      <c r="B307" s="122"/>
      <c r="C307" s="123"/>
      <c r="D307" s="124"/>
      <c r="E307" s="116"/>
      <c r="F307" s="116"/>
      <c r="G307" s="125"/>
      <c r="H307" s="126"/>
      <c r="I307" s="126"/>
      <c r="J307" s="114"/>
      <c r="K307" s="126"/>
      <c r="L307" s="27"/>
    </row>
    <row r="308" spans="1:12" ht="18.75" x14ac:dyDescent="0.3">
      <c r="A308" s="123"/>
      <c r="B308" s="122"/>
      <c r="C308" s="123"/>
      <c r="D308" s="124"/>
      <c r="E308" s="116"/>
      <c r="F308" s="116"/>
      <c r="G308" s="125"/>
      <c r="H308" s="126"/>
      <c r="I308" s="126"/>
      <c r="J308" s="114"/>
      <c r="K308" s="126"/>
      <c r="L308" s="27"/>
    </row>
    <row r="309" spans="1:12" ht="18.75" x14ac:dyDescent="0.3">
      <c r="A309" s="123"/>
      <c r="B309" s="122"/>
      <c r="C309" s="123"/>
      <c r="D309" s="124"/>
      <c r="E309" s="116"/>
      <c r="F309" s="116"/>
      <c r="G309" s="125"/>
      <c r="H309" s="126"/>
      <c r="I309" s="126"/>
      <c r="J309" s="114"/>
      <c r="K309" s="126"/>
      <c r="L309" s="27"/>
    </row>
    <row r="310" spans="1:12" ht="18.75" x14ac:dyDescent="0.3">
      <c r="A310" s="123"/>
      <c r="B310" s="122"/>
      <c r="C310" s="123"/>
      <c r="D310" s="124"/>
      <c r="E310" s="116"/>
      <c r="F310" s="116"/>
      <c r="G310" s="125"/>
      <c r="H310" s="126"/>
      <c r="I310" s="126"/>
      <c r="J310" s="114"/>
      <c r="K310" s="126"/>
      <c r="L310" s="27"/>
    </row>
    <row r="311" spans="1:12" ht="18.75" x14ac:dyDescent="0.3">
      <c r="A311" s="123"/>
      <c r="B311" s="122"/>
      <c r="C311" s="123"/>
      <c r="D311" s="124"/>
      <c r="E311" s="116"/>
      <c r="F311" s="116"/>
      <c r="G311" s="125"/>
      <c r="H311" s="126"/>
      <c r="I311" s="126"/>
      <c r="J311" s="114"/>
      <c r="K311" s="126"/>
      <c r="L311" s="27"/>
    </row>
    <row r="312" spans="1:12" ht="18.75" x14ac:dyDescent="0.3">
      <c r="A312" s="123"/>
      <c r="B312" s="122"/>
      <c r="C312" s="123"/>
      <c r="D312" s="124"/>
      <c r="E312" s="116"/>
      <c r="F312" s="116"/>
      <c r="G312" s="125"/>
      <c r="H312" s="126"/>
      <c r="I312" s="126"/>
      <c r="J312" s="114"/>
      <c r="K312" s="126"/>
      <c r="L312" s="27"/>
    </row>
    <row r="313" spans="1:12" ht="18.75" x14ac:dyDescent="0.3">
      <c r="A313" s="123"/>
      <c r="B313" s="122"/>
      <c r="C313" s="123"/>
      <c r="D313" s="124"/>
      <c r="E313" s="116"/>
      <c r="F313" s="116"/>
      <c r="G313" s="125"/>
      <c r="H313" s="126"/>
      <c r="I313" s="126"/>
      <c r="J313" s="114"/>
      <c r="K313" s="126"/>
      <c r="L313" s="27"/>
    </row>
    <row r="314" spans="1:12" ht="18.75" x14ac:dyDescent="0.3">
      <c r="A314" s="123"/>
      <c r="B314" s="122"/>
      <c r="C314" s="123"/>
      <c r="D314" s="124"/>
      <c r="E314" s="116"/>
      <c r="F314" s="116"/>
      <c r="G314" s="125"/>
      <c r="H314" s="126"/>
      <c r="I314" s="126"/>
      <c r="J314" s="114"/>
      <c r="K314" s="126"/>
      <c r="L314" s="27"/>
    </row>
    <row r="315" spans="1:12" ht="18.75" x14ac:dyDescent="0.3">
      <c r="A315" s="123"/>
      <c r="B315" s="122"/>
      <c r="C315" s="123"/>
      <c r="D315" s="124"/>
      <c r="E315" s="116"/>
      <c r="F315" s="116"/>
      <c r="G315" s="125"/>
      <c r="H315" s="126"/>
      <c r="I315" s="126"/>
      <c r="J315" s="114"/>
      <c r="K315" s="126"/>
      <c r="L315" s="27"/>
    </row>
    <row r="316" spans="1:12" ht="18.75" x14ac:dyDescent="0.3">
      <c r="A316" s="123"/>
      <c r="B316" s="122"/>
      <c r="C316" s="123"/>
      <c r="D316" s="124"/>
      <c r="E316" s="116"/>
      <c r="F316" s="116"/>
      <c r="G316" s="125"/>
      <c r="H316" s="126"/>
      <c r="I316" s="126"/>
      <c r="J316" s="114"/>
      <c r="K316" s="126"/>
      <c r="L316" s="27"/>
    </row>
    <row r="317" spans="1:12" ht="18.75" x14ac:dyDescent="0.3">
      <c r="A317" s="123"/>
      <c r="B317" s="122"/>
      <c r="C317" s="123"/>
      <c r="D317" s="124"/>
      <c r="E317" s="116"/>
      <c r="F317" s="116"/>
      <c r="G317" s="125"/>
      <c r="H317" s="126"/>
      <c r="I317" s="126"/>
      <c r="J317" s="114"/>
      <c r="K317" s="126"/>
      <c r="L317" s="27"/>
    </row>
    <row r="318" spans="1:12" ht="18.75" x14ac:dyDescent="0.3">
      <c r="A318" s="123"/>
      <c r="B318" s="122"/>
      <c r="C318" s="123"/>
      <c r="D318" s="124"/>
      <c r="E318" s="116"/>
      <c r="F318" s="116"/>
      <c r="G318" s="125"/>
      <c r="H318" s="126"/>
      <c r="I318" s="126"/>
      <c r="J318" s="114"/>
      <c r="K318" s="126"/>
      <c r="L318" s="27"/>
    </row>
    <row r="319" spans="1:12" ht="18.75" x14ac:dyDescent="0.3">
      <c r="A319" s="123"/>
      <c r="B319" s="122"/>
      <c r="C319" s="123"/>
      <c r="D319" s="124"/>
      <c r="E319" s="116"/>
      <c r="F319" s="116"/>
      <c r="G319" s="125"/>
      <c r="H319" s="126"/>
      <c r="I319" s="126"/>
      <c r="J319" s="114"/>
      <c r="K319" s="126"/>
      <c r="L319" s="27"/>
    </row>
    <row r="320" spans="1:12" ht="18.75" x14ac:dyDescent="0.3">
      <c r="A320" s="123"/>
      <c r="B320" s="122"/>
      <c r="C320" s="123"/>
      <c r="D320" s="124"/>
      <c r="E320" s="116"/>
      <c r="F320" s="116"/>
      <c r="G320" s="125"/>
      <c r="H320" s="126"/>
      <c r="I320" s="126"/>
      <c r="J320" s="114"/>
      <c r="K320" s="126"/>
      <c r="L320" s="27"/>
    </row>
    <row r="321" spans="1:12" ht="18.75" x14ac:dyDescent="0.3">
      <c r="A321" s="123"/>
      <c r="B321" s="122"/>
      <c r="C321" s="123"/>
      <c r="D321" s="124"/>
      <c r="E321" s="116"/>
      <c r="F321" s="116"/>
      <c r="G321" s="125"/>
      <c r="H321" s="126"/>
      <c r="I321" s="126"/>
      <c r="J321" s="114"/>
      <c r="K321" s="126"/>
      <c r="L321" s="27"/>
    </row>
    <row r="322" spans="1:12" ht="18.75" x14ac:dyDescent="0.3">
      <c r="A322" s="123"/>
      <c r="B322" s="122"/>
      <c r="C322" s="123"/>
      <c r="D322" s="124"/>
      <c r="E322" s="116"/>
      <c r="F322" s="116"/>
      <c r="G322" s="125"/>
      <c r="H322" s="126"/>
      <c r="I322" s="126"/>
      <c r="J322" s="114"/>
      <c r="K322" s="126"/>
      <c r="L322" s="27"/>
    </row>
    <row r="323" spans="1:12" ht="18.75" x14ac:dyDescent="0.3">
      <c r="A323" s="123"/>
      <c r="B323" s="122"/>
      <c r="C323" s="123"/>
      <c r="D323" s="124"/>
      <c r="E323" s="116"/>
      <c r="F323" s="116"/>
      <c r="G323" s="125"/>
      <c r="H323" s="126"/>
      <c r="I323" s="126"/>
      <c r="J323" s="114"/>
      <c r="K323" s="126"/>
      <c r="L323" s="27"/>
    </row>
    <row r="324" spans="1:12" ht="18.75" x14ac:dyDescent="0.3">
      <c r="A324" s="123"/>
      <c r="B324" s="122"/>
      <c r="C324" s="123"/>
      <c r="D324" s="124"/>
      <c r="E324" s="116"/>
      <c r="F324" s="116"/>
      <c r="G324" s="127"/>
      <c r="H324" s="128"/>
      <c r="I324" s="128"/>
      <c r="J324" s="129"/>
      <c r="K324" s="128"/>
      <c r="L324" s="27"/>
    </row>
    <row r="325" spans="1:12" ht="18.75" x14ac:dyDescent="0.3">
      <c r="A325" s="123"/>
      <c r="B325" s="122"/>
      <c r="C325" s="123"/>
      <c r="D325" s="124"/>
      <c r="E325" s="116"/>
      <c r="F325" s="116"/>
      <c r="G325" s="130"/>
      <c r="H325" s="129"/>
      <c r="I325" s="129"/>
      <c r="J325" s="129"/>
      <c r="K325" s="129"/>
      <c r="L325" s="27"/>
    </row>
    <row r="326" spans="1:12" ht="18.75" x14ac:dyDescent="0.3">
      <c r="A326" s="123"/>
      <c r="B326" s="122"/>
      <c r="C326" s="123"/>
      <c r="D326" s="124"/>
      <c r="E326" s="116"/>
      <c r="F326" s="116"/>
      <c r="G326" s="130"/>
      <c r="H326" s="129"/>
      <c r="I326" s="129"/>
      <c r="J326" s="129"/>
      <c r="K326" s="129"/>
      <c r="L326" s="27"/>
    </row>
    <row r="327" spans="1:12" ht="18.75" x14ac:dyDescent="0.3">
      <c r="A327" s="123"/>
      <c r="B327" s="122"/>
      <c r="C327" s="123"/>
      <c r="D327" s="124"/>
      <c r="E327" s="116"/>
      <c r="F327" s="116"/>
      <c r="G327" s="130"/>
      <c r="H327" s="129"/>
      <c r="I327" s="129"/>
      <c r="J327" s="129"/>
      <c r="K327" s="129"/>
      <c r="L327" s="27"/>
    </row>
    <row r="328" spans="1:12" ht="18.75" x14ac:dyDescent="0.3">
      <c r="A328" s="123"/>
      <c r="B328" s="122"/>
      <c r="C328" s="123"/>
      <c r="D328" s="116"/>
      <c r="E328" s="116"/>
      <c r="F328" s="116"/>
      <c r="G328" s="130"/>
      <c r="H328" s="129"/>
      <c r="I328" s="129"/>
      <c r="J328" s="129"/>
      <c r="K328" s="129"/>
      <c r="L328" s="27"/>
    </row>
    <row r="329" spans="1:12" ht="18.75" x14ac:dyDescent="0.3">
      <c r="A329" s="123"/>
      <c r="B329" s="122"/>
      <c r="C329" s="123"/>
      <c r="D329" s="116"/>
      <c r="E329" s="116"/>
      <c r="F329" s="116"/>
      <c r="G329" s="130"/>
      <c r="H329" s="129"/>
      <c r="I329" s="129"/>
      <c r="J329" s="129"/>
      <c r="K329" s="129"/>
      <c r="L329" s="27"/>
    </row>
    <row r="330" spans="1:12" ht="18.75" x14ac:dyDescent="0.3">
      <c r="A330" s="123"/>
      <c r="B330" s="122"/>
      <c r="C330" s="123"/>
      <c r="D330" s="116"/>
      <c r="E330" s="116"/>
      <c r="F330" s="116"/>
      <c r="G330" s="130"/>
      <c r="H330" s="129"/>
      <c r="I330" s="129"/>
      <c r="J330" s="129"/>
      <c r="K330" s="129"/>
      <c r="L330" s="27"/>
    </row>
    <row r="331" spans="1:12" ht="18.75" x14ac:dyDescent="0.3">
      <c r="A331" s="123"/>
      <c r="B331" s="122"/>
      <c r="C331" s="123"/>
      <c r="D331" s="116"/>
      <c r="E331" s="116"/>
      <c r="F331" s="116"/>
      <c r="G331" s="130"/>
      <c r="H331" s="129"/>
      <c r="I331" s="129"/>
      <c r="J331" s="129"/>
      <c r="K331" s="129"/>
      <c r="L331" s="27"/>
    </row>
    <row r="332" spans="1:12" ht="18.75" x14ac:dyDescent="0.3">
      <c r="A332" s="123"/>
      <c r="B332" s="122"/>
      <c r="C332" s="123"/>
      <c r="D332" s="116"/>
      <c r="E332" s="116"/>
      <c r="F332" s="116"/>
      <c r="G332" s="130"/>
      <c r="H332" s="129"/>
      <c r="I332" s="129"/>
      <c r="J332" s="129"/>
      <c r="K332" s="129"/>
      <c r="L332" s="27"/>
    </row>
    <row r="333" spans="1:12" ht="18.75" x14ac:dyDescent="0.3">
      <c r="A333" s="123"/>
      <c r="B333" s="122"/>
      <c r="C333" s="123"/>
      <c r="D333" s="116"/>
      <c r="E333" s="116"/>
      <c r="F333" s="116"/>
      <c r="G333" s="130"/>
      <c r="H333" s="129"/>
      <c r="I333" s="129"/>
      <c r="J333" s="129"/>
      <c r="K333" s="129"/>
      <c r="L333" s="27"/>
    </row>
    <row r="334" spans="1:12" ht="18.75" x14ac:dyDescent="0.3">
      <c r="A334" s="123"/>
      <c r="B334" s="122"/>
      <c r="C334" s="123"/>
      <c r="D334" s="116"/>
      <c r="E334" s="116"/>
      <c r="F334" s="116"/>
      <c r="G334" s="130"/>
      <c r="H334" s="129"/>
      <c r="I334" s="129"/>
      <c r="J334" s="129"/>
      <c r="K334" s="129"/>
      <c r="L334" s="27"/>
    </row>
    <row r="335" spans="1:12" ht="18.75" x14ac:dyDescent="0.3">
      <c r="A335" s="123"/>
      <c r="B335" s="122"/>
      <c r="C335" s="123"/>
      <c r="D335" s="116"/>
      <c r="E335" s="116"/>
      <c r="F335" s="116"/>
      <c r="G335" s="130"/>
      <c r="H335" s="129"/>
      <c r="I335" s="129"/>
      <c r="J335" s="129"/>
      <c r="K335" s="129"/>
      <c r="L335" s="27"/>
    </row>
    <row r="336" spans="1:12" ht="18.75" x14ac:dyDescent="0.3">
      <c r="A336" s="123"/>
      <c r="B336" s="122"/>
      <c r="C336" s="123"/>
      <c r="D336" s="116"/>
      <c r="E336" s="116"/>
      <c r="F336" s="116"/>
      <c r="G336" s="130"/>
      <c r="H336" s="129"/>
      <c r="I336" s="129"/>
      <c r="J336" s="129"/>
      <c r="K336" s="129"/>
      <c r="L336" s="27"/>
    </row>
    <row r="337" spans="1:12" ht="18.75" x14ac:dyDescent="0.3">
      <c r="A337" s="123"/>
      <c r="B337" s="122"/>
      <c r="C337" s="123"/>
      <c r="D337" s="116"/>
      <c r="E337" s="116"/>
      <c r="F337" s="116"/>
      <c r="G337" s="130"/>
      <c r="H337" s="129"/>
      <c r="I337" s="129"/>
      <c r="J337" s="129"/>
      <c r="K337" s="129"/>
      <c r="L337" s="27"/>
    </row>
    <row r="338" spans="1:12" ht="18.75" x14ac:dyDescent="0.3">
      <c r="A338" s="123"/>
      <c r="B338" s="122"/>
      <c r="C338" s="123"/>
      <c r="D338" s="116"/>
      <c r="E338" s="116"/>
      <c r="F338" s="116"/>
      <c r="G338" s="130"/>
      <c r="H338" s="129"/>
      <c r="I338" s="129"/>
      <c r="J338" s="129"/>
      <c r="K338" s="129"/>
      <c r="L338" s="27"/>
    </row>
    <row r="339" spans="1:12" ht="18.75" x14ac:dyDescent="0.3">
      <c r="A339" s="123"/>
      <c r="B339" s="122"/>
      <c r="C339" s="123"/>
      <c r="D339" s="116"/>
      <c r="E339" s="116"/>
      <c r="F339" s="116"/>
      <c r="G339" s="130"/>
      <c r="H339" s="129"/>
      <c r="I339" s="129"/>
      <c r="J339" s="129"/>
      <c r="K339" s="129"/>
      <c r="L339" s="27"/>
    </row>
    <row r="340" spans="1:12" ht="18.75" x14ac:dyDescent="0.3">
      <c r="A340" s="123"/>
      <c r="B340" s="122"/>
      <c r="C340" s="123"/>
      <c r="D340" s="116"/>
      <c r="E340" s="116"/>
      <c r="F340" s="116"/>
      <c r="G340" s="130"/>
      <c r="H340" s="129"/>
      <c r="I340" s="129"/>
      <c r="J340" s="129"/>
      <c r="K340" s="129"/>
      <c r="L340" s="27"/>
    </row>
    <row r="341" spans="1:12" ht="18.75" x14ac:dyDescent="0.3">
      <c r="A341" s="123"/>
      <c r="B341" s="122"/>
      <c r="C341" s="123"/>
      <c r="D341" s="116"/>
      <c r="E341" s="116"/>
      <c r="F341" s="116"/>
      <c r="G341" s="130"/>
      <c r="H341" s="129"/>
      <c r="I341" s="129"/>
      <c r="J341" s="129"/>
      <c r="K341" s="129"/>
      <c r="L341" s="27"/>
    </row>
    <row r="342" spans="1:12" ht="18.75" x14ac:dyDescent="0.3">
      <c r="A342" s="123"/>
      <c r="B342" s="122"/>
      <c r="C342" s="123"/>
      <c r="D342" s="116"/>
      <c r="E342" s="116"/>
      <c r="F342" s="116"/>
      <c r="G342" s="130"/>
      <c r="H342" s="129"/>
      <c r="I342" s="129"/>
      <c r="J342" s="129"/>
      <c r="K342" s="129"/>
      <c r="L342" s="27"/>
    </row>
    <row r="343" spans="1:12" ht="18.75" x14ac:dyDescent="0.3">
      <c r="A343" s="123"/>
      <c r="B343" s="122"/>
      <c r="C343" s="123"/>
      <c r="D343" s="116"/>
      <c r="E343" s="116"/>
      <c r="F343" s="116"/>
      <c r="G343" s="130"/>
      <c r="H343" s="129"/>
      <c r="I343" s="129"/>
      <c r="J343" s="129"/>
      <c r="K343" s="129"/>
      <c r="L343" s="27"/>
    </row>
    <row r="344" spans="1:12" ht="18.75" x14ac:dyDescent="0.3">
      <c r="A344" s="123"/>
      <c r="B344" s="122"/>
      <c r="C344" s="123"/>
      <c r="D344" s="116"/>
      <c r="E344" s="116"/>
      <c r="F344" s="116"/>
      <c r="G344" s="130"/>
      <c r="H344" s="129"/>
      <c r="I344" s="129"/>
      <c r="J344" s="129"/>
      <c r="K344" s="129"/>
      <c r="L344" s="27"/>
    </row>
    <row r="345" spans="1:12" ht="18.75" x14ac:dyDescent="0.3">
      <c r="A345" s="123"/>
      <c r="B345" s="122"/>
      <c r="C345" s="123"/>
      <c r="D345" s="116"/>
      <c r="E345" s="116"/>
      <c r="F345" s="116"/>
      <c r="G345" s="130"/>
      <c r="H345" s="129"/>
      <c r="I345" s="129"/>
      <c r="J345" s="129"/>
      <c r="K345" s="129"/>
      <c r="L345" s="27"/>
    </row>
    <row r="346" spans="1:12" ht="18.75" x14ac:dyDescent="0.3">
      <c r="A346" s="123"/>
      <c r="B346" s="122"/>
      <c r="C346" s="123"/>
      <c r="D346" s="116"/>
      <c r="E346" s="116"/>
      <c r="F346" s="116"/>
      <c r="G346" s="130"/>
      <c r="H346" s="129"/>
      <c r="I346" s="129"/>
      <c r="J346" s="129"/>
      <c r="K346" s="129"/>
      <c r="L346" s="27"/>
    </row>
    <row r="347" spans="1:12" ht="16.5" x14ac:dyDescent="0.25">
      <c r="A347" s="111"/>
      <c r="B347" s="110"/>
      <c r="C347" s="111"/>
      <c r="D347" s="116"/>
      <c r="E347" s="116"/>
      <c r="F347" s="116"/>
      <c r="G347" s="130"/>
      <c r="H347" s="129"/>
      <c r="I347" s="129"/>
      <c r="J347" s="129"/>
      <c r="K347" s="129"/>
      <c r="L347" s="27"/>
    </row>
    <row r="348" spans="1:12" ht="16.5" x14ac:dyDescent="0.25">
      <c r="A348" s="111"/>
      <c r="B348" s="110"/>
      <c r="C348" s="111"/>
      <c r="D348" s="116"/>
      <c r="E348" s="116"/>
      <c r="F348" s="116"/>
      <c r="G348" s="130"/>
      <c r="H348" s="129"/>
      <c r="I348" s="129"/>
      <c r="J348" s="129"/>
      <c r="K348" s="129"/>
      <c r="L348" s="27"/>
    </row>
    <row r="349" spans="1:12" ht="16.5" x14ac:dyDescent="0.25">
      <c r="A349" s="111"/>
      <c r="B349" s="110"/>
      <c r="C349" s="111"/>
      <c r="D349" s="116"/>
      <c r="E349" s="116"/>
      <c r="F349" s="116"/>
      <c r="G349" s="130"/>
      <c r="H349" s="129"/>
      <c r="I349" s="129"/>
      <c r="J349" s="129"/>
      <c r="K349" s="129"/>
      <c r="L349" s="27"/>
    </row>
    <row r="350" spans="1:12" ht="16.5" x14ac:dyDescent="0.25">
      <c r="A350" s="111"/>
      <c r="B350" s="110"/>
      <c r="C350" s="111"/>
      <c r="D350" s="116"/>
      <c r="E350" s="116"/>
      <c r="F350" s="116"/>
      <c r="G350" s="130"/>
      <c r="H350" s="129"/>
      <c r="I350" s="129"/>
      <c r="J350" s="129"/>
      <c r="K350" s="129"/>
      <c r="L350" s="27"/>
    </row>
    <row r="351" spans="1:12" ht="16.5" x14ac:dyDescent="0.25">
      <c r="A351" s="111"/>
      <c r="B351" s="110"/>
      <c r="C351" s="111"/>
      <c r="D351" s="116"/>
      <c r="E351" s="116"/>
      <c r="F351" s="116"/>
      <c r="G351" s="130"/>
      <c r="H351" s="129"/>
      <c r="I351" s="129"/>
      <c r="J351" s="129"/>
      <c r="K351" s="129"/>
      <c r="L351" s="27"/>
    </row>
    <row r="352" spans="1:12" ht="16.5" x14ac:dyDescent="0.25">
      <c r="A352" s="111"/>
      <c r="B352" s="110"/>
      <c r="C352" s="111"/>
      <c r="D352" s="116"/>
      <c r="E352" s="116"/>
      <c r="F352" s="116"/>
      <c r="G352" s="130"/>
      <c r="H352" s="129"/>
      <c r="I352" s="129"/>
      <c r="J352" s="129"/>
      <c r="K352" s="129"/>
      <c r="L352" s="27"/>
    </row>
    <row r="353" spans="1:12" ht="16.5" x14ac:dyDescent="0.25">
      <c r="A353" s="111"/>
      <c r="B353" s="110"/>
      <c r="C353" s="111"/>
      <c r="D353" s="116"/>
      <c r="E353" s="116"/>
      <c r="F353" s="116"/>
      <c r="G353" s="130"/>
      <c r="H353" s="129"/>
      <c r="I353" s="129"/>
      <c r="J353" s="129"/>
      <c r="K353" s="129"/>
      <c r="L353" s="27"/>
    </row>
    <row r="354" spans="1:12" ht="16.5" x14ac:dyDescent="0.25">
      <c r="A354" s="111"/>
      <c r="B354" s="110"/>
      <c r="C354" s="111"/>
      <c r="D354" s="116"/>
      <c r="E354" s="116"/>
      <c r="F354" s="116"/>
      <c r="G354" s="130"/>
      <c r="H354" s="129"/>
      <c r="I354" s="129"/>
      <c r="J354" s="129"/>
      <c r="K354" s="129"/>
      <c r="L354" s="27"/>
    </row>
    <row r="355" spans="1:12" ht="16.5" x14ac:dyDescent="0.25">
      <c r="A355" s="111"/>
      <c r="B355" s="110"/>
      <c r="C355" s="111"/>
      <c r="D355" s="116"/>
      <c r="E355" s="116"/>
      <c r="F355" s="116"/>
      <c r="G355" s="130"/>
      <c r="H355" s="129"/>
      <c r="I355" s="129"/>
      <c r="J355" s="129"/>
      <c r="K355" s="129"/>
      <c r="L355" s="27"/>
    </row>
    <row r="356" spans="1:12" ht="16.5" x14ac:dyDescent="0.25">
      <c r="A356" s="111"/>
      <c r="B356" s="110"/>
      <c r="C356" s="111"/>
      <c r="D356" s="116"/>
      <c r="E356" s="116"/>
      <c r="F356" s="116"/>
      <c r="G356" s="130"/>
      <c r="H356" s="129"/>
      <c r="I356" s="129"/>
      <c r="J356" s="129"/>
      <c r="K356" s="129"/>
      <c r="L356" s="27"/>
    </row>
    <row r="357" spans="1:12" ht="16.5" x14ac:dyDescent="0.25">
      <c r="A357" s="111"/>
      <c r="B357" s="110"/>
      <c r="C357" s="111"/>
      <c r="D357" s="116"/>
      <c r="E357" s="116"/>
      <c r="F357" s="116"/>
      <c r="G357" s="130"/>
      <c r="H357" s="129"/>
      <c r="I357" s="129"/>
      <c r="J357" s="129"/>
      <c r="K357" s="129"/>
      <c r="L357" s="27"/>
    </row>
    <row r="358" spans="1:12" ht="16.5" x14ac:dyDescent="0.25">
      <c r="A358" s="111"/>
      <c r="B358" s="110"/>
      <c r="C358" s="111"/>
      <c r="D358" s="116"/>
      <c r="E358" s="116"/>
      <c r="F358" s="116"/>
      <c r="G358" s="130"/>
      <c r="H358" s="129"/>
      <c r="I358" s="129"/>
      <c r="J358" s="129"/>
      <c r="K358" s="129"/>
      <c r="L358" s="27"/>
    </row>
    <row r="359" spans="1:12" ht="16.5" x14ac:dyDescent="0.25">
      <c r="A359" s="111"/>
      <c r="B359" s="110"/>
      <c r="C359" s="111"/>
      <c r="D359" s="116"/>
      <c r="E359" s="116"/>
      <c r="F359" s="116"/>
      <c r="G359" s="130"/>
      <c r="H359" s="129"/>
      <c r="I359" s="129"/>
      <c r="J359" s="129"/>
      <c r="K359" s="129"/>
      <c r="L359" s="27"/>
    </row>
    <row r="360" spans="1:12" ht="16.5" x14ac:dyDescent="0.25">
      <c r="A360" s="111"/>
      <c r="B360" s="110"/>
      <c r="C360" s="111"/>
      <c r="D360" s="116"/>
      <c r="E360" s="116"/>
      <c r="F360" s="116"/>
      <c r="G360" s="130"/>
      <c r="H360" s="129"/>
      <c r="I360" s="129"/>
      <c r="J360" s="129"/>
      <c r="K360" s="129"/>
      <c r="L360" s="27"/>
    </row>
    <row r="361" spans="1:12" ht="16.5" x14ac:dyDescent="0.25">
      <c r="A361" s="111"/>
      <c r="B361" s="110"/>
      <c r="C361" s="111"/>
      <c r="D361" s="116"/>
      <c r="E361" s="116"/>
      <c r="F361" s="116"/>
      <c r="G361" s="130"/>
      <c r="H361" s="129"/>
      <c r="I361" s="129"/>
      <c r="J361" s="129"/>
      <c r="K361" s="129"/>
      <c r="L361" s="27"/>
    </row>
    <row r="362" spans="1:12" ht="16.5" x14ac:dyDescent="0.25">
      <c r="A362" s="111"/>
      <c r="B362" s="110"/>
      <c r="C362" s="111"/>
      <c r="D362" s="116"/>
      <c r="E362" s="116"/>
      <c r="F362" s="116"/>
      <c r="G362" s="130"/>
      <c r="H362" s="129"/>
      <c r="I362" s="129"/>
      <c r="J362" s="129"/>
      <c r="K362" s="129"/>
      <c r="L362" s="27"/>
    </row>
    <row r="363" spans="1:12" ht="16.5" x14ac:dyDescent="0.25">
      <c r="A363" s="111"/>
      <c r="B363" s="110"/>
      <c r="C363" s="111"/>
      <c r="D363" s="116"/>
      <c r="E363" s="116"/>
      <c r="F363" s="116"/>
      <c r="G363" s="130"/>
      <c r="H363" s="129"/>
      <c r="I363" s="129"/>
      <c r="J363" s="129"/>
      <c r="K363" s="129"/>
      <c r="L363" s="27"/>
    </row>
    <row r="364" spans="1:12" ht="16.5" x14ac:dyDescent="0.25">
      <c r="A364" s="111"/>
      <c r="B364" s="110"/>
      <c r="C364" s="111"/>
      <c r="D364" s="116"/>
      <c r="E364" s="116"/>
      <c r="F364" s="116"/>
      <c r="G364" s="130"/>
      <c r="H364" s="129"/>
      <c r="I364" s="129"/>
      <c r="J364" s="129"/>
      <c r="K364" s="129"/>
      <c r="L364" s="27"/>
    </row>
    <row r="365" spans="1:12" ht="16.5" x14ac:dyDescent="0.25">
      <c r="A365" s="111"/>
      <c r="B365" s="110"/>
      <c r="C365" s="111"/>
      <c r="D365" s="116"/>
      <c r="E365" s="116"/>
      <c r="F365" s="116"/>
      <c r="G365" s="130"/>
      <c r="H365" s="129"/>
      <c r="I365" s="129"/>
      <c r="J365" s="129"/>
      <c r="K365" s="129"/>
      <c r="L365" s="27"/>
    </row>
    <row r="366" spans="1:12" ht="16.5" x14ac:dyDescent="0.25">
      <c r="A366" s="111"/>
      <c r="B366" s="110"/>
      <c r="C366" s="111"/>
      <c r="D366" s="116"/>
      <c r="E366" s="116"/>
      <c r="F366" s="116"/>
      <c r="G366" s="130"/>
      <c r="H366" s="129"/>
      <c r="I366" s="129"/>
      <c r="J366" s="129"/>
      <c r="K366" s="129"/>
      <c r="L366" s="27"/>
    </row>
    <row r="367" spans="1:12" ht="16.5" x14ac:dyDescent="0.25">
      <c r="A367" s="111"/>
      <c r="B367" s="110"/>
      <c r="C367" s="111"/>
      <c r="D367" s="116"/>
      <c r="E367" s="116"/>
      <c r="F367" s="116"/>
      <c r="G367" s="130"/>
      <c r="H367" s="129"/>
      <c r="I367" s="129"/>
      <c r="J367" s="129"/>
      <c r="K367" s="129"/>
      <c r="L367" s="27"/>
    </row>
    <row r="368" spans="1:12" ht="16.5" x14ac:dyDescent="0.25">
      <c r="A368" s="111"/>
      <c r="B368" s="110"/>
      <c r="C368" s="111"/>
      <c r="D368" s="116"/>
      <c r="E368" s="116"/>
      <c r="F368" s="116"/>
      <c r="G368" s="130"/>
      <c r="H368" s="129"/>
      <c r="I368" s="129"/>
      <c r="J368" s="129"/>
      <c r="K368" s="129"/>
      <c r="L368" s="27"/>
    </row>
    <row r="369" spans="1:12" ht="16.5" x14ac:dyDescent="0.25">
      <c r="A369" s="111"/>
      <c r="B369" s="110"/>
      <c r="C369" s="111"/>
      <c r="D369" s="116"/>
      <c r="E369" s="116"/>
      <c r="F369" s="116"/>
      <c r="G369" s="130"/>
      <c r="H369" s="129"/>
      <c r="I369" s="129"/>
      <c r="J369" s="129"/>
      <c r="K369" s="129"/>
      <c r="L369" s="27"/>
    </row>
    <row r="370" spans="1:12" ht="16.5" x14ac:dyDescent="0.25">
      <c r="A370" s="111"/>
      <c r="B370" s="110"/>
      <c r="C370" s="111"/>
      <c r="D370" s="116"/>
      <c r="E370" s="116"/>
      <c r="F370" s="116"/>
      <c r="G370" s="130"/>
      <c r="H370" s="129"/>
      <c r="I370" s="129"/>
      <c r="J370" s="129"/>
      <c r="K370" s="129"/>
      <c r="L370" s="27"/>
    </row>
    <row r="371" spans="1:12" ht="16.5" x14ac:dyDescent="0.25">
      <c r="A371" s="111"/>
      <c r="B371" s="110"/>
      <c r="C371" s="111"/>
      <c r="D371" s="116"/>
      <c r="E371" s="116"/>
      <c r="F371" s="116"/>
      <c r="G371" s="130"/>
      <c r="H371" s="129"/>
      <c r="I371" s="129"/>
      <c r="J371" s="129"/>
      <c r="K371" s="129"/>
      <c r="L371" s="27"/>
    </row>
    <row r="372" spans="1:12" ht="16.5" x14ac:dyDescent="0.25">
      <c r="A372" s="111"/>
      <c r="B372" s="110"/>
      <c r="C372" s="111"/>
      <c r="D372" s="116"/>
      <c r="E372" s="116"/>
      <c r="F372" s="116"/>
      <c r="G372" s="130"/>
      <c r="H372" s="129"/>
      <c r="I372" s="129"/>
      <c r="J372" s="129"/>
      <c r="K372" s="129"/>
      <c r="L372" s="27"/>
    </row>
    <row r="373" spans="1:12" ht="16.5" x14ac:dyDescent="0.25">
      <c r="A373" s="111"/>
      <c r="B373" s="110"/>
      <c r="C373" s="111"/>
      <c r="D373" s="116"/>
      <c r="E373" s="116"/>
      <c r="F373" s="116"/>
      <c r="G373" s="130"/>
      <c r="H373" s="129"/>
      <c r="I373" s="129"/>
      <c r="J373" s="129"/>
      <c r="K373" s="129"/>
      <c r="L373" s="27"/>
    </row>
    <row r="374" spans="1:12" ht="16.5" x14ac:dyDescent="0.25">
      <c r="A374" s="111"/>
      <c r="B374" s="110"/>
      <c r="C374" s="111"/>
      <c r="D374" s="116"/>
      <c r="E374" s="116"/>
      <c r="F374" s="116"/>
      <c r="G374" s="130"/>
      <c r="H374" s="129"/>
      <c r="I374" s="129"/>
      <c r="J374" s="129"/>
      <c r="K374" s="129"/>
      <c r="L374" s="27"/>
    </row>
    <row r="375" spans="1:12" ht="16.5" x14ac:dyDescent="0.25">
      <c r="A375" s="111"/>
      <c r="B375" s="110"/>
      <c r="C375" s="111"/>
      <c r="D375" s="116"/>
      <c r="E375" s="116"/>
      <c r="F375" s="116"/>
      <c r="G375" s="130"/>
      <c r="H375" s="129"/>
      <c r="I375" s="129"/>
      <c r="J375" s="129"/>
      <c r="K375" s="129"/>
      <c r="L375" s="27"/>
    </row>
    <row r="376" spans="1:12" ht="16.5" x14ac:dyDescent="0.25">
      <c r="A376" s="111"/>
      <c r="B376" s="110"/>
      <c r="C376" s="111"/>
      <c r="D376" s="116"/>
      <c r="E376" s="116"/>
      <c r="F376" s="116"/>
      <c r="G376" s="130"/>
      <c r="H376" s="129"/>
      <c r="I376" s="129"/>
      <c r="J376" s="129"/>
      <c r="K376" s="129"/>
      <c r="L376" s="27"/>
    </row>
    <row r="377" spans="1:12" ht="16.5" x14ac:dyDescent="0.25">
      <c r="A377" s="111"/>
      <c r="B377" s="110"/>
      <c r="C377" s="111"/>
      <c r="D377" s="116"/>
      <c r="E377" s="116"/>
      <c r="F377" s="116"/>
      <c r="G377" s="130"/>
      <c r="H377" s="129"/>
      <c r="I377" s="129"/>
      <c r="J377" s="129"/>
      <c r="K377" s="129"/>
      <c r="L377" s="27"/>
    </row>
    <row r="378" spans="1:12" ht="16.5" x14ac:dyDescent="0.25">
      <c r="A378" s="111"/>
      <c r="B378" s="110"/>
      <c r="C378" s="111"/>
      <c r="D378" s="116"/>
      <c r="E378" s="116"/>
      <c r="F378" s="116"/>
      <c r="G378" s="130"/>
      <c r="H378" s="129"/>
      <c r="I378" s="129"/>
      <c r="J378" s="129"/>
      <c r="K378" s="129"/>
      <c r="L378" s="27"/>
    </row>
    <row r="379" spans="1:12" ht="16.5" x14ac:dyDescent="0.25">
      <c r="A379" s="111"/>
      <c r="B379" s="110"/>
      <c r="C379" s="111"/>
      <c r="D379" s="116"/>
      <c r="E379" s="116"/>
      <c r="F379" s="116"/>
      <c r="G379" s="130"/>
      <c r="H379" s="129"/>
      <c r="I379" s="129"/>
      <c r="J379" s="129"/>
      <c r="K379" s="129"/>
      <c r="L379" s="27"/>
    </row>
    <row r="380" spans="1:12" ht="16.5" x14ac:dyDescent="0.25">
      <c r="A380" s="111"/>
      <c r="B380" s="110"/>
      <c r="C380" s="111"/>
      <c r="D380" s="116"/>
      <c r="E380" s="116"/>
      <c r="F380" s="116"/>
      <c r="G380" s="130"/>
      <c r="H380" s="129"/>
      <c r="I380" s="129"/>
      <c r="J380" s="129"/>
      <c r="K380" s="129"/>
      <c r="L380" s="27"/>
    </row>
    <row r="381" spans="1:12" ht="16.5" x14ac:dyDescent="0.25">
      <c r="A381" s="111"/>
      <c r="B381" s="110"/>
      <c r="C381" s="111"/>
      <c r="D381" s="116"/>
      <c r="E381" s="116"/>
      <c r="F381" s="116"/>
      <c r="G381" s="130"/>
      <c r="H381" s="129"/>
      <c r="I381" s="129"/>
      <c r="J381" s="129"/>
      <c r="K381" s="129"/>
      <c r="L381" s="27"/>
    </row>
    <row r="382" spans="1:12" ht="16.5" x14ac:dyDescent="0.25">
      <c r="A382" s="111"/>
      <c r="B382" s="110"/>
      <c r="C382" s="111"/>
      <c r="D382" s="116"/>
      <c r="E382" s="116"/>
      <c r="F382" s="116"/>
      <c r="G382" s="130"/>
      <c r="H382" s="129"/>
      <c r="I382" s="129"/>
      <c r="J382" s="129"/>
      <c r="K382" s="129"/>
      <c r="L382" s="27"/>
    </row>
    <row r="383" spans="1:12" ht="16.5" x14ac:dyDescent="0.25">
      <c r="A383" s="111"/>
      <c r="B383" s="110"/>
      <c r="C383" s="111"/>
      <c r="D383" s="116"/>
      <c r="E383" s="116"/>
      <c r="F383" s="116"/>
      <c r="G383" s="130"/>
      <c r="H383" s="129"/>
      <c r="I383" s="129"/>
      <c r="J383" s="129"/>
      <c r="K383" s="129"/>
      <c r="L383" s="27"/>
    </row>
    <row r="384" spans="1:12" ht="16.5" x14ac:dyDescent="0.25">
      <c r="A384" s="111"/>
      <c r="B384" s="110"/>
      <c r="C384" s="111"/>
      <c r="D384" s="116"/>
      <c r="E384" s="116"/>
      <c r="F384" s="116"/>
      <c r="G384" s="130"/>
      <c r="H384" s="129"/>
      <c r="I384" s="129"/>
      <c r="J384" s="129"/>
      <c r="K384" s="129"/>
      <c r="L384" s="27"/>
    </row>
    <row r="385" spans="1:12" ht="16.5" x14ac:dyDescent="0.25">
      <c r="A385" s="111"/>
      <c r="B385" s="110"/>
      <c r="C385" s="111"/>
      <c r="D385" s="116"/>
      <c r="E385" s="116"/>
      <c r="F385" s="116"/>
      <c r="G385" s="130"/>
      <c r="H385" s="129"/>
      <c r="I385" s="129"/>
      <c r="J385" s="129"/>
      <c r="K385" s="129"/>
      <c r="L385" s="27"/>
    </row>
    <row r="386" spans="1:12" ht="16.5" x14ac:dyDescent="0.25">
      <c r="A386" s="111"/>
      <c r="B386" s="110"/>
      <c r="C386" s="111"/>
      <c r="D386" s="116"/>
      <c r="E386" s="116"/>
      <c r="F386" s="116"/>
      <c r="G386" s="130"/>
      <c r="H386" s="129"/>
      <c r="I386" s="129"/>
      <c r="J386" s="129"/>
      <c r="K386" s="129"/>
      <c r="L386" s="27"/>
    </row>
    <row r="387" spans="1:12" ht="16.5" x14ac:dyDescent="0.25">
      <c r="A387" s="111"/>
      <c r="B387" s="110"/>
      <c r="C387" s="111"/>
      <c r="D387" s="116"/>
      <c r="E387" s="116"/>
      <c r="F387" s="116"/>
      <c r="G387" s="130"/>
      <c r="H387" s="129"/>
      <c r="I387" s="129"/>
      <c r="J387" s="129"/>
      <c r="K387" s="129"/>
      <c r="L387" s="27"/>
    </row>
    <row r="388" spans="1:12" ht="16.5" x14ac:dyDescent="0.25">
      <c r="A388" s="111"/>
      <c r="B388" s="110"/>
      <c r="C388" s="111"/>
      <c r="D388" s="116"/>
      <c r="E388" s="116"/>
      <c r="F388" s="116"/>
      <c r="G388" s="130"/>
      <c r="H388" s="129"/>
      <c r="I388" s="129"/>
      <c r="J388" s="129"/>
      <c r="K388" s="129"/>
      <c r="L388" s="27"/>
    </row>
    <row r="389" spans="1:12" ht="16.5" x14ac:dyDescent="0.25">
      <c r="A389" s="111"/>
      <c r="B389" s="110"/>
      <c r="C389" s="111"/>
      <c r="D389" s="116"/>
      <c r="E389" s="116"/>
      <c r="F389" s="116"/>
      <c r="G389" s="130"/>
      <c r="H389" s="129"/>
      <c r="I389" s="129"/>
      <c r="J389" s="129"/>
      <c r="K389" s="129"/>
      <c r="L389" s="27"/>
    </row>
    <row r="390" spans="1:12" ht="16.5" x14ac:dyDescent="0.25">
      <c r="A390" s="111"/>
      <c r="B390" s="110"/>
      <c r="C390" s="111"/>
      <c r="D390" s="116"/>
      <c r="E390" s="116"/>
      <c r="F390" s="116"/>
      <c r="G390" s="130"/>
      <c r="H390" s="129"/>
      <c r="I390" s="129"/>
      <c r="J390" s="129"/>
      <c r="K390" s="129"/>
      <c r="L390" s="27"/>
    </row>
    <row r="391" spans="1:12" ht="16.5" x14ac:dyDescent="0.25">
      <c r="A391" s="111"/>
      <c r="B391" s="110"/>
      <c r="C391" s="111"/>
      <c r="D391" s="116"/>
      <c r="E391" s="116"/>
      <c r="F391" s="116"/>
      <c r="G391" s="130"/>
      <c r="H391" s="129"/>
      <c r="I391" s="129"/>
      <c r="J391" s="129"/>
      <c r="K391" s="129"/>
      <c r="L391" s="27"/>
    </row>
    <row r="392" spans="1:12" ht="16.5" x14ac:dyDescent="0.25">
      <c r="A392" s="111"/>
      <c r="B392" s="110"/>
      <c r="C392" s="111"/>
      <c r="D392" s="116"/>
      <c r="E392" s="116"/>
      <c r="F392" s="116"/>
      <c r="G392" s="130"/>
      <c r="H392" s="129"/>
      <c r="I392" s="129"/>
      <c r="J392" s="129"/>
      <c r="K392" s="129"/>
      <c r="L392" s="27"/>
    </row>
    <row r="393" spans="1:12" ht="16.5" x14ac:dyDescent="0.25">
      <c r="A393" s="111"/>
      <c r="B393" s="110"/>
      <c r="C393" s="111"/>
      <c r="D393" s="116"/>
      <c r="E393" s="116"/>
      <c r="F393" s="116"/>
      <c r="G393" s="130"/>
      <c r="H393" s="129"/>
      <c r="I393" s="129"/>
      <c r="J393" s="129"/>
      <c r="K393" s="129"/>
      <c r="L393" s="27"/>
    </row>
    <row r="394" spans="1:12" ht="16.5" x14ac:dyDescent="0.25">
      <c r="A394" s="111"/>
      <c r="B394" s="110"/>
      <c r="C394" s="111"/>
      <c r="D394" s="116"/>
      <c r="E394" s="116"/>
      <c r="F394" s="116"/>
      <c r="G394" s="130"/>
      <c r="H394" s="129"/>
      <c r="I394" s="129"/>
      <c r="J394" s="129"/>
      <c r="K394" s="129"/>
      <c r="L394" s="27"/>
    </row>
    <row r="395" spans="1:12" ht="16.5" x14ac:dyDescent="0.25">
      <c r="A395" s="111"/>
      <c r="B395" s="110"/>
      <c r="C395" s="111"/>
      <c r="D395" s="116"/>
      <c r="E395" s="116"/>
      <c r="F395" s="116"/>
      <c r="G395" s="130"/>
      <c r="H395" s="129"/>
      <c r="I395" s="129"/>
      <c r="J395" s="129"/>
      <c r="K395" s="129"/>
      <c r="L395" s="27"/>
    </row>
    <row r="396" spans="1:12" ht="16.5" x14ac:dyDescent="0.25">
      <c r="A396" s="111"/>
      <c r="B396" s="110"/>
      <c r="C396" s="111"/>
      <c r="D396" s="116"/>
      <c r="E396" s="116"/>
      <c r="F396" s="116"/>
      <c r="G396" s="130"/>
      <c r="H396" s="129"/>
      <c r="I396" s="129"/>
      <c r="J396" s="129"/>
      <c r="K396" s="129"/>
      <c r="L396" s="27"/>
    </row>
    <row r="397" spans="1:12" ht="16.5" x14ac:dyDescent="0.25">
      <c r="A397" s="111"/>
      <c r="B397" s="110"/>
      <c r="C397" s="111"/>
      <c r="D397" s="116"/>
      <c r="E397" s="116"/>
      <c r="F397" s="116"/>
      <c r="G397" s="130"/>
      <c r="H397" s="129"/>
      <c r="I397" s="129"/>
      <c r="J397" s="129"/>
      <c r="K397" s="129"/>
      <c r="L397" s="27"/>
    </row>
    <row r="398" spans="1:12" ht="16.5" x14ac:dyDescent="0.25">
      <c r="A398" s="111"/>
      <c r="B398" s="110"/>
      <c r="C398" s="111"/>
      <c r="D398" s="116"/>
      <c r="E398" s="116"/>
      <c r="F398" s="116"/>
      <c r="G398" s="130"/>
      <c r="H398" s="129"/>
      <c r="I398" s="129"/>
      <c r="J398" s="129"/>
      <c r="K398" s="129"/>
      <c r="L398" s="27"/>
    </row>
    <row r="399" spans="1:12" ht="16.5" x14ac:dyDescent="0.25">
      <c r="A399" s="111"/>
      <c r="B399" s="110"/>
      <c r="C399" s="111"/>
      <c r="D399" s="116"/>
      <c r="E399" s="116"/>
      <c r="F399" s="116"/>
      <c r="G399" s="130"/>
      <c r="H399" s="129"/>
      <c r="I399" s="129"/>
      <c r="J399" s="129"/>
      <c r="K399" s="129"/>
      <c r="L399" s="27"/>
    </row>
    <row r="400" spans="1:12" ht="16.5" x14ac:dyDescent="0.25">
      <c r="A400" s="111"/>
      <c r="B400" s="110"/>
      <c r="C400" s="111"/>
      <c r="D400" s="116"/>
      <c r="E400" s="116"/>
      <c r="F400" s="116"/>
      <c r="G400" s="130"/>
      <c r="H400" s="129"/>
      <c r="I400" s="129"/>
      <c r="J400" s="129"/>
      <c r="K400" s="129"/>
      <c r="L400" s="27"/>
    </row>
    <row r="401" spans="1:12" ht="16.5" x14ac:dyDescent="0.25">
      <c r="A401" s="111"/>
      <c r="B401" s="110"/>
      <c r="C401" s="111"/>
      <c r="D401" s="116"/>
      <c r="E401" s="116"/>
      <c r="F401" s="116"/>
      <c r="G401" s="130"/>
      <c r="H401" s="129"/>
      <c r="I401" s="129"/>
      <c r="J401" s="129"/>
      <c r="K401" s="129"/>
      <c r="L401" s="27"/>
    </row>
    <row r="402" spans="1:12" ht="16.5" x14ac:dyDescent="0.25">
      <c r="A402" s="111"/>
      <c r="B402" s="110"/>
      <c r="C402" s="111"/>
      <c r="D402" s="116"/>
      <c r="E402" s="116"/>
      <c r="F402" s="116"/>
      <c r="G402" s="130"/>
      <c r="H402" s="129"/>
      <c r="I402" s="129"/>
      <c r="J402" s="129"/>
      <c r="K402" s="129"/>
      <c r="L402" s="27"/>
    </row>
    <row r="403" spans="1:12" ht="16.5" x14ac:dyDescent="0.25">
      <c r="A403" s="98"/>
      <c r="D403" s="116"/>
      <c r="E403" s="116"/>
      <c r="F403" s="116"/>
      <c r="G403" s="131"/>
      <c r="H403" s="5"/>
      <c r="I403" s="5"/>
      <c r="K403" s="5"/>
      <c r="L403" s="27"/>
    </row>
    <row r="404" spans="1:12" ht="16.5" x14ac:dyDescent="0.25">
      <c r="A404" s="98"/>
      <c r="D404" s="116"/>
      <c r="E404" s="116"/>
      <c r="F404" s="116"/>
      <c r="G404" s="131"/>
      <c r="H404" s="5"/>
      <c r="I404" s="5"/>
      <c r="K404" s="5"/>
      <c r="L404" s="27"/>
    </row>
    <row r="405" spans="1:12" ht="16.5" x14ac:dyDescent="0.25">
      <c r="A405" s="98"/>
      <c r="D405" s="116"/>
      <c r="E405" s="116"/>
      <c r="F405" s="116"/>
      <c r="G405" s="131"/>
      <c r="H405" s="5"/>
      <c r="I405" s="5"/>
      <c r="K405" s="5"/>
      <c r="L405" s="27"/>
    </row>
    <row r="406" spans="1:12" ht="16.5" x14ac:dyDescent="0.25">
      <c r="A406" s="98"/>
      <c r="D406" s="116"/>
      <c r="E406" s="116"/>
      <c r="F406" s="116"/>
      <c r="G406" s="131"/>
      <c r="H406" s="5"/>
      <c r="I406" s="5"/>
      <c r="K406" s="5"/>
      <c r="L406" s="27"/>
    </row>
    <row r="407" spans="1:12" ht="16.5" x14ac:dyDescent="0.25">
      <c r="A407" s="98"/>
      <c r="D407" s="116"/>
      <c r="E407" s="116"/>
      <c r="F407" s="116"/>
      <c r="G407" s="131"/>
      <c r="H407" s="5"/>
      <c r="I407" s="5"/>
      <c r="K407" s="5"/>
      <c r="L407" s="27"/>
    </row>
    <row r="408" spans="1:12" ht="16.5" x14ac:dyDescent="0.25">
      <c r="A408" s="98"/>
      <c r="D408" s="116"/>
      <c r="E408" s="116"/>
      <c r="F408" s="116"/>
      <c r="L408" s="27"/>
    </row>
    <row r="409" spans="1:12" ht="16.5" x14ac:dyDescent="0.25">
      <c r="A409" s="98"/>
      <c r="D409" s="116"/>
      <c r="E409" s="116"/>
      <c r="F409" s="116"/>
      <c r="L409" s="27"/>
    </row>
    <row r="410" spans="1:12" ht="16.5" x14ac:dyDescent="0.25">
      <c r="A410" s="98"/>
      <c r="D410" s="116"/>
      <c r="E410" s="116"/>
      <c r="F410" s="116"/>
      <c r="L410" s="27"/>
    </row>
    <row r="411" spans="1:12" ht="15" x14ac:dyDescent="0.25">
      <c r="A411" s="98"/>
      <c r="L411" s="27"/>
    </row>
    <row r="412" spans="1:12" ht="15" x14ac:dyDescent="0.25">
      <c r="A412" s="98"/>
      <c r="L412" s="27"/>
    </row>
    <row r="413" spans="1:12" ht="15" x14ac:dyDescent="0.25">
      <c r="A413" s="98"/>
      <c r="L413" s="27"/>
    </row>
    <row r="414" spans="1:12" ht="15" x14ac:dyDescent="0.25">
      <c r="A414" s="98"/>
      <c r="L414" s="27"/>
    </row>
    <row r="415" spans="1:12" ht="15" x14ac:dyDescent="0.25">
      <c r="A415" s="98"/>
      <c r="L415" s="27"/>
    </row>
    <row r="416" spans="1:12" ht="15" x14ac:dyDescent="0.25">
      <c r="A416" s="98"/>
      <c r="L416" s="27"/>
    </row>
    <row r="417" spans="1:12" ht="15" x14ac:dyDescent="0.25">
      <c r="A417" s="98"/>
      <c r="L417" s="27"/>
    </row>
    <row r="418" spans="1:12" ht="15" x14ac:dyDescent="0.25">
      <c r="A418" s="98"/>
      <c r="L418" s="27"/>
    </row>
    <row r="419" spans="1:12" ht="15" x14ac:dyDescent="0.25">
      <c r="A419" s="98"/>
      <c r="L419" s="27"/>
    </row>
    <row r="420" spans="1:12" ht="15" x14ac:dyDescent="0.25">
      <c r="A420" s="98"/>
      <c r="L420" s="27"/>
    </row>
    <row r="421" spans="1:12" ht="15" x14ac:dyDescent="0.25">
      <c r="A421" s="98"/>
      <c r="L421" s="27"/>
    </row>
    <row r="422" spans="1:12" ht="15" x14ac:dyDescent="0.25">
      <c r="A422" s="98"/>
      <c r="L422" s="27"/>
    </row>
    <row r="423" spans="1:12" ht="15" x14ac:dyDescent="0.25">
      <c r="A423" s="98"/>
      <c r="L423" s="27"/>
    </row>
    <row r="424" spans="1:12" ht="15" x14ac:dyDescent="0.25">
      <c r="A424" s="98"/>
      <c r="L424" s="27"/>
    </row>
    <row r="425" spans="1:12" ht="15" x14ac:dyDescent="0.25">
      <c r="A425" s="98"/>
      <c r="L425" s="27"/>
    </row>
    <row r="426" spans="1:12" ht="15" x14ac:dyDescent="0.25">
      <c r="A426" s="98"/>
      <c r="L426" s="27"/>
    </row>
    <row r="427" spans="1:12" ht="15" x14ac:dyDescent="0.25">
      <c r="A427" s="98"/>
      <c r="L427" s="27"/>
    </row>
    <row r="428" spans="1:12" ht="15" x14ac:dyDescent="0.25">
      <c r="A428" s="98"/>
      <c r="L428" s="27"/>
    </row>
    <row r="429" spans="1:12" ht="15" x14ac:dyDescent="0.25">
      <c r="A429" s="98"/>
      <c r="L429" s="27"/>
    </row>
    <row r="430" spans="1:12" ht="15" x14ac:dyDescent="0.25">
      <c r="A430" s="98"/>
      <c r="L430" s="27"/>
    </row>
    <row r="431" spans="1:12" ht="15" x14ac:dyDescent="0.25">
      <c r="A431" s="98"/>
      <c r="L431" s="27"/>
    </row>
    <row r="432" spans="1:12" ht="15" x14ac:dyDescent="0.25">
      <c r="A432" s="98"/>
      <c r="L432" s="27"/>
    </row>
    <row r="433" spans="1:12" ht="15" x14ac:dyDescent="0.25">
      <c r="A433" s="98"/>
      <c r="L433" s="27"/>
    </row>
    <row r="434" spans="1:12" ht="15" x14ac:dyDescent="0.25">
      <c r="A434" s="98"/>
      <c r="L434" s="27"/>
    </row>
    <row r="435" spans="1:12" ht="15" x14ac:dyDescent="0.25">
      <c r="A435" s="98"/>
      <c r="L435" s="27"/>
    </row>
    <row r="436" spans="1:12" ht="15" x14ac:dyDescent="0.25">
      <c r="A436" s="98"/>
      <c r="L436" s="27"/>
    </row>
    <row r="437" spans="1:12" ht="15" x14ac:dyDescent="0.25">
      <c r="A437" s="98"/>
      <c r="L437" s="27"/>
    </row>
    <row r="438" spans="1:12" ht="15" x14ac:dyDescent="0.25">
      <c r="A438" s="98"/>
      <c r="L438" s="27"/>
    </row>
    <row r="439" spans="1:12" ht="15" x14ac:dyDescent="0.25">
      <c r="A439" s="98"/>
      <c r="L439" s="27"/>
    </row>
    <row r="440" spans="1:12" ht="15" x14ac:dyDescent="0.25">
      <c r="A440" s="98"/>
      <c r="L440" s="27"/>
    </row>
    <row r="441" spans="1:12" ht="15" x14ac:dyDescent="0.25">
      <c r="A441" s="98"/>
      <c r="L441" s="27"/>
    </row>
    <row r="442" spans="1:12" ht="15" x14ac:dyDescent="0.25">
      <c r="A442" s="98"/>
      <c r="L442" s="27"/>
    </row>
    <row r="443" spans="1:12" ht="15" x14ac:dyDescent="0.25">
      <c r="A443" s="98"/>
      <c r="L443" s="27"/>
    </row>
    <row r="444" spans="1:12" ht="15" x14ac:dyDescent="0.25">
      <c r="A444" s="98"/>
      <c r="L444" s="27"/>
    </row>
    <row r="445" spans="1:12" ht="15" x14ac:dyDescent="0.25">
      <c r="A445" s="98"/>
      <c r="L445" s="27"/>
    </row>
    <row r="446" spans="1:12" ht="15" x14ac:dyDescent="0.25">
      <c r="A446" s="98"/>
      <c r="L446" s="27"/>
    </row>
    <row r="447" spans="1:12" ht="15" x14ac:dyDescent="0.25">
      <c r="A447" s="98"/>
      <c r="L447" s="27"/>
    </row>
    <row r="448" spans="1:12" ht="15" x14ac:dyDescent="0.25">
      <c r="A448" s="98"/>
      <c r="L448" s="27"/>
    </row>
    <row r="449" spans="1:12" ht="15" x14ac:dyDescent="0.25">
      <c r="A449" s="98"/>
      <c r="L449" s="27"/>
    </row>
    <row r="450" spans="1:12" ht="15" x14ac:dyDescent="0.25">
      <c r="A450" s="98"/>
      <c r="L450" s="27"/>
    </row>
    <row r="451" spans="1:12" ht="15" x14ac:dyDescent="0.25">
      <c r="A451" s="98"/>
      <c r="L451" s="27"/>
    </row>
    <row r="452" spans="1:12" ht="15" x14ac:dyDescent="0.25">
      <c r="A452" s="98"/>
      <c r="L452" s="27"/>
    </row>
    <row r="453" spans="1:12" ht="15" x14ac:dyDescent="0.25">
      <c r="A453" s="98"/>
      <c r="L453" s="27"/>
    </row>
    <row r="454" spans="1:12" ht="15" x14ac:dyDescent="0.25">
      <c r="A454" s="98"/>
      <c r="L454" s="27"/>
    </row>
    <row r="455" spans="1:12" ht="15" x14ac:dyDescent="0.25">
      <c r="A455" s="98"/>
      <c r="L455" s="27"/>
    </row>
    <row r="456" spans="1:12" ht="15" x14ac:dyDescent="0.25">
      <c r="A456" s="98"/>
      <c r="L456" s="27"/>
    </row>
    <row r="457" spans="1:12" ht="15" x14ac:dyDescent="0.25">
      <c r="A457" s="98"/>
      <c r="L457" s="27"/>
    </row>
    <row r="458" spans="1:12" ht="15" x14ac:dyDescent="0.25">
      <c r="A458" s="98"/>
      <c r="L458" s="27"/>
    </row>
    <row r="459" spans="1:12" ht="15" x14ac:dyDescent="0.25">
      <c r="A459" s="98"/>
      <c r="L459" s="27"/>
    </row>
    <row r="460" spans="1:12" ht="15" x14ac:dyDescent="0.25">
      <c r="A460" s="98"/>
      <c r="L460" s="27"/>
    </row>
    <row r="461" spans="1:12" ht="15" x14ac:dyDescent="0.25">
      <c r="A461" s="98"/>
      <c r="L461" s="27"/>
    </row>
    <row r="462" spans="1:12" ht="15" x14ac:dyDescent="0.25">
      <c r="A462" s="98"/>
      <c r="L462" s="27"/>
    </row>
    <row r="463" spans="1:12" ht="15" x14ac:dyDescent="0.25">
      <c r="A463" s="98"/>
      <c r="L463" s="27"/>
    </row>
    <row r="464" spans="1:12" ht="15" x14ac:dyDescent="0.25">
      <c r="A464" s="98"/>
      <c r="L464" s="27"/>
    </row>
    <row r="465" spans="1:12" ht="15" x14ac:dyDescent="0.25">
      <c r="A465" s="98"/>
      <c r="L465" s="27"/>
    </row>
    <row r="466" spans="1:12" ht="15" x14ac:dyDescent="0.25">
      <c r="A466" s="98"/>
      <c r="L466" s="27"/>
    </row>
    <row r="467" spans="1:12" ht="15" x14ac:dyDescent="0.25">
      <c r="A467" s="98"/>
      <c r="L467" s="27"/>
    </row>
    <row r="468" spans="1:12" ht="15" x14ac:dyDescent="0.25">
      <c r="A468" s="98"/>
      <c r="L468" s="27"/>
    </row>
    <row r="469" spans="1:12" ht="15" x14ac:dyDescent="0.25">
      <c r="A469" s="98"/>
      <c r="L469" s="27"/>
    </row>
    <row r="470" spans="1:12" ht="15" x14ac:dyDescent="0.25">
      <c r="A470" s="98"/>
      <c r="L470" s="27"/>
    </row>
    <row r="471" spans="1:12" ht="15" x14ac:dyDescent="0.25">
      <c r="A471" s="98"/>
      <c r="L471" s="27"/>
    </row>
    <row r="472" spans="1:12" ht="15" x14ac:dyDescent="0.25">
      <c r="A472" s="98"/>
      <c r="L472" s="27"/>
    </row>
    <row r="473" spans="1:12" ht="15" x14ac:dyDescent="0.25">
      <c r="A473" s="98"/>
      <c r="L473" s="27"/>
    </row>
    <row r="474" spans="1:12" ht="15" x14ac:dyDescent="0.25">
      <c r="A474" s="98"/>
      <c r="L474" s="27"/>
    </row>
    <row r="475" spans="1:12" ht="15" x14ac:dyDescent="0.25">
      <c r="A475" s="98"/>
      <c r="L475" s="27"/>
    </row>
    <row r="476" spans="1:12" ht="15" x14ac:dyDescent="0.25">
      <c r="A476" s="98"/>
      <c r="L476" s="27"/>
    </row>
    <row r="477" spans="1:12" ht="15" x14ac:dyDescent="0.25">
      <c r="A477" s="98"/>
      <c r="L477" s="27"/>
    </row>
    <row r="478" spans="1:12" ht="15" x14ac:dyDescent="0.25">
      <c r="A478" s="98"/>
      <c r="L478" s="27"/>
    </row>
    <row r="479" spans="1:12" ht="15" x14ac:dyDescent="0.25">
      <c r="A479" s="98"/>
      <c r="L479" s="27"/>
    </row>
    <row r="480" spans="1:12" ht="15" x14ac:dyDescent="0.25">
      <c r="A480" s="98"/>
      <c r="L480" s="27"/>
    </row>
    <row r="481" spans="1:12" ht="15" x14ac:dyDescent="0.25">
      <c r="A481" s="98"/>
      <c r="L481" s="27"/>
    </row>
    <row r="482" spans="1:12" ht="15" x14ac:dyDescent="0.25">
      <c r="A482" s="98"/>
      <c r="L482" s="27"/>
    </row>
    <row r="483" spans="1:12" ht="15" x14ac:dyDescent="0.25">
      <c r="A483" s="98"/>
      <c r="L483" s="27"/>
    </row>
    <row r="484" spans="1:12" ht="15" x14ac:dyDescent="0.25">
      <c r="A484" s="98"/>
      <c r="L484" s="27"/>
    </row>
    <row r="485" spans="1:12" ht="15" x14ac:dyDescent="0.25">
      <c r="A485" s="98"/>
      <c r="L485" s="27"/>
    </row>
    <row r="486" spans="1:12" ht="15" x14ac:dyDescent="0.25">
      <c r="A486" s="98"/>
      <c r="L486" s="27"/>
    </row>
    <row r="487" spans="1:12" ht="15" x14ac:dyDescent="0.25">
      <c r="A487" s="98"/>
      <c r="L487" s="27"/>
    </row>
    <row r="488" spans="1:12" ht="15" x14ac:dyDescent="0.25">
      <c r="A488" s="98"/>
      <c r="L488" s="27"/>
    </row>
    <row r="489" spans="1:12" ht="15" x14ac:dyDescent="0.25">
      <c r="A489" s="98"/>
      <c r="L489" s="27"/>
    </row>
    <row r="490" spans="1:12" ht="15" x14ac:dyDescent="0.25">
      <c r="A490" s="98"/>
      <c r="L490" s="27"/>
    </row>
    <row r="491" spans="1:12" ht="15" x14ac:dyDescent="0.25">
      <c r="A491" s="98"/>
      <c r="L491" s="27"/>
    </row>
    <row r="492" spans="1:12" ht="15" x14ac:dyDescent="0.25">
      <c r="A492" s="98"/>
      <c r="L492" s="27"/>
    </row>
    <row r="493" spans="1:12" ht="15" x14ac:dyDescent="0.25">
      <c r="A493" s="98"/>
      <c r="L493" s="27"/>
    </row>
    <row r="494" spans="1:12" ht="15" x14ac:dyDescent="0.25">
      <c r="A494" s="98"/>
      <c r="L494" s="27"/>
    </row>
    <row r="495" spans="1:12" ht="15" x14ac:dyDescent="0.25">
      <c r="A495" s="98"/>
      <c r="L495" s="27"/>
    </row>
    <row r="496" spans="1:12" ht="15" x14ac:dyDescent="0.25">
      <c r="A496" s="98"/>
      <c r="L496" s="27"/>
    </row>
    <row r="497" spans="1:12" ht="15" x14ac:dyDescent="0.25">
      <c r="A497" s="98"/>
      <c r="L497" s="27"/>
    </row>
    <row r="498" spans="1:12" ht="15" x14ac:dyDescent="0.25">
      <c r="A498" s="98"/>
      <c r="L498" s="27"/>
    </row>
    <row r="499" spans="1:12" ht="15" x14ac:dyDescent="0.25">
      <c r="A499" s="98"/>
      <c r="L499" s="27"/>
    </row>
    <row r="500" spans="1:12" ht="15" x14ac:dyDescent="0.25">
      <c r="A500" s="98"/>
      <c r="L500" s="27"/>
    </row>
    <row r="501" spans="1:12" ht="15" x14ac:dyDescent="0.25">
      <c r="A501" s="98"/>
      <c r="L501" s="27"/>
    </row>
    <row r="502" spans="1:12" ht="15" x14ac:dyDescent="0.25">
      <c r="A502" s="98"/>
      <c r="L502" s="27"/>
    </row>
    <row r="503" spans="1:12" ht="15" x14ac:dyDescent="0.25">
      <c r="A503" s="98"/>
      <c r="L503" s="27"/>
    </row>
    <row r="504" spans="1:12" ht="15" x14ac:dyDescent="0.25">
      <c r="A504" s="98"/>
      <c r="L504" s="27"/>
    </row>
    <row r="505" spans="1:12" ht="15" x14ac:dyDescent="0.25">
      <c r="A505" s="98"/>
      <c r="L505" s="27"/>
    </row>
    <row r="506" spans="1:12" ht="15" x14ac:dyDescent="0.25">
      <c r="A506" s="98"/>
      <c r="L506" s="27"/>
    </row>
    <row r="507" spans="1:12" ht="15" x14ac:dyDescent="0.25">
      <c r="A507" s="98"/>
      <c r="L507" s="27"/>
    </row>
    <row r="508" spans="1:12" ht="15" x14ac:dyDescent="0.25">
      <c r="A508" s="98"/>
      <c r="L508" s="27"/>
    </row>
    <row r="509" spans="1:12" ht="15" x14ac:dyDescent="0.25">
      <c r="A509" s="98"/>
      <c r="L509" s="27"/>
    </row>
    <row r="510" spans="1:12" ht="15" x14ac:dyDescent="0.25">
      <c r="A510" s="98"/>
      <c r="L510" s="27"/>
    </row>
    <row r="511" spans="1:12" ht="15" x14ac:dyDescent="0.25">
      <c r="A511" s="98"/>
      <c r="L511" s="27"/>
    </row>
    <row r="512" spans="1:12" ht="15" x14ac:dyDescent="0.25">
      <c r="A512" s="98"/>
      <c r="L512" s="27"/>
    </row>
    <row r="513" spans="1:12" ht="15" x14ac:dyDescent="0.25">
      <c r="A513" s="98"/>
      <c r="L513" s="27"/>
    </row>
    <row r="514" spans="1:12" ht="15" x14ac:dyDescent="0.25">
      <c r="A514" s="98"/>
      <c r="L514" s="27"/>
    </row>
    <row r="515" spans="1:12" ht="15" x14ac:dyDescent="0.25">
      <c r="A515" s="98"/>
      <c r="L515" s="27"/>
    </row>
    <row r="516" spans="1:12" ht="15" x14ac:dyDescent="0.25">
      <c r="A516" s="98"/>
      <c r="L516" s="27"/>
    </row>
    <row r="517" spans="1:12" ht="15" x14ac:dyDescent="0.25">
      <c r="A517" s="98"/>
      <c r="L517" s="27"/>
    </row>
    <row r="518" spans="1:12" ht="15" x14ac:dyDescent="0.25">
      <c r="A518" s="98"/>
      <c r="L518" s="27"/>
    </row>
    <row r="519" spans="1:12" ht="15" x14ac:dyDescent="0.25">
      <c r="A519" s="98"/>
      <c r="L519" s="27"/>
    </row>
    <row r="520" spans="1:12" ht="15" x14ac:dyDescent="0.25">
      <c r="A520" s="98"/>
      <c r="L520" s="27"/>
    </row>
    <row r="521" spans="1:12" ht="15" x14ac:dyDescent="0.25">
      <c r="A521" s="98"/>
      <c r="L521" s="27"/>
    </row>
    <row r="522" spans="1:12" ht="15" x14ac:dyDescent="0.25">
      <c r="A522" s="98"/>
      <c r="L522" s="27"/>
    </row>
    <row r="523" spans="1:12" ht="15" x14ac:dyDescent="0.25">
      <c r="A523" s="98"/>
      <c r="L523" s="27"/>
    </row>
    <row r="524" spans="1:12" ht="15" x14ac:dyDescent="0.25">
      <c r="A524" s="98"/>
      <c r="L524" s="27"/>
    </row>
    <row r="525" spans="1:12" ht="15" x14ac:dyDescent="0.25">
      <c r="A525" s="98"/>
      <c r="L525" s="27"/>
    </row>
    <row r="526" spans="1:12" ht="15" x14ac:dyDescent="0.25">
      <c r="A526" s="98"/>
      <c r="L526" s="27"/>
    </row>
    <row r="527" spans="1:12" ht="15" x14ac:dyDescent="0.25">
      <c r="A527" s="98"/>
      <c r="L527" s="27"/>
    </row>
    <row r="528" spans="1:12" ht="15" x14ac:dyDescent="0.25">
      <c r="A528" s="98"/>
      <c r="L528" s="27"/>
    </row>
    <row r="529" spans="1:12" ht="15" x14ac:dyDescent="0.25">
      <c r="A529" s="98"/>
      <c r="L529" s="27"/>
    </row>
    <row r="530" spans="1:12" ht="15" x14ac:dyDescent="0.25">
      <c r="A530" s="98"/>
      <c r="L530" s="27"/>
    </row>
    <row r="531" spans="1:12" ht="15" x14ac:dyDescent="0.25">
      <c r="A531" s="98"/>
      <c r="L531" s="27"/>
    </row>
    <row r="532" spans="1:12" ht="15" x14ac:dyDescent="0.25">
      <c r="A532" s="98"/>
      <c r="L532" s="27"/>
    </row>
    <row r="533" spans="1:12" ht="15" x14ac:dyDescent="0.25">
      <c r="A533" s="98"/>
      <c r="L533" s="27"/>
    </row>
    <row r="534" spans="1:12" ht="15" x14ac:dyDescent="0.25">
      <c r="A534" s="98"/>
      <c r="L534" s="27"/>
    </row>
    <row r="535" spans="1:12" ht="15" x14ac:dyDescent="0.25">
      <c r="A535" s="98"/>
      <c r="L535" s="27"/>
    </row>
    <row r="536" spans="1:12" ht="15" x14ac:dyDescent="0.25">
      <c r="A536" s="98"/>
      <c r="L536" s="27"/>
    </row>
    <row r="537" spans="1:12" ht="15" x14ac:dyDescent="0.25">
      <c r="A537" s="98"/>
      <c r="L537" s="27"/>
    </row>
    <row r="538" spans="1:12" ht="15" x14ac:dyDescent="0.25">
      <c r="A538" s="98"/>
      <c r="L538" s="27"/>
    </row>
    <row r="539" spans="1:12" ht="15" x14ac:dyDescent="0.25">
      <c r="A539" s="98"/>
      <c r="L539" s="27"/>
    </row>
    <row r="540" spans="1:12" ht="15" x14ac:dyDescent="0.25">
      <c r="A540" s="98"/>
      <c r="L540" s="27"/>
    </row>
    <row r="541" spans="1:12" ht="15" x14ac:dyDescent="0.25">
      <c r="A541" s="98"/>
      <c r="L541" s="27"/>
    </row>
    <row r="542" spans="1:12" ht="15" x14ac:dyDescent="0.25">
      <c r="A542" s="98"/>
      <c r="L542" s="27"/>
    </row>
    <row r="543" spans="1:12" ht="15" x14ac:dyDescent="0.25">
      <c r="A543" s="98"/>
      <c r="L543" s="27"/>
    </row>
    <row r="544" spans="1:12" ht="15" x14ac:dyDescent="0.25">
      <c r="A544" s="98"/>
      <c r="L544" s="27"/>
    </row>
    <row r="545" spans="1:12" ht="15" x14ac:dyDescent="0.25">
      <c r="A545" s="98"/>
      <c r="L545" s="27"/>
    </row>
    <row r="546" spans="1:12" ht="15" x14ac:dyDescent="0.25">
      <c r="A546" s="98"/>
      <c r="L546" s="27"/>
    </row>
    <row r="547" spans="1:12" ht="15" x14ac:dyDescent="0.25">
      <c r="A547" s="98"/>
      <c r="L547" s="27"/>
    </row>
    <row r="548" spans="1:12" ht="15" x14ac:dyDescent="0.25">
      <c r="A548" s="98"/>
      <c r="L548" s="27"/>
    </row>
    <row r="549" spans="1:12" ht="15" x14ac:dyDescent="0.25">
      <c r="A549" s="98"/>
      <c r="L549" s="27"/>
    </row>
    <row r="550" spans="1:12" ht="15" x14ac:dyDescent="0.25">
      <c r="A550" s="98"/>
      <c r="L550" s="27"/>
    </row>
    <row r="551" spans="1:12" ht="15" x14ac:dyDescent="0.25">
      <c r="A551" s="98"/>
      <c r="L551" s="27"/>
    </row>
    <row r="552" spans="1:12" ht="15" x14ac:dyDescent="0.25">
      <c r="A552" s="98"/>
      <c r="L552" s="27"/>
    </row>
    <row r="553" spans="1:12" ht="15" x14ac:dyDescent="0.25">
      <c r="A553" s="98"/>
      <c r="L553" s="27"/>
    </row>
    <row r="554" spans="1:12" ht="15" x14ac:dyDescent="0.25">
      <c r="A554" s="98"/>
      <c r="L554" s="27"/>
    </row>
    <row r="555" spans="1:12" ht="15" x14ac:dyDescent="0.25">
      <c r="A555" s="98"/>
      <c r="L555" s="27"/>
    </row>
    <row r="556" spans="1:12" ht="15" x14ac:dyDescent="0.25">
      <c r="A556" s="98"/>
      <c r="L556" s="27"/>
    </row>
    <row r="557" spans="1:12" ht="15" x14ac:dyDescent="0.25">
      <c r="A557" s="98"/>
      <c r="L557" s="27"/>
    </row>
    <row r="558" spans="1:12" ht="15" x14ac:dyDescent="0.25">
      <c r="A558" s="98"/>
      <c r="L558" s="27"/>
    </row>
    <row r="559" spans="1:12" ht="15" x14ac:dyDescent="0.25">
      <c r="A559" s="98"/>
      <c r="L559" s="27"/>
    </row>
    <row r="560" spans="1:12" ht="15" x14ac:dyDescent="0.25">
      <c r="A560" s="98"/>
      <c r="L560" s="27"/>
    </row>
    <row r="561" spans="1:12" ht="15" x14ac:dyDescent="0.25">
      <c r="A561" s="98"/>
      <c r="L561" s="27"/>
    </row>
    <row r="562" spans="1:12" ht="15" x14ac:dyDescent="0.25">
      <c r="A562" s="98"/>
      <c r="L562" s="27"/>
    </row>
    <row r="563" spans="1:12" ht="15" x14ac:dyDescent="0.25">
      <c r="A563" s="98"/>
      <c r="L563" s="27"/>
    </row>
    <row r="564" spans="1:12" ht="15" x14ac:dyDescent="0.25">
      <c r="A564" s="98"/>
      <c r="L564" s="27"/>
    </row>
    <row r="565" spans="1:12" ht="15" x14ac:dyDescent="0.25">
      <c r="A565" s="98"/>
      <c r="L565" s="27"/>
    </row>
    <row r="566" spans="1:12" ht="15" x14ac:dyDescent="0.25">
      <c r="A566" s="98"/>
      <c r="L566" s="27"/>
    </row>
    <row r="567" spans="1:12" ht="15" x14ac:dyDescent="0.25">
      <c r="A567" s="98"/>
      <c r="L567" s="27"/>
    </row>
    <row r="568" spans="1:12" ht="15" x14ac:dyDescent="0.25">
      <c r="A568" s="98"/>
      <c r="L568" s="27"/>
    </row>
    <row r="569" spans="1:12" ht="15" x14ac:dyDescent="0.25">
      <c r="A569" s="98"/>
      <c r="L569" s="27"/>
    </row>
    <row r="570" spans="1:12" ht="15" x14ac:dyDescent="0.25">
      <c r="A570" s="98"/>
      <c r="L570" s="27"/>
    </row>
    <row r="571" spans="1:12" ht="15" x14ac:dyDescent="0.25">
      <c r="A571" s="98"/>
      <c r="L571" s="27"/>
    </row>
    <row r="572" spans="1:12" ht="15" x14ac:dyDescent="0.25">
      <c r="A572" s="98"/>
      <c r="L572" s="27"/>
    </row>
    <row r="573" spans="1:12" ht="15" x14ac:dyDescent="0.25">
      <c r="A573" s="98"/>
      <c r="L573" s="27"/>
    </row>
    <row r="574" spans="1:12" ht="15" x14ac:dyDescent="0.25">
      <c r="A574" s="98"/>
      <c r="L574" s="27"/>
    </row>
    <row r="575" spans="1:12" ht="15" x14ac:dyDescent="0.25">
      <c r="A575" s="98"/>
      <c r="L575" s="27"/>
    </row>
    <row r="576" spans="1:12" ht="15" x14ac:dyDescent="0.25">
      <c r="A576" s="98"/>
      <c r="L576" s="27"/>
    </row>
    <row r="577" spans="1:12" ht="15" x14ac:dyDescent="0.25">
      <c r="A577" s="98"/>
      <c r="L577" s="27"/>
    </row>
    <row r="578" spans="1:12" ht="15" x14ac:dyDescent="0.25">
      <c r="A578" s="98"/>
      <c r="L578" s="27"/>
    </row>
    <row r="579" spans="1:12" ht="15" x14ac:dyDescent="0.25">
      <c r="A579" s="98"/>
      <c r="L579" s="27"/>
    </row>
    <row r="580" spans="1:12" ht="15" x14ac:dyDescent="0.25">
      <c r="A580" s="98"/>
      <c r="L580" s="27"/>
    </row>
    <row r="581" spans="1:12" ht="15" x14ac:dyDescent="0.25">
      <c r="A581" s="98"/>
      <c r="L581" s="27"/>
    </row>
    <row r="582" spans="1:12" ht="15" x14ac:dyDescent="0.25">
      <c r="A582" s="98"/>
      <c r="L582" s="27"/>
    </row>
    <row r="583" spans="1:12" ht="15" x14ac:dyDescent="0.25">
      <c r="A583" s="98"/>
      <c r="L583" s="27"/>
    </row>
    <row r="584" spans="1:12" ht="15" x14ac:dyDescent="0.25">
      <c r="A584" s="98"/>
      <c r="L584" s="27"/>
    </row>
    <row r="585" spans="1:12" ht="15" x14ac:dyDescent="0.25">
      <c r="A585" s="98"/>
      <c r="L585" s="27"/>
    </row>
    <row r="586" spans="1:12" ht="15" x14ac:dyDescent="0.25">
      <c r="A586" s="98"/>
      <c r="L586" s="27"/>
    </row>
    <row r="587" spans="1:12" ht="15" x14ac:dyDescent="0.25">
      <c r="A587" s="98"/>
      <c r="L587" s="27"/>
    </row>
    <row r="588" spans="1:12" ht="15" x14ac:dyDescent="0.25">
      <c r="A588" s="98"/>
      <c r="L588" s="27"/>
    </row>
    <row r="589" spans="1:12" ht="15" x14ac:dyDescent="0.25">
      <c r="A589" s="98"/>
      <c r="L589" s="27"/>
    </row>
    <row r="590" spans="1:12" ht="15" x14ac:dyDescent="0.25">
      <c r="A590" s="98"/>
      <c r="L590" s="27"/>
    </row>
    <row r="591" spans="1:12" ht="15" x14ac:dyDescent="0.25">
      <c r="A591" s="98"/>
      <c r="L591" s="27"/>
    </row>
    <row r="592" spans="1:12" ht="15" x14ac:dyDescent="0.25">
      <c r="A592" s="98"/>
      <c r="L592" s="27"/>
    </row>
    <row r="593" spans="1:12" ht="15" x14ac:dyDescent="0.25">
      <c r="A593" s="98"/>
      <c r="L593" s="27"/>
    </row>
    <row r="594" spans="1:12" ht="15" x14ac:dyDescent="0.25">
      <c r="A594" s="98"/>
      <c r="L594" s="27"/>
    </row>
    <row r="595" spans="1:12" ht="15" x14ac:dyDescent="0.25">
      <c r="A595" s="98"/>
      <c r="L595" s="27"/>
    </row>
    <row r="596" spans="1:12" ht="15" x14ac:dyDescent="0.25">
      <c r="A596" s="98"/>
      <c r="L596" s="27"/>
    </row>
    <row r="597" spans="1:12" ht="15" x14ac:dyDescent="0.25">
      <c r="A597" s="98"/>
      <c r="L597" s="27"/>
    </row>
    <row r="598" spans="1:12" ht="15" x14ac:dyDescent="0.25">
      <c r="A598" s="98"/>
      <c r="L598" s="27"/>
    </row>
    <row r="599" spans="1:12" ht="15" x14ac:dyDescent="0.25">
      <c r="A599" s="98"/>
      <c r="L599" s="27"/>
    </row>
    <row r="600" spans="1:12" ht="15" x14ac:dyDescent="0.25">
      <c r="A600" s="98"/>
      <c r="L600" s="27"/>
    </row>
    <row r="601" spans="1:12" ht="15" x14ac:dyDescent="0.25">
      <c r="A601" s="98"/>
      <c r="L601" s="27"/>
    </row>
    <row r="602" spans="1:12" ht="15" x14ac:dyDescent="0.25">
      <c r="A602" s="98"/>
      <c r="L602" s="27"/>
    </row>
    <row r="603" spans="1:12" ht="15" x14ac:dyDescent="0.25">
      <c r="A603" s="98"/>
      <c r="L603" s="27"/>
    </row>
    <row r="604" spans="1:12" ht="15" x14ac:dyDescent="0.25">
      <c r="A604" s="98"/>
      <c r="L604" s="27"/>
    </row>
    <row r="605" spans="1:12" ht="15" x14ac:dyDescent="0.25">
      <c r="A605" s="98"/>
      <c r="L605" s="27"/>
    </row>
    <row r="606" spans="1:12" ht="15" x14ac:dyDescent="0.25">
      <c r="A606" s="98"/>
      <c r="L606" s="27"/>
    </row>
    <row r="607" spans="1:12" ht="15" x14ac:dyDescent="0.25">
      <c r="A607" s="98"/>
      <c r="L607" s="27"/>
    </row>
    <row r="608" spans="1:12" ht="15" x14ac:dyDescent="0.25">
      <c r="A608" s="98"/>
      <c r="L608" s="27"/>
    </row>
    <row r="609" spans="1:12" ht="15" x14ac:dyDescent="0.25">
      <c r="A609" s="98"/>
      <c r="L609" s="27"/>
    </row>
    <row r="610" spans="1:12" ht="15" x14ac:dyDescent="0.25">
      <c r="A610" s="98"/>
      <c r="L610" s="27"/>
    </row>
    <row r="611" spans="1:12" ht="15" x14ac:dyDescent="0.25">
      <c r="A611" s="98"/>
      <c r="L611" s="27"/>
    </row>
    <row r="612" spans="1:12" ht="15" x14ac:dyDescent="0.25">
      <c r="A612" s="98"/>
      <c r="L612" s="27"/>
    </row>
    <row r="613" spans="1:12" ht="15" x14ac:dyDescent="0.25">
      <c r="A613" s="98"/>
      <c r="L613" s="27"/>
    </row>
    <row r="614" spans="1:12" ht="15" x14ac:dyDescent="0.25">
      <c r="A614" s="98"/>
      <c r="L614" s="27"/>
    </row>
    <row r="615" spans="1:12" ht="15" x14ac:dyDescent="0.25">
      <c r="A615" s="98"/>
      <c r="L615" s="27"/>
    </row>
    <row r="616" spans="1:12" ht="15" x14ac:dyDescent="0.25">
      <c r="A616" s="98"/>
      <c r="L616" s="27"/>
    </row>
    <row r="617" spans="1:12" ht="15" x14ac:dyDescent="0.25">
      <c r="A617" s="98"/>
      <c r="L617" s="27"/>
    </row>
    <row r="618" spans="1:12" ht="15" x14ac:dyDescent="0.25">
      <c r="A618" s="98"/>
      <c r="L618" s="27"/>
    </row>
    <row r="619" spans="1:12" ht="15" x14ac:dyDescent="0.25">
      <c r="A619" s="98"/>
      <c r="L619" s="27"/>
    </row>
    <row r="620" spans="1:12" ht="15" x14ac:dyDescent="0.25">
      <c r="A620" s="98"/>
      <c r="L620" s="27"/>
    </row>
    <row r="621" spans="1:12" ht="15" x14ac:dyDescent="0.25">
      <c r="A621" s="98"/>
      <c r="L621" s="27"/>
    </row>
    <row r="622" spans="1:12" ht="15" x14ac:dyDescent="0.25">
      <c r="A622" s="98"/>
      <c r="L622" s="27"/>
    </row>
    <row r="623" spans="1:12" ht="15" x14ac:dyDescent="0.25">
      <c r="A623" s="98"/>
      <c r="L623" s="27"/>
    </row>
    <row r="624" spans="1:12" ht="15" x14ac:dyDescent="0.25">
      <c r="A624" s="98"/>
      <c r="L624" s="27"/>
    </row>
    <row r="625" spans="1:12" ht="15" x14ac:dyDescent="0.25">
      <c r="A625" s="98"/>
      <c r="L625" s="27"/>
    </row>
    <row r="626" spans="1:12" ht="15" x14ac:dyDescent="0.25">
      <c r="A626" s="98"/>
      <c r="L626" s="27"/>
    </row>
    <row r="627" spans="1:12" ht="15" x14ac:dyDescent="0.25">
      <c r="A627" s="98"/>
      <c r="L627" s="27"/>
    </row>
    <row r="628" spans="1:12" ht="15" x14ac:dyDescent="0.25">
      <c r="A628" s="98"/>
      <c r="L628" s="27"/>
    </row>
    <row r="629" spans="1:12" ht="15" x14ac:dyDescent="0.25">
      <c r="A629" s="98"/>
      <c r="L629" s="27"/>
    </row>
    <row r="630" spans="1:12" ht="15" x14ac:dyDescent="0.25">
      <c r="A630" s="98"/>
      <c r="L630" s="27"/>
    </row>
    <row r="631" spans="1:12" ht="15" x14ac:dyDescent="0.25">
      <c r="A631" s="98"/>
      <c r="L631" s="27"/>
    </row>
    <row r="632" spans="1:12" ht="15" x14ac:dyDescent="0.25">
      <c r="A632" s="98"/>
      <c r="L632" s="27"/>
    </row>
    <row r="633" spans="1:12" ht="15" x14ac:dyDescent="0.25">
      <c r="A633" s="98"/>
      <c r="L633" s="27"/>
    </row>
    <row r="634" spans="1:12" ht="15" x14ac:dyDescent="0.25">
      <c r="A634" s="98"/>
      <c r="L634" s="27"/>
    </row>
    <row r="635" spans="1:12" ht="15" x14ac:dyDescent="0.25">
      <c r="A635" s="98"/>
      <c r="L635" s="27"/>
    </row>
    <row r="636" spans="1:12" ht="15" x14ac:dyDescent="0.25">
      <c r="A636" s="98"/>
      <c r="L636" s="27"/>
    </row>
    <row r="637" spans="1:12" ht="15" x14ac:dyDescent="0.25">
      <c r="A637" s="98"/>
      <c r="L637" s="27"/>
    </row>
    <row r="638" spans="1:12" ht="15" x14ac:dyDescent="0.25">
      <c r="A638" s="98"/>
      <c r="L638" s="27"/>
    </row>
    <row r="639" spans="1:12" ht="15" x14ac:dyDescent="0.25">
      <c r="A639" s="98"/>
      <c r="L639" s="27"/>
    </row>
    <row r="640" spans="1:12" ht="15" x14ac:dyDescent="0.25">
      <c r="A640" s="98"/>
      <c r="L640" s="27"/>
    </row>
    <row r="641" spans="1:12" ht="15" x14ac:dyDescent="0.25">
      <c r="A641" s="98"/>
      <c r="L641" s="27"/>
    </row>
    <row r="642" spans="1:12" ht="15" x14ac:dyDescent="0.25">
      <c r="A642" s="98"/>
      <c r="L642" s="27"/>
    </row>
    <row r="643" spans="1:12" ht="15" x14ac:dyDescent="0.25">
      <c r="A643" s="98"/>
      <c r="L643" s="27"/>
    </row>
    <row r="644" spans="1:12" ht="15" x14ac:dyDescent="0.25">
      <c r="A644" s="98"/>
      <c r="L644" s="27"/>
    </row>
    <row r="645" spans="1:12" ht="15" x14ac:dyDescent="0.25">
      <c r="A645" s="98"/>
      <c r="L645" s="27"/>
    </row>
    <row r="646" spans="1:12" ht="15" x14ac:dyDescent="0.25">
      <c r="A646" s="98"/>
      <c r="L646" s="27"/>
    </row>
    <row r="647" spans="1:12" ht="15" x14ac:dyDescent="0.25">
      <c r="A647" s="98"/>
      <c r="L647" s="27"/>
    </row>
    <row r="648" spans="1:12" ht="15" x14ac:dyDescent="0.25">
      <c r="A648" s="98"/>
      <c r="L648" s="27"/>
    </row>
    <row r="649" spans="1:12" ht="15" x14ac:dyDescent="0.25">
      <c r="A649" s="98"/>
      <c r="L649" s="27"/>
    </row>
    <row r="650" spans="1:12" ht="15" x14ac:dyDescent="0.25">
      <c r="A650" s="98"/>
      <c r="L650" s="27"/>
    </row>
    <row r="651" spans="1:12" ht="15" x14ac:dyDescent="0.25">
      <c r="A651" s="98"/>
      <c r="L651" s="27"/>
    </row>
    <row r="652" spans="1:12" ht="15" x14ac:dyDescent="0.25">
      <c r="A652" s="98"/>
      <c r="L652" s="27"/>
    </row>
    <row r="653" spans="1:12" ht="15" x14ac:dyDescent="0.25">
      <c r="A653" s="98"/>
      <c r="L653" s="27"/>
    </row>
    <row r="654" spans="1:12" ht="15" x14ac:dyDescent="0.25">
      <c r="A654" s="98"/>
      <c r="L654" s="27"/>
    </row>
    <row r="655" spans="1:12" ht="15" x14ac:dyDescent="0.25">
      <c r="A655" s="98"/>
      <c r="L655" s="27"/>
    </row>
    <row r="656" spans="1:12" ht="15" x14ac:dyDescent="0.25">
      <c r="A656" s="98"/>
      <c r="L656" s="27"/>
    </row>
    <row r="657" spans="1:12" ht="15" x14ac:dyDescent="0.25">
      <c r="A657" s="98"/>
      <c r="L657" s="27"/>
    </row>
    <row r="658" spans="1:12" ht="15" x14ac:dyDescent="0.25">
      <c r="A658" s="98"/>
      <c r="L658" s="27"/>
    </row>
    <row r="659" spans="1:12" ht="15" x14ac:dyDescent="0.25">
      <c r="A659" s="98"/>
      <c r="L659" s="27"/>
    </row>
    <row r="660" spans="1:12" ht="15" x14ac:dyDescent="0.25">
      <c r="A660" s="98"/>
      <c r="L660" s="27"/>
    </row>
    <row r="661" spans="1:12" ht="15" x14ac:dyDescent="0.25">
      <c r="A661" s="98"/>
      <c r="L661" s="27"/>
    </row>
    <row r="662" spans="1:12" ht="15" x14ac:dyDescent="0.25">
      <c r="A662" s="98"/>
      <c r="L662" s="27"/>
    </row>
    <row r="663" spans="1:12" ht="15" x14ac:dyDescent="0.25">
      <c r="A663" s="98"/>
      <c r="L663" s="27"/>
    </row>
    <row r="664" spans="1:12" ht="15" x14ac:dyDescent="0.25">
      <c r="A664" s="98"/>
      <c r="L664" s="27"/>
    </row>
    <row r="665" spans="1:12" ht="15" x14ac:dyDescent="0.25">
      <c r="A665" s="98"/>
      <c r="L665" s="27"/>
    </row>
    <row r="666" spans="1:12" ht="15" x14ac:dyDescent="0.25">
      <c r="A666" s="98"/>
      <c r="L666" s="27"/>
    </row>
    <row r="667" spans="1:12" ht="15" x14ac:dyDescent="0.25">
      <c r="A667" s="98"/>
      <c r="L667" s="27"/>
    </row>
    <row r="668" spans="1:12" ht="15" x14ac:dyDescent="0.25">
      <c r="A668" s="98"/>
      <c r="L668" s="27"/>
    </row>
    <row r="669" spans="1:12" ht="15" x14ac:dyDescent="0.25">
      <c r="A669" s="98"/>
      <c r="L669" s="27"/>
    </row>
    <row r="670" spans="1:12" ht="15" x14ac:dyDescent="0.25">
      <c r="A670" s="98"/>
      <c r="L670" s="27"/>
    </row>
    <row r="671" spans="1:12" ht="15" x14ac:dyDescent="0.25">
      <c r="A671" s="98"/>
      <c r="L671" s="27"/>
    </row>
    <row r="672" spans="1:12" ht="15" x14ac:dyDescent="0.25">
      <c r="A672" s="98"/>
      <c r="L672" s="27"/>
    </row>
    <row r="673" spans="1:12" ht="15" x14ac:dyDescent="0.25">
      <c r="A673" s="98"/>
      <c r="L673" s="27"/>
    </row>
    <row r="674" spans="1:12" ht="15" x14ac:dyDescent="0.25">
      <c r="A674" s="98"/>
      <c r="L674" s="27"/>
    </row>
    <row r="675" spans="1:12" ht="15" x14ac:dyDescent="0.25">
      <c r="A675" s="98"/>
      <c r="L675" s="27"/>
    </row>
    <row r="676" spans="1:12" ht="15" x14ac:dyDescent="0.25">
      <c r="A676" s="98"/>
      <c r="L676" s="27"/>
    </row>
    <row r="677" spans="1:12" ht="15" x14ac:dyDescent="0.25">
      <c r="A677" s="98"/>
      <c r="L677" s="27"/>
    </row>
    <row r="678" spans="1:12" ht="15" x14ac:dyDescent="0.25">
      <c r="A678" s="98"/>
      <c r="L678" s="27"/>
    </row>
    <row r="679" spans="1:12" ht="15" x14ac:dyDescent="0.25">
      <c r="A679" s="98"/>
      <c r="L679" s="27"/>
    </row>
    <row r="680" spans="1:12" ht="15" x14ac:dyDescent="0.25">
      <c r="A680" s="98"/>
      <c r="L680" s="27"/>
    </row>
    <row r="681" spans="1:12" ht="15" x14ac:dyDescent="0.25">
      <c r="A681" s="98"/>
      <c r="L681" s="27"/>
    </row>
    <row r="682" spans="1:12" ht="15" x14ac:dyDescent="0.25">
      <c r="A682" s="98"/>
      <c r="L682" s="27"/>
    </row>
    <row r="683" spans="1:12" ht="15" x14ac:dyDescent="0.25">
      <c r="A683" s="98"/>
      <c r="L683" s="27"/>
    </row>
    <row r="684" spans="1:12" ht="15" x14ac:dyDescent="0.25">
      <c r="A684" s="98"/>
      <c r="L684" s="27"/>
    </row>
    <row r="685" spans="1:12" ht="15" x14ac:dyDescent="0.25">
      <c r="A685" s="98"/>
      <c r="L685" s="27"/>
    </row>
    <row r="686" spans="1:12" ht="15" x14ac:dyDescent="0.25">
      <c r="A686" s="98"/>
      <c r="L686" s="27"/>
    </row>
    <row r="687" spans="1:12" ht="15" x14ac:dyDescent="0.25">
      <c r="A687" s="98"/>
      <c r="L687" s="27"/>
    </row>
    <row r="688" spans="1:12" ht="15" x14ac:dyDescent="0.25">
      <c r="A688" s="98"/>
      <c r="L688" s="27"/>
    </row>
    <row r="689" spans="1:12" ht="15" x14ac:dyDescent="0.25">
      <c r="A689" s="98"/>
      <c r="L689" s="27"/>
    </row>
    <row r="690" spans="1:12" ht="15" x14ac:dyDescent="0.25">
      <c r="A690" s="98"/>
      <c r="L690" s="27"/>
    </row>
    <row r="691" spans="1:12" ht="15" x14ac:dyDescent="0.25">
      <c r="A691" s="98"/>
      <c r="L691" s="27"/>
    </row>
    <row r="692" spans="1:12" ht="15" x14ac:dyDescent="0.25">
      <c r="A692" s="98"/>
      <c r="L692" s="27"/>
    </row>
    <row r="693" spans="1:12" ht="15" x14ac:dyDescent="0.25">
      <c r="A693" s="98"/>
      <c r="L693" s="27"/>
    </row>
    <row r="694" spans="1:12" ht="15" x14ac:dyDescent="0.25">
      <c r="A694" s="98"/>
      <c r="L694" s="27"/>
    </row>
    <row r="695" spans="1:12" ht="15" x14ac:dyDescent="0.25">
      <c r="A695" s="98"/>
      <c r="L695" s="27"/>
    </row>
    <row r="696" spans="1:12" ht="15" x14ac:dyDescent="0.25">
      <c r="A696" s="98"/>
      <c r="L696" s="27"/>
    </row>
    <row r="697" spans="1:12" ht="15" x14ac:dyDescent="0.25">
      <c r="A697" s="98"/>
      <c r="L697" s="27"/>
    </row>
    <row r="698" spans="1:12" ht="15" x14ac:dyDescent="0.25">
      <c r="A698" s="98"/>
      <c r="L698" s="27"/>
    </row>
    <row r="699" spans="1:12" ht="15" x14ac:dyDescent="0.25">
      <c r="A699" s="98"/>
      <c r="L699" s="27"/>
    </row>
    <row r="700" spans="1:12" ht="15" x14ac:dyDescent="0.25">
      <c r="A700" s="98"/>
      <c r="L700" s="27"/>
    </row>
    <row r="701" spans="1:12" ht="15" x14ac:dyDescent="0.25">
      <c r="A701" s="98"/>
      <c r="L701" s="27"/>
    </row>
    <row r="702" spans="1:12" ht="15" x14ac:dyDescent="0.25">
      <c r="A702" s="98"/>
      <c r="L702" s="27"/>
    </row>
    <row r="703" spans="1:12" ht="15" x14ac:dyDescent="0.25">
      <c r="A703" s="98"/>
      <c r="L703" s="27"/>
    </row>
    <row r="704" spans="1:12" ht="15" x14ac:dyDescent="0.25">
      <c r="A704" s="98"/>
      <c r="L704" s="27"/>
    </row>
    <row r="705" spans="1:12" ht="15" x14ac:dyDescent="0.25">
      <c r="A705" s="98"/>
      <c r="L705" s="27"/>
    </row>
    <row r="706" spans="1:12" ht="15" x14ac:dyDescent="0.25">
      <c r="A706" s="98"/>
      <c r="L706" s="27"/>
    </row>
    <row r="707" spans="1:12" ht="15" x14ac:dyDescent="0.25">
      <c r="A707" s="98"/>
      <c r="L707" s="27"/>
    </row>
    <row r="708" spans="1:12" ht="15" x14ac:dyDescent="0.25">
      <c r="A708" s="98"/>
      <c r="L708" s="27"/>
    </row>
    <row r="709" spans="1:12" ht="15" x14ac:dyDescent="0.25">
      <c r="A709" s="98"/>
      <c r="L709" s="27"/>
    </row>
    <row r="710" spans="1:12" ht="15" x14ac:dyDescent="0.25">
      <c r="A710" s="98"/>
      <c r="L710" s="27"/>
    </row>
    <row r="711" spans="1:12" ht="15" x14ac:dyDescent="0.25">
      <c r="A711" s="98"/>
      <c r="L711" s="27"/>
    </row>
    <row r="712" spans="1:12" ht="15" x14ac:dyDescent="0.25">
      <c r="A712" s="98"/>
      <c r="L712" s="27"/>
    </row>
    <row r="713" spans="1:12" ht="15" x14ac:dyDescent="0.25">
      <c r="A713" s="98"/>
      <c r="L713" s="27"/>
    </row>
    <row r="714" spans="1:12" ht="15" x14ac:dyDescent="0.25">
      <c r="A714" s="98"/>
      <c r="L714" s="27"/>
    </row>
    <row r="715" spans="1:12" ht="15" x14ac:dyDescent="0.25">
      <c r="A715" s="98"/>
      <c r="L715" s="27"/>
    </row>
    <row r="716" spans="1:12" ht="15" x14ac:dyDescent="0.25">
      <c r="A716" s="98"/>
      <c r="L716" s="27"/>
    </row>
    <row r="717" spans="1:12" ht="15" x14ac:dyDescent="0.25">
      <c r="A717" s="98"/>
      <c r="L717" s="27"/>
    </row>
    <row r="718" spans="1:12" ht="15" x14ac:dyDescent="0.25">
      <c r="A718" s="98"/>
      <c r="L718" s="27"/>
    </row>
    <row r="719" spans="1:12" ht="15" x14ac:dyDescent="0.25">
      <c r="A719" s="98"/>
      <c r="L719" s="27"/>
    </row>
    <row r="720" spans="1:12" ht="15" x14ac:dyDescent="0.25">
      <c r="A720" s="98"/>
      <c r="L720" s="27"/>
    </row>
    <row r="721" spans="1:12" ht="15" x14ac:dyDescent="0.25">
      <c r="A721" s="98"/>
      <c r="L721" s="27"/>
    </row>
    <row r="722" spans="1:12" ht="15" x14ac:dyDescent="0.25">
      <c r="A722" s="98"/>
      <c r="L722" s="27"/>
    </row>
    <row r="723" spans="1:12" ht="15" x14ac:dyDescent="0.25">
      <c r="A723" s="98"/>
      <c r="L723" s="27"/>
    </row>
    <row r="724" spans="1:12" ht="15" x14ac:dyDescent="0.25">
      <c r="A724" s="98"/>
      <c r="L724" s="27"/>
    </row>
    <row r="725" spans="1:12" ht="15" x14ac:dyDescent="0.25">
      <c r="A725" s="98"/>
      <c r="L725" s="27"/>
    </row>
    <row r="726" spans="1:12" ht="15" x14ac:dyDescent="0.25">
      <c r="A726" s="98"/>
      <c r="L726" s="27"/>
    </row>
    <row r="727" spans="1:12" ht="15" x14ac:dyDescent="0.25">
      <c r="A727" s="98"/>
      <c r="L727" s="27"/>
    </row>
    <row r="728" spans="1:12" ht="15" x14ac:dyDescent="0.25">
      <c r="A728" s="98"/>
      <c r="L728" s="27"/>
    </row>
    <row r="729" spans="1:12" ht="15" x14ac:dyDescent="0.25">
      <c r="A729" s="98"/>
      <c r="L729" s="27"/>
    </row>
    <row r="730" spans="1:12" ht="15" x14ac:dyDescent="0.25">
      <c r="A730" s="98"/>
      <c r="L730" s="27"/>
    </row>
    <row r="731" spans="1:12" ht="15" x14ac:dyDescent="0.25">
      <c r="A731" s="98"/>
      <c r="L731" s="27"/>
    </row>
    <row r="732" spans="1:12" ht="15" x14ac:dyDescent="0.25">
      <c r="A732" s="98"/>
      <c r="L732" s="27"/>
    </row>
    <row r="733" spans="1:12" ht="15" x14ac:dyDescent="0.25">
      <c r="A733" s="98"/>
      <c r="L733" s="27"/>
    </row>
    <row r="734" spans="1:12" ht="15" x14ac:dyDescent="0.25">
      <c r="A734" s="98"/>
      <c r="L734" s="27"/>
    </row>
    <row r="735" spans="1:12" ht="15" x14ac:dyDescent="0.25">
      <c r="A735" s="98"/>
      <c r="L735" s="27"/>
    </row>
    <row r="736" spans="1:12" ht="15" x14ac:dyDescent="0.25">
      <c r="A736" s="98"/>
      <c r="L736" s="27"/>
    </row>
    <row r="737" spans="1:12" ht="15" x14ac:dyDescent="0.25">
      <c r="A737" s="98"/>
      <c r="L737" s="27"/>
    </row>
    <row r="738" spans="1:12" ht="15" x14ac:dyDescent="0.25">
      <c r="A738" s="98"/>
      <c r="L738" s="27"/>
    </row>
    <row r="739" spans="1:12" ht="15" x14ac:dyDescent="0.25">
      <c r="A739" s="98"/>
      <c r="L739" s="27"/>
    </row>
    <row r="740" spans="1:12" ht="15" x14ac:dyDescent="0.25">
      <c r="A740" s="98"/>
      <c r="L740" s="27"/>
    </row>
    <row r="741" spans="1:12" ht="15" x14ac:dyDescent="0.25">
      <c r="A741" s="98"/>
      <c r="L741" s="27"/>
    </row>
    <row r="742" spans="1:12" ht="15" x14ac:dyDescent="0.25">
      <c r="A742" s="98"/>
      <c r="L742" s="27"/>
    </row>
    <row r="743" spans="1:12" ht="15" x14ac:dyDescent="0.25">
      <c r="A743" s="98"/>
      <c r="L743" s="27"/>
    </row>
    <row r="744" spans="1:12" ht="15" x14ac:dyDescent="0.25">
      <c r="A744" s="98"/>
      <c r="L744" s="27"/>
    </row>
    <row r="745" spans="1:12" ht="15" x14ac:dyDescent="0.25">
      <c r="A745" s="98"/>
      <c r="L745" s="27"/>
    </row>
    <row r="746" spans="1:12" ht="15" x14ac:dyDescent="0.25">
      <c r="A746" s="98"/>
      <c r="L746" s="27"/>
    </row>
    <row r="747" spans="1:12" ht="15" x14ac:dyDescent="0.25">
      <c r="A747" s="98"/>
      <c r="L747" s="27"/>
    </row>
    <row r="748" spans="1:12" ht="15" x14ac:dyDescent="0.25">
      <c r="A748" s="98"/>
      <c r="L748" s="27"/>
    </row>
    <row r="749" spans="1:12" ht="15" x14ac:dyDescent="0.25">
      <c r="A749" s="98"/>
      <c r="L749" s="27"/>
    </row>
    <row r="750" spans="1:12" ht="15" x14ac:dyDescent="0.25">
      <c r="A750" s="98"/>
      <c r="L750" s="27"/>
    </row>
    <row r="751" spans="1:12" ht="15" x14ac:dyDescent="0.25">
      <c r="A751" s="98"/>
      <c r="L751" s="27"/>
    </row>
    <row r="752" spans="1:12" ht="15" x14ac:dyDescent="0.25">
      <c r="A752" s="98"/>
      <c r="L752" s="27"/>
    </row>
    <row r="753" spans="1:12" ht="15" x14ac:dyDescent="0.25">
      <c r="A753" s="98"/>
      <c r="L753" s="27"/>
    </row>
    <row r="754" spans="1:12" ht="15" x14ac:dyDescent="0.25">
      <c r="A754" s="98"/>
      <c r="L754" s="27"/>
    </row>
    <row r="755" spans="1:12" x14ac:dyDescent="0.2">
      <c r="L755" s="27"/>
    </row>
    <row r="756" spans="1:12" x14ac:dyDescent="0.2">
      <c r="L756" s="27"/>
    </row>
    <row r="757" spans="1:12" x14ac:dyDescent="0.2">
      <c r="L757" s="27"/>
    </row>
    <row r="758" spans="1:12" x14ac:dyDescent="0.2">
      <c r="L758" s="27"/>
    </row>
    <row r="759" spans="1:12" x14ac:dyDescent="0.2">
      <c r="L759" s="27"/>
    </row>
    <row r="760" spans="1:12" x14ac:dyDescent="0.2">
      <c r="L760" s="27"/>
    </row>
    <row r="761" spans="1:12" x14ac:dyDescent="0.2">
      <c r="L761" s="27"/>
    </row>
    <row r="762" spans="1:12" x14ac:dyDescent="0.2">
      <c r="L762" s="27"/>
    </row>
    <row r="763" spans="1:12" x14ac:dyDescent="0.2">
      <c r="L763" s="27"/>
    </row>
    <row r="764" spans="1:12" x14ac:dyDescent="0.2">
      <c r="L764" s="27"/>
    </row>
    <row r="765" spans="1:12" x14ac:dyDescent="0.2">
      <c r="L765" s="27"/>
    </row>
    <row r="766" spans="1:12" x14ac:dyDescent="0.2">
      <c r="L766" s="27"/>
    </row>
    <row r="767" spans="1:12" x14ac:dyDescent="0.2">
      <c r="L767" s="27"/>
    </row>
    <row r="768" spans="1:12" x14ac:dyDescent="0.2">
      <c r="L768" s="27"/>
    </row>
    <row r="769" spans="12:12" x14ac:dyDescent="0.2">
      <c r="L769" s="27"/>
    </row>
    <row r="770" spans="12:12" x14ac:dyDescent="0.2">
      <c r="L770" s="27"/>
    </row>
    <row r="771" spans="12:12" x14ac:dyDescent="0.2">
      <c r="L771" s="27"/>
    </row>
    <row r="772" spans="12:12" x14ac:dyDescent="0.2">
      <c r="L772" s="27"/>
    </row>
    <row r="773" spans="12:12" x14ac:dyDescent="0.2">
      <c r="L773" s="27"/>
    </row>
    <row r="774" spans="12:12" x14ac:dyDescent="0.2">
      <c r="L774" s="27"/>
    </row>
    <row r="775" spans="12:12" x14ac:dyDescent="0.2">
      <c r="L775" s="27"/>
    </row>
    <row r="776" spans="12:12" x14ac:dyDescent="0.2">
      <c r="L776" s="27"/>
    </row>
    <row r="777" spans="12:12" x14ac:dyDescent="0.2">
      <c r="L777" s="27"/>
    </row>
    <row r="778" spans="12:12" x14ac:dyDescent="0.2">
      <c r="L778" s="27"/>
    </row>
    <row r="779" spans="12:12" x14ac:dyDescent="0.2">
      <c r="L779" s="27"/>
    </row>
    <row r="780" spans="12:12" x14ac:dyDescent="0.2">
      <c r="L780" s="27"/>
    </row>
    <row r="781" spans="12:12" x14ac:dyDescent="0.2">
      <c r="L781" s="27"/>
    </row>
    <row r="782" spans="12:12" x14ac:dyDescent="0.2">
      <c r="L782" s="27"/>
    </row>
    <row r="783" spans="12:12" x14ac:dyDescent="0.2">
      <c r="L783" s="27"/>
    </row>
    <row r="784" spans="12:12" x14ac:dyDescent="0.2">
      <c r="L784" s="27"/>
    </row>
    <row r="785" spans="12:12" x14ac:dyDescent="0.2">
      <c r="L785" s="27"/>
    </row>
    <row r="786" spans="12:12" x14ac:dyDescent="0.2">
      <c r="L786" s="27"/>
    </row>
    <row r="787" spans="12:12" x14ac:dyDescent="0.2">
      <c r="L787" s="27"/>
    </row>
    <row r="788" spans="12:12" x14ac:dyDescent="0.2">
      <c r="L788" s="27"/>
    </row>
    <row r="789" spans="12:12" x14ac:dyDescent="0.2">
      <c r="L789" s="27"/>
    </row>
    <row r="790" spans="12:12" x14ac:dyDescent="0.2">
      <c r="L790" s="27"/>
    </row>
  </sheetData>
  <autoFilter ref="A13:O273">
    <filterColumn colId="11">
      <customFilters>
        <customFilter operator="notEqual" val=" "/>
      </customFilters>
    </filterColumn>
  </autoFilter>
  <mergeCells count="141"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16:A17"/>
    <mergeCell ref="B16:B17"/>
    <mergeCell ref="C16:C17"/>
    <mergeCell ref="D16:D17"/>
    <mergeCell ref="A20:A23"/>
    <mergeCell ref="B20:B23"/>
    <mergeCell ref="C20:C23"/>
    <mergeCell ref="D20:D23"/>
    <mergeCell ref="E22:E23"/>
    <mergeCell ref="F22:F23"/>
    <mergeCell ref="G22:G23"/>
    <mergeCell ref="H22:H23"/>
    <mergeCell ref="I22:I23"/>
    <mergeCell ref="J22:J23"/>
    <mergeCell ref="K22:K23"/>
    <mergeCell ref="L22:L23"/>
    <mergeCell ref="E24:E25"/>
    <mergeCell ref="F24:F25"/>
    <mergeCell ref="A29:A30"/>
    <mergeCell ref="B29:B30"/>
    <mergeCell ref="C29:C30"/>
    <mergeCell ref="D29:D30"/>
    <mergeCell ref="A31:A34"/>
    <mergeCell ref="B31:B34"/>
    <mergeCell ref="C31:C34"/>
    <mergeCell ref="D31:D34"/>
    <mergeCell ref="E38:E39"/>
    <mergeCell ref="F38:F39"/>
    <mergeCell ref="A41:A42"/>
    <mergeCell ref="B41:B42"/>
    <mergeCell ref="C41:C42"/>
    <mergeCell ref="D41:D42"/>
    <mergeCell ref="E43:E44"/>
    <mergeCell ref="F43:F44"/>
    <mergeCell ref="E45:E46"/>
    <mergeCell ref="F45:F46"/>
    <mergeCell ref="E49:E51"/>
    <mergeCell ref="F49:F51"/>
    <mergeCell ref="E53:E54"/>
    <mergeCell ref="F53:F54"/>
    <mergeCell ref="A56:A57"/>
    <mergeCell ref="B56:B57"/>
    <mergeCell ref="C56:C57"/>
    <mergeCell ref="D56:D57"/>
    <mergeCell ref="E58:E59"/>
    <mergeCell ref="F58:F59"/>
    <mergeCell ref="E62:E68"/>
    <mergeCell ref="F62:F68"/>
    <mergeCell ref="E70:E71"/>
    <mergeCell ref="F70:F71"/>
    <mergeCell ref="E73:E76"/>
    <mergeCell ref="F73:F76"/>
    <mergeCell ref="E80:E84"/>
    <mergeCell ref="F80:F84"/>
    <mergeCell ref="E88:E92"/>
    <mergeCell ref="F88:F92"/>
    <mergeCell ref="E93:E99"/>
    <mergeCell ref="F93:F99"/>
    <mergeCell ref="E100:E112"/>
    <mergeCell ref="F100:F112"/>
    <mergeCell ref="E115:E119"/>
    <mergeCell ref="F115:F119"/>
    <mergeCell ref="E123:E132"/>
    <mergeCell ref="F123:F132"/>
    <mergeCell ref="E133:E134"/>
    <mergeCell ref="F133:F134"/>
    <mergeCell ref="E151:E156"/>
    <mergeCell ref="F151:F156"/>
    <mergeCell ref="E158:E162"/>
    <mergeCell ref="F158:F162"/>
    <mergeCell ref="A166:A169"/>
    <mergeCell ref="B166:B169"/>
    <mergeCell ref="C166:C169"/>
    <mergeCell ref="D166:D169"/>
    <mergeCell ref="E170:E173"/>
    <mergeCell ref="F170:F173"/>
    <mergeCell ref="E175:E178"/>
    <mergeCell ref="F175:F178"/>
    <mergeCell ref="E179:E180"/>
    <mergeCell ref="F179:F180"/>
    <mergeCell ref="E184:E186"/>
    <mergeCell ref="F184:F186"/>
    <mergeCell ref="E187:E192"/>
    <mergeCell ref="F187:F192"/>
    <mergeCell ref="E194:E195"/>
    <mergeCell ref="F194:F195"/>
    <mergeCell ref="E198:E201"/>
    <mergeCell ref="F198:F201"/>
    <mergeCell ref="E203:E205"/>
    <mergeCell ref="F203:F205"/>
    <mergeCell ref="E206:E207"/>
    <mergeCell ref="F206:F207"/>
    <mergeCell ref="E208:E209"/>
    <mergeCell ref="F208:F209"/>
    <mergeCell ref="E210:E212"/>
    <mergeCell ref="F210:F212"/>
    <mergeCell ref="E213:E214"/>
    <mergeCell ref="F213:F214"/>
    <mergeCell ref="E215:E216"/>
    <mergeCell ref="F215:F216"/>
    <mergeCell ref="E219:E223"/>
    <mergeCell ref="F219:F223"/>
    <mergeCell ref="E229:E230"/>
    <mergeCell ref="F229:F230"/>
    <mergeCell ref="E236:E239"/>
    <mergeCell ref="F236:F239"/>
    <mergeCell ref="E240:E241"/>
    <mergeCell ref="F240:F241"/>
    <mergeCell ref="E243:E246"/>
    <mergeCell ref="F243:F246"/>
    <mergeCell ref="E247:E248"/>
    <mergeCell ref="F247:F248"/>
    <mergeCell ref="E249:E250"/>
    <mergeCell ref="F249:F250"/>
    <mergeCell ref="A256:A258"/>
    <mergeCell ref="B256:B258"/>
    <mergeCell ref="C256:C258"/>
    <mergeCell ref="D256:D258"/>
    <mergeCell ref="A275:B275"/>
    <mergeCell ref="A259:A261"/>
    <mergeCell ref="B259:B261"/>
    <mergeCell ref="C259:C261"/>
    <mergeCell ref="D259:D265"/>
    <mergeCell ref="A271:D271"/>
    <mergeCell ref="G271:K271"/>
    <mergeCell ref="A272:C272"/>
    <mergeCell ref="G272:K272"/>
    <mergeCell ref="A273:B273"/>
  </mergeCells>
  <pageMargins left="0.59055118110236227" right="0.19685039370078741" top="0.35433070866141736" bottom="0.9055118110236221" header="0.35433070866141736" footer="0.23622047244094491"/>
  <pageSetup paperSize="9" scale="50" fitToHeight="5" orientation="landscape" r:id="rId1"/>
  <headerFooter>
    <oddFooter>&amp;C&amp;P</oddFooter>
  </headerFooter>
  <rowBreaks count="1" manualBreakCount="1">
    <brk id="2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 Алла Володимирівна</cp:lastModifiedBy>
  <cp:revision>9</cp:revision>
  <cp:lastPrinted>2024-09-25T14:04:06Z</cp:lastPrinted>
  <dcterms:created xsi:type="dcterms:W3CDTF">2024-03-26T08:06:41Z</dcterms:created>
  <dcterms:modified xsi:type="dcterms:W3CDTF">2024-09-25T14:05:00Z</dcterms:modified>
  <dc:language>uk-UA</dc:language>
</cp:coreProperties>
</file>