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<sst xmlns="http://schemas.openxmlformats.org/spreadsheetml/2006/main" count="13" uniqueCount="13">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</sst>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4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110" zoomScaleNormal="110" workbookViewId="0">
      <selection activeCell="C11" sqref="C11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8554687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202232.56</v>
      </c>
      <c r="C5" s="6">
        <v>6308.1</v>
      </c>
      <c r="D5" s="7">
        <f>(1/((1+0.065)))</f>
        <v>0.93896713615023475</v>
      </c>
      <c r="E5" s="48">
        <f>$B$5*D5</f>
        <v>189889.72769953051</v>
      </c>
      <c r="F5" s="48"/>
      <c r="G5" s="48"/>
      <c r="H5" s="5"/>
      <c r="I5" s="6">
        <f>-B5</f>
        <v>-202232.56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8">
        <f>F6-E5</f>
        <v>-183966.62910798122</v>
      </c>
      <c r="F6" s="48">
        <f>$C$5*D6</f>
        <v>5923.0985915492965</v>
      </c>
      <c r="G6" s="48">
        <v>969.84037560000002</v>
      </c>
      <c r="H6" s="9"/>
      <c r="I6" s="6">
        <f>$C$5</f>
        <v>6308.1</v>
      </c>
      <c r="J6" s="8">
        <v>-0.39304438978358364</v>
      </c>
      <c r="K6" s="10">
        <f>G6/$E$5</f>
        <v>5.1073872575909639E-3</v>
      </c>
      <c r="L6" s="11">
        <f>IRR(I5:I6)</f>
        <v>-0.96880769347923001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8">
        <f>F7+E6</f>
        <v>-178405.03418633869</v>
      </c>
      <c r="F7" s="48">
        <f>$C$5*D7</f>
        <v>5561.5949216425324</v>
      </c>
      <c r="G7" s="48">
        <f>G6+F7</f>
        <v>6531.4352972425322</v>
      </c>
      <c r="H7" s="12"/>
      <c r="I7" s="6">
        <f t="shared" ref="I7:I31" si="0">$C$5</f>
        <v>6308.1</v>
      </c>
      <c r="J7" s="8">
        <v>0.13957252965191719</v>
      </c>
      <c r="K7" s="10">
        <f t="shared" ref="K7:K25" si="1">G7/$E$5</f>
        <v>3.4395937981318618E-2</v>
      </c>
      <c r="L7" s="13">
        <f>IRR(I5:I7)</f>
        <v>-0.80710312334207401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9">
        <f>F8+E7</f>
        <v>-173182.87933033632</v>
      </c>
      <c r="F8" s="49">
        <f t="shared" ref="F8:F25" si="3">$C$5*D8</f>
        <v>5222.1548560023784</v>
      </c>
      <c r="G8" s="49">
        <f>G7+F8</f>
        <v>11753.59015324491</v>
      </c>
      <c r="H8" s="27"/>
      <c r="I8" s="24">
        <f t="shared" si="0"/>
        <v>6308.1</v>
      </c>
      <c r="J8" s="25">
        <v>0.37187890437502819</v>
      </c>
      <c r="K8" s="26">
        <f t="shared" si="1"/>
        <v>6.1896924576368063E-2</v>
      </c>
      <c r="L8" s="11">
        <f>IRR(I5:I8)</f>
        <v>-0.64057373024086151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9">
        <f>F9+E8</f>
        <v>-168279.44754066272</v>
      </c>
      <c r="F9" s="49">
        <f t="shared" si="3"/>
        <v>4903.4317896735956</v>
      </c>
      <c r="G9" s="49">
        <f t="shared" ref="G9:G23" si="4">G8+F9</f>
        <v>16657.021942918505</v>
      </c>
      <c r="H9" s="27"/>
      <c r="I9" s="24">
        <f t="shared" si="0"/>
        <v>6308.1</v>
      </c>
      <c r="J9" s="25">
        <v>0.4806832597947821</v>
      </c>
      <c r="K9" s="26">
        <f t="shared" si="1"/>
        <v>8.7719447200827638E-2</v>
      </c>
      <c r="L9" s="28">
        <f>IRR(I5:I9)</f>
        <v>-0.51003224453128448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49">
        <f t="shared" ref="E10:E22" si="5">F10+E9</f>
        <v>-163675.28623580487</v>
      </c>
      <c r="F10" s="49">
        <f t="shared" si="3"/>
        <v>4604.1613048578356</v>
      </c>
      <c r="G10" s="49">
        <f t="shared" si="4"/>
        <v>21261.183247776342</v>
      </c>
      <c r="H10" s="32"/>
      <c r="I10" s="24">
        <f t="shared" si="0"/>
        <v>6308.1</v>
      </c>
      <c r="J10" s="25">
        <v>0.53595449211665946</v>
      </c>
      <c r="K10" s="26">
        <f t="shared" si="1"/>
        <v>0.11196594731769111</v>
      </c>
      <c r="L10" s="28">
        <f>IRR(I5:I10)</f>
        <v>-0.41179033488134964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9">
        <f t="shared" si="5"/>
        <v>-159352.13008100877</v>
      </c>
      <c r="F11" s="49">
        <f t="shared" si="3"/>
        <v>4323.15615479609</v>
      </c>
      <c r="G11" s="49">
        <f t="shared" si="4"/>
        <v>25584.339402572434</v>
      </c>
      <c r="H11" s="27"/>
      <c r="I11" s="24">
        <f t="shared" si="0"/>
        <v>6308.1</v>
      </c>
      <c r="J11" s="25">
        <v>0.56576508799649428</v>
      </c>
      <c r="K11" s="26">
        <f t="shared" si="1"/>
        <v>0.13473261409408871</v>
      </c>
      <c r="L11" s="28">
        <f>IRR(I5:I11)</f>
        <v>-0.33740267407420932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9">
        <f t="shared" si="5"/>
        <v>-155292.82852720961</v>
      </c>
      <c r="F12" s="49">
        <f t="shared" si="3"/>
        <v>4059.3015537991464</v>
      </c>
      <c r="G12" s="49">
        <f t="shared" si="4"/>
        <v>29643.640956371579</v>
      </c>
      <c r="H12" s="27"/>
      <c r="I12" s="24">
        <f t="shared" si="0"/>
        <v>6308.1</v>
      </c>
      <c r="J12" s="25">
        <v>0.58253959189263305</v>
      </c>
      <c r="K12" s="26">
        <f t="shared" si="1"/>
        <v>0.15610976599680948</v>
      </c>
      <c r="L12" s="28">
        <f>IRR(I5:I12)</f>
        <v>-0.28010923414970768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9">
        <f>F13+E12</f>
        <v>-151481.27777246863</v>
      </c>
      <c r="F13" s="49">
        <f t="shared" si="3"/>
        <v>3811.5507547409829</v>
      </c>
      <c r="G13" s="49">
        <f t="shared" si="4"/>
        <v>33455.191711112559</v>
      </c>
      <c r="H13" s="27"/>
      <c r="I13" s="24">
        <f t="shared" si="0"/>
        <v>6308.1</v>
      </c>
      <c r="J13" s="25">
        <v>0.59226520805407001</v>
      </c>
      <c r="K13" s="26">
        <f t="shared" si="1"/>
        <v>0.17618220909795571</v>
      </c>
      <c r="L13" s="28">
        <f>IRR(I5:I13)</f>
        <v>-0.23515097345953329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50">
        <f t="shared" si="5"/>
        <v>-147902.35687599823</v>
      </c>
      <c r="F14" s="50">
        <f t="shared" si="3"/>
        <v>3578.9208964704067</v>
      </c>
      <c r="G14" s="50">
        <f t="shared" si="4"/>
        <v>37034.112607582967</v>
      </c>
      <c r="H14" s="15"/>
      <c r="I14" s="6">
        <f t="shared" si="0"/>
        <v>6308.1</v>
      </c>
      <c r="J14" s="18">
        <v>0.59802448742609526</v>
      </c>
      <c r="K14" s="19">
        <f t="shared" si="1"/>
        <v>0.19502957351217756</v>
      </c>
      <c r="L14" s="11">
        <f>IRR(I5:I14)</f>
        <v>-0.19924574502494397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50">
        <f>F15+E14</f>
        <v>-144541.86777133119</v>
      </c>
      <c r="F15" s="50">
        <f t="shared" si="3"/>
        <v>3360.4891046670487</v>
      </c>
      <c r="G15" s="50">
        <f t="shared" si="4"/>
        <v>40394.601712250012</v>
      </c>
      <c r="H15" s="16"/>
      <c r="I15" s="6">
        <f t="shared" si="0"/>
        <v>6308.1</v>
      </c>
      <c r="J15" s="18">
        <v>0.6014864030735374</v>
      </c>
      <c r="K15" s="19">
        <f t="shared" si="1"/>
        <v>0.21272662930017927</v>
      </c>
      <c r="L15" s="11">
        <f>IRR(I5:I15)</f>
        <v>-0.17011213793280089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9">
        <f t="shared" si="5"/>
        <v>-141386.47894065789</v>
      </c>
      <c r="F16" s="49">
        <f t="shared" si="3"/>
        <v>3155.3888306732856</v>
      </c>
      <c r="G16" s="49">
        <f t="shared" si="4"/>
        <v>43549.990542923297</v>
      </c>
      <c r="H16" s="27"/>
      <c r="I16" s="24">
        <f t="shared" si="0"/>
        <v>6308.1</v>
      </c>
      <c r="J16" s="25">
        <v>0.60358947338083446</v>
      </c>
      <c r="K16" s="26">
        <f t="shared" si="1"/>
        <v>0.2293435830917302</v>
      </c>
      <c r="L16" s="11">
        <f>IRR(I5:I16)</f>
        <v>-0.14613800761718665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9">
        <f t="shared" si="5"/>
        <v>-138423.67252688017</v>
      </c>
      <c r="F17" s="49">
        <f t="shared" si="3"/>
        <v>2962.8064137777333</v>
      </c>
      <c r="G17" s="49">
        <f t="shared" si="4"/>
        <v>46512.79695670103</v>
      </c>
      <c r="H17" s="27"/>
      <c r="I17" s="24">
        <f t="shared" si="0"/>
        <v>6308.1</v>
      </c>
      <c r="J17" s="25">
        <v>0.60487659723539988</v>
      </c>
      <c r="K17" s="26">
        <f t="shared" si="1"/>
        <v>0.24494635660492353</v>
      </c>
      <c r="L17" s="11">
        <f>IRR(I5:I17)</f>
        <v>-0.12616270637881377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49">
        <f t="shared" si="5"/>
        <v>-135641.69467356775</v>
      </c>
      <c r="F18" s="49">
        <f t="shared" si="3"/>
        <v>2781.9778533124254</v>
      </c>
      <c r="G18" s="49">
        <f t="shared" si="4"/>
        <v>49294.774810013456</v>
      </c>
      <c r="H18" s="27"/>
      <c r="I18" s="24">
        <f t="shared" si="0"/>
        <v>6308.1</v>
      </c>
      <c r="J18" s="25">
        <v>0.60566845610614262</v>
      </c>
      <c r="K18" s="26">
        <f t="shared" si="1"/>
        <v>0.25959684816660744</v>
      </c>
      <c r="L18" s="11">
        <f>IRR(I5:I18)</f>
        <v>-0.10933507868237213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50">
        <f t="shared" si="5"/>
        <v>-133029.50889580959</v>
      </c>
      <c r="F19" s="50">
        <f t="shared" si="3"/>
        <v>2612.1857777581463</v>
      </c>
      <c r="G19" s="50">
        <f t="shared" si="4"/>
        <v>51906.960587771602</v>
      </c>
      <c r="H19" s="16"/>
      <c r="I19" s="6">
        <f t="shared" si="0"/>
        <v>6308.1</v>
      </c>
      <c r="J19" s="18">
        <v>0.6061573885069016</v>
      </c>
      <c r="K19" s="19">
        <f t="shared" si="1"/>
        <v>0.27335317827147498</v>
      </c>
      <c r="L19" s="11">
        <f>IRR(I5:I19)</f>
        <v>-9.5019985847624389E-2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50">
        <f t="shared" si="5"/>
        <v>-130576.75229697565</v>
      </c>
      <c r="F20" s="50">
        <f t="shared" si="3"/>
        <v>2452.7565988339406</v>
      </c>
      <c r="G20" s="50">
        <f t="shared" si="4"/>
        <v>54359.717186605543</v>
      </c>
      <c r="H20" s="16"/>
      <c r="I20" s="6">
        <f t="shared" si="0"/>
        <v>6308.1</v>
      </c>
      <c r="J20" s="18">
        <v>0.60646003676091353</v>
      </c>
      <c r="K20" s="19">
        <f t="shared" si="1"/>
        <v>0.28626992015397967</v>
      </c>
      <c r="L20" s="11">
        <f>IRR(I5:I20)</f>
        <v>-8.2735813758612498E-2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50">
        <f t="shared" si="5"/>
        <v>-128273.69445769496</v>
      </c>
      <c r="F21" s="50">
        <f t="shared" si="3"/>
        <v>2303.0578392806956</v>
      </c>
      <c r="G21" s="50">
        <f t="shared" si="4"/>
        <v>56662.775025886236</v>
      </c>
      <c r="H21" s="16"/>
      <c r="I21" s="6">
        <f t="shared" si="0"/>
        <v>6308.1</v>
      </c>
      <c r="J21" s="18">
        <v>0.6066476983468222</v>
      </c>
      <c r="K21" s="19">
        <f t="shared" si="1"/>
        <v>0.2983983162877869</v>
      </c>
      <c r="L21" s="11">
        <f>IRR(I5:I21)</f>
        <v>-7.2111959808895065E-2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50">
        <f t="shared" si="5"/>
        <v>-126111.19883395721</v>
      </c>
      <c r="F22" s="50">
        <f t="shared" si="3"/>
        <v>2162.4956237377428</v>
      </c>
      <c r="G22" s="50">
        <f t="shared" si="4"/>
        <v>58825.270649623977</v>
      </c>
      <c r="H22" s="16"/>
      <c r="I22" s="6">
        <f t="shared" si="0"/>
        <v>6308.1</v>
      </c>
      <c r="J22" s="18">
        <v>0.606764197650006</v>
      </c>
      <c r="K22" s="19">
        <f t="shared" si="1"/>
        <v>0.30978648167164347</v>
      </c>
      <c r="L22" s="11">
        <f>IRR(I5:I22)</f>
        <v>-6.285939906926441E-2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9">
        <f>F23+E22</f>
        <v>-124080.68651119877</v>
      </c>
      <c r="F23" s="49">
        <f t="shared" si="3"/>
        <v>2030.5123227584436</v>
      </c>
      <c r="G23" s="49">
        <f t="shared" si="4"/>
        <v>60855.782972382418</v>
      </c>
      <c r="H23" s="27"/>
      <c r="I23" s="24">
        <f t="shared" si="0"/>
        <v>6308.1</v>
      </c>
      <c r="J23" s="25">
        <v>0.60683657755004239</v>
      </c>
      <c r="K23" s="26">
        <f t="shared" si="1"/>
        <v>0.32047959470812848</v>
      </c>
      <c r="L23" s="11">
        <f>IRR(I5:I23)</f>
        <v>-5.4749957658910331E-2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50">
        <f>F24+E23</f>
        <v>-122174.10217058052</v>
      </c>
      <c r="F24" s="50">
        <f t="shared" si="3"/>
        <v>1906.5843406182573</v>
      </c>
      <c r="G24" s="50">
        <f>G23+F24</f>
        <v>62762.367313000672</v>
      </c>
      <c r="H24" s="16"/>
      <c r="I24" s="6">
        <f t="shared" si="0"/>
        <v>6308.1</v>
      </c>
      <c r="J24" s="18">
        <v>0.60683657755004239</v>
      </c>
      <c r="K24" s="19">
        <f t="shared" si="1"/>
        <v>0.33052007643252757</v>
      </c>
      <c r="L24" s="11">
        <f>IRR(I5:I23)</f>
        <v>-5.4749957658910331E-2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50">
        <f>F25+E24</f>
        <v>-120383.88213244131</v>
      </c>
      <c r="F25" s="50">
        <f t="shared" si="3"/>
        <v>1790.220038139209</v>
      </c>
      <c r="G25" s="50">
        <f>G24+F25</f>
        <v>64552.587351139882</v>
      </c>
      <c r="H25" s="16"/>
      <c r="I25" s="6">
        <f t="shared" si="0"/>
        <v>6308.1</v>
      </c>
      <c r="J25" s="18">
        <v>0.60690954975388844</v>
      </c>
      <c r="K25" s="19">
        <f t="shared" si="1"/>
        <v>0.33994775880285538</v>
      </c>
      <c r="L25" s="11">
        <f>IRR(I5:I25)</f>
        <v>-4.1267067817740033E-2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50">
        <f>F26+E25</f>
        <v>-118702.92435015098</v>
      </c>
      <c r="F26" s="50">
        <f t="shared" ref="F26:F27" si="7">$C$5*D26</f>
        <v>1680.957782290337</v>
      </c>
      <c r="G26" s="50">
        <f>G25+F26</f>
        <v>66233.54513343022</v>
      </c>
      <c r="H26" s="16"/>
      <c r="I26" s="6">
        <f t="shared" si="0"/>
        <v>6308.1</v>
      </c>
      <c r="J26" s="18">
        <v>0.60690954975388844</v>
      </c>
      <c r="K26" s="19">
        <f t="shared" ref="K26:K27" si="8">G26/$E$5</f>
        <v>0.34880004271865611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50">
        <f>F27+E26</f>
        <v>-117124.56023532437</v>
      </c>
      <c r="F27" s="50">
        <f t="shared" si="7"/>
        <v>1578.3641148266076</v>
      </c>
      <c r="G27" s="50">
        <f>G26+F27</f>
        <v>67811.909248256823</v>
      </c>
      <c r="H27" s="16"/>
      <c r="I27" s="6">
        <f t="shared" si="0"/>
        <v>6308.1</v>
      </c>
      <c r="J27" s="18">
        <v>0.60690954975388844</v>
      </c>
      <c r="K27" s="19">
        <f t="shared" si="8"/>
        <v>0.35711204639546429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51"/>
      <c r="F28" s="51"/>
      <c r="G28" s="51"/>
      <c r="H28" s="16"/>
      <c r="I28" s="40"/>
      <c r="J28" s="16"/>
      <c r="K28" s="16"/>
    </row>
    <row r="29" spans="1:12" x14ac:dyDescent="0.25">
      <c r="A29" s="34">
        <v>23</v>
      </c>
      <c r="B29" s="34"/>
      <c r="C29" s="34"/>
      <c r="D29" s="35">
        <f t="shared" ref="D29:D31" si="9">(1/((1+0.065)^A29))</f>
        <v>0.23494111264898151</v>
      </c>
      <c r="E29" s="52">
        <f>F29+E28</f>
        <v>1482.0320327010404</v>
      </c>
      <c r="F29" s="52">
        <f t="shared" ref="F29:F31" si="10">$C$5*D29</f>
        <v>1482.0320327010404</v>
      </c>
      <c r="G29" s="52">
        <f>G28+F29</f>
        <v>1482.0320327010404</v>
      </c>
      <c r="H29" s="39">
        <f t="shared" ref="H29" si="11">1-(E29/F29)+2</f>
        <v>2</v>
      </c>
      <c r="I29" s="36">
        <f t="shared" si="0"/>
        <v>6308.1</v>
      </c>
      <c r="J29" s="37">
        <v>0.60690954975388844</v>
      </c>
      <c r="K29" s="38">
        <f t="shared" ref="K29:K31" si="12">G29/$E$5</f>
        <v>7.804698288082829E-3</v>
      </c>
    </row>
    <row r="30" spans="1:12" x14ac:dyDescent="0.25">
      <c r="A30" s="16">
        <v>24</v>
      </c>
      <c r="B30" s="16"/>
      <c r="C30" s="16"/>
      <c r="D30" s="17">
        <f t="shared" si="9"/>
        <v>0.22060198370796386</v>
      </c>
      <c r="E30" s="50">
        <f>F30+E29</f>
        <v>2873.6114061292474</v>
      </c>
      <c r="F30" s="50">
        <f t="shared" si="10"/>
        <v>1391.579373428207</v>
      </c>
      <c r="G30" s="50">
        <f>G29+F30</f>
        <v>2873.6114061292474</v>
      </c>
      <c r="H30" s="16"/>
      <c r="I30" s="6">
        <f t="shared" si="0"/>
        <v>6308.1</v>
      </c>
      <c r="J30" s="18">
        <v>0.60690954975388844</v>
      </c>
      <c r="K30" s="19">
        <f t="shared" si="12"/>
        <v>1.5133053488160603E-2</v>
      </c>
    </row>
    <row r="31" spans="1:12" x14ac:dyDescent="0.25">
      <c r="A31" s="16">
        <v>25</v>
      </c>
      <c r="B31" s="16"/>
      <c r="C31" s="16"/>
      <c r="D31" s="17">
        <f t="shared" si="9"/>
        <v>0.20713801287132758</v>
      </c>
      <c r="E31" s="50">
        <f>F31+E30</f>
        <v>4180.2587051228693</v>
      </c>
      <c r="F31" s="50">
        <f t="shared" si="10"/>
        <v>1306.6472989936215</v>
      </c>
      <c r="G31" s="50">
        <f>G30+F31</f>
        <v>4180.2587051228693</v>
      </c>
      <c r="H31" s="16"/>
      <c r="I31" s="6">
        <f t="shared" si="0"/>
        <v>6308.1</v>
      </c>
      <c r="J31" s="18">
        <v>0.60690954975388844</v>
      </c>
      <c r="K31" s="19">
        <f t="shared" si="12"/>
        <v>2.2014138183069312E-2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2024-10-18T12:58:49Z</dcterms:modified>
</cp:coreProperties>
</file>