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Лист1!$E$32</definedName>
    <definedName name="_xlnm._FilterDatabase" localSheetId="0" hidden="1">Лист1!$K$10:$K$390</definedName>
    <definedName name="_xlnm.Print_Titles" localSheetId="0">Лист1!$11:$12</definedName>
    <definedName name="_xlnm.Print_Area" localSheetId="0">Лист1!$A$1:$J$392</definedName>
  </definedNames>
  <calcPr calcId="145621" iterateDelta="1E-4"/>
</workbook>
</file>

<file path=xl/calcChain.xml><?xml version="1.0" encoding="utf-8"?>
<calcChain xmlns="http://schemas.openxmlformats.org/spreadsheetml/2006/main">
  <c r="I113" i="1" l="1"/>
  <c r="I110" i="1"/>
  <c r="I107" i="1"/>
  <c r="I65" i="1"/>
  <c r="I150" i="1" l="1"/>
  <c r="I68" i="1" l="1"/>
  <c r="I312" i="1" l="1"/>
  <c r="I100" i="1" l="1"/>
  <c r="I116" i="1"/>
  <c r="I288" i="1"/>
  <c r="I297" i="1" l="1"/>
  <c r="I119" i="1" l="1"/>
  <c r="I19" i="1"/>
  <c r="I343" i="1"/>
  <c r="I246" i="1"/>
  <c r="I283" i="1" l="1"/>
  <c r="I170" i="1"/>
  <c r="I167" i="1"/>
  <c r="I164" i="1"/>
  <c r="I128" i="1"/>
  <c r="I260" i="1"/>
  <c r="I213" i="1"/>
  <c r="I204" i="1"/>
  <c r="I187" i="1"/>
  <c r="I81" i="1"/>
  <c r="I42" i="1"/>
  <c r="I307" i="1" l="1"/>
  <c r="I141" i="1"/>
  <c r="I125" i="1"/>
  <c r="I122" i="1"/>
  <c r="I38" i="1"/>
  <c r="I222" i="1"/>
  <c r="I131" i="1" l="1"/>
  <c r="I358" i="1"/>
  <c r="I366" i="1" l="1"/>
  <c r="I104" i="1"/>
  <c r="I63" i="1" s="1"/>
  <c r="I321" i="1" l="1"/>
  <c r="I26" i="1" l="1"/>
  <c r="I327" i="1"/>
  <c r="I324" i="1" l="1"/>
  <c r="I47" i="1" l="1"/>
  <c r="I330" i="1" l="1"/>
  <c r="I316" i="1"/>
  <c r="I304" i="1" l="1"/>
  <c r="I302" i="1" s="1"/>
  <c r="I155" i="1"/>
  <c r="I208" i="1" l="1"/>
  <c r="I201" i="1"/>
  <c r="I137" i="1" l="1"/>
  <c r="I31" i="1" l="1"/>
  <c r="I190" i="1"/>
  <c r="I135" i="1"/>
  <c r="I253" i="1"/>
  <c r="I242" i="1"/>
  <c r="I179" i="1"/>
  <c r="I219" i="1"/>
  <c r="I199" i="1" s="1"/>
  <c r="I294" i="1"/>
  <c r="I182" i="1"/>
  <c r="I34" i="1"/>
  <c r="I355" i="1"/>
  <c r="I353" i="1" s="1"/>
  <c r="I349" i="1"/>
  <c r="I347" i="1" s="1"/>
  <c r="I346" i="1" s="1"/>
  <c r="I263" i="1"/>
  <c r="I249" i="1"/>
  <c r="I239" i="1"/>
  <c r="I236" i="1"/>
  <c r="I231" i="1"/>
  <c r="I228" i="1"/>
  <c r="I173" i="1"/>
  <c r="I161" i="1"/>
  <c r="I22" i="1"/>
  <c r="I16" i="1"/>
  <c r="I226" i="1" l="1"/>
  <c r="I225" i="1" s="1"/>
  <c r="I177" i="1"/>
  <c r="I176" i="1" s="1"/>
  <c r="I159" i="1"/>
  <c r="I158" i="1" s="1"/>
  <c r="I14" i="1"/>
  <c r="I13" i="1" s="1"/>
  <c r="I352" i="1"/>
  <c r="I301" i="1"/>
  <c r="I198" i="1"/>
  <c r="I292" i="1"/>
  <c r="I291" i="1" s="1"/>
  <c r="I134" i="1"/>
  <c r="I62" i="1"/>
  <c r="I388" i="1" l="1"/>
</calcChain>
</file>

<file path=xl/sharedStrings.xml><?xml version="1.0" encoding="utf-8"?>
<sst xmlns="http://schemas.openxmlformats.org/spreadsheetml/2006/main" count="475" uniqueCount="401">
  <si>
    <t>до рішення міської ради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</si>
  <si>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</si>
  <si>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</si>
  <si>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</si>
  <si>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</si>
  <si>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</si>
  <si>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</si>
  <si>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</si>
  <si>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</si>
  <si>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</si>
  <si>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</si>
  <si>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</si>
  <si>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</si>
  <si>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0217350</t>
  </si>
  <si>
    <t>0443</t>
  </si>
  <si>
    <t>Розроблення схем планування та забудови територій (містобудівної документації)</t>
  </si>
  <si>
    <t>Доповнення містобудівного кадастру даними по приєднаних населених пунктах</t>
  </si>
  <si>
    <t>Розробка містобудівної документації на місцевому рівні</t>
  </si>
  <si>
    <t>0217421</t>
  </si>
  <si>
    <t>7421</t>
  </si>
  <si>
    <t>0453</t>
  </si>
  <si>
    <t xml:space="preserve">Утримання та розвиток наземного електротранспорту </t>
  </si>
  <si>
    <t>Співфінансування проєкту "Оновлення інфраструктури електротранспорту м. Луцька"</t>
  </si>
  <si>
    <t>0217670</t>
  </si>
  <si>
    <t>0490</t>
  </si>
  <si>
    <t>Внески до статутного капіталу суб’єктів господарювання</t>
  </si>
  <si>
    <t>0600000</t>
  </si>
  <si>
    <t>0610000</t>
  </si>
  <si>
    <t>0611010</t>
  </si>
  <si>
    <t>0910</t>
  </si>
  <si>
    <t>Надання дошкільної освіти</t>
  </si>
  <si>
    <t>Усунення аварій, інших непередбачених ситуацій та придбання техніки для ЗДО</t>
  </si>
  <si>
    <t>0921</t>
  </si>
  <si>
    <t>0700000</t>
  </si>
  <si>
    <t>Управління охорони здоров'я</t>
  </si>
  <si>
    <t>0710000</t>
  </si>
  <si>
    <t>0800000</t>
  </si>
  <si>
    <t>0810000</t>
  </si>
  <si>
    <t>0810160</t>
  </si>
  <si>
    <t>0160</t>
  </si>
  <si>
    <t>Придбання техніки та обладнання</t>
  </si>
  <si>
    <t>0816082</t>
  </si>
  <si>
    <t>0610</t>
  </si>
  <si>
    <t>Придбання житла для окремих категорій населення відповідно до законодавства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</si>
  <si>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</si>
  <si>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</si>
  <si>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</si>
  <si>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</si>
  <si>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</si>
  <si>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</si>
  <si>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1115031</t>
  </si>
  <si>
    <t>0810</t>
  </si>
  <si>
    <t>Утримання та навчально-тренувальна робота комунальних дитячо-юнацьких спортивних шкіл</t>
  </si>
  <si>
    <t>1200000</t>
  </si>
  <si>
    <t xml:space="preserve">   Департамент житлово-комунального господарства</t>
  </si>
  <si>
    <t>1210000</t>
  </si>
  <si>
    <t>1210160</t>
  </si>
  <si>
    <t>Придбання комп’ютерної техніки</t>
  </si>
  <si>
    <t>1216011</t>
  </si>
  <si>
    <t>Експлуатація та технічне обслуговування житлового фонду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</si>
  <si>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</si>
  <si>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</si>
  <si>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</si>
  <si>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</si>
  <si>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</si>
  <si>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</si>
  <si>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</si>
  <si>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</si>
  <si>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</si>
  <si>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>1217310</t>
  </si>
  <si>
    <t>Будівництво об'єктів житлово-комунального господарства</t>
  </si>
  <si>
    <t xml:space="preserve">Реконструкція мереж зовнішнього освітлення 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</si>
  <si>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</si>
  <si>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</si>
  <si>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</si>
  <si>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</si>
  <si>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</si>
  <si>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Розробка схеми організації дорожнього руху</t>
  </si>
  <si>
    <t>1217670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</si>
  <si>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</si>
  <si>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</si>
  <si>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</si>
  <si>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1417370</t>
  </si>
  <si>
    <t>7370</t>
  </si>
  <si>
    <t>Реалізація інших заходів щодо соціально-економічного розвитку територій</t>
  </si>
  <si>
    <t>1500000</t>
  </si>
  <si>
    <t>Управління капітального будівництва</t>
  </si>
  <si>
    <t>1510000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</si>
  <si>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</si>
  <si>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</si>
  <si>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</si>
  <si>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>3710160</t>
  </si>
  <si>
    <t>Придбання  техніки</t>
  </si>
  <si>
    <t>ВСЬОГО</t>
  </si>
  <si>
    <t>Секретар міської ради</t>
  </si>
  <si>
    <t>Юрій БЕЗПЯТКО</t>
  </si>
  <si>
    <t>Єлова 720 614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</si>
  <si>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</si>
  <si>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</si>
  <si>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</si>
  <si>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</si>
  <si>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Департамент освіти</t>
  </si>
  <si>
    <t>0611021</t>
  </si>
  <si>
    <t>1011080</t>
  </si>
  <si>
    <t>0960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</si>
  <si>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</si>
  <si>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</si>
  <si>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</si>
  <si>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Надання спеціалізованої освіти мистецькими школами</t>
  </si>
  <si>
    <t>Очікуваний рівень готовності проекту на кінець 2022 року, %</t>
  </si>
  <si>
    <t>Придбання дитячого обладнання</t>
  </si>
  <si>
    <t>Капітальний ремонт контейнерних майданчиків</t>
  </si>
  <si>
    <t xml:space="preserve">Капітальний ремонт об'єктів житлового фонду </t>
  </si>
  <si>
    <t xml:space="preserve">Капітальний ремонт фасадів житлових будинків </t>
  </si>
  <si>
    <t>ДКП "Луцьктепло" - виконання умов кредитного договору з ЄБРР</t>
  </si>
  <si>
    <t>ДКП "Луцьктепло" - сплата місцевого внеску згідно умов кредитного договору з ЄБРР</t>
  </si>
  <si>
    <t>Департамент молоді та спорту</t>
  </si>
  <si>
    <t xml:space="preserve"> Департамент фінансів, бюджету та аудиту</t>
  </si>
  <si>
    <t>Забезпечення діяльності централізованої бухгалтерії</t>
  </si>
  <si>
    <t>Проєкт "Оновлення інфраструктури електротранспорту м. Луцька" (кошти позики ЄІБ)</t>
  </si>
  <si>
    <t>Обсяги капітальних вкладень бюджету у розрізі інвестиційних проєктів</t>
  </si>
  <si>
    <t>0712030</t>
  </si>
  <si>
    <t>0733</t>
  </si>
  <si>
    <t>Лікарсько-акушерська допомога вагітним, породіллям та новонародженим</t>
  </si>
  <si>
    <t>0731</t>
  </si>
  <si>
    <t>Багатопрофільна стаціонарна медична допомога населенню</t>
  </si>
  <si>
    <t>Забезпечення житлом на умовах співфінансування учасників АТО/ООС та членів їх сімей</t>
  </si>
  <si>
    <t>0217650</t>
  </si>
  <si>
    <t>Проведення експертної грошової оцінки земельної ділянки чи права на неї</t>
  </si>
  <si>
    <t xml:space="preserve">Розроблення документації з проведення експертних грошових оцінок, земельних ділянок, продаж яких здійснюватиметься шляхом викупу, власниками об’єктів нерухомого майна, які знаходяться на земельних ділянках, що підлягають продажу </t>
  </si>
  <si>
    <t xml:space="preserve"> у 2024 році</t>
  </si>
  <si>
    <t>Обсяг капітальних вкладень місцевого бюджету у 2024 році, гривень</t>
  </si>
  <si>
    <t>КП "Луцьке підприємство електротранспорту" - придбання запасних частин до кабельних ліній</t>
  </si>
  <si>
    <t>0712010</t>
  </si>
  <si>
    <t>КП "Луцька міська клінічна стоматологічна поліклініка" - придбання апарату для виготовлення комп'ютерних томографічних знімків</t>
  </si>
  <si>
    <t>0712090</t>
  </si>
  <si>
    <t>Спеціалізована амбулаторно-поліклінічна допомога населенню</t>
  </si>
  <si>
    <t>0722</t>
  </si>
  <si>
    <t>КЗ  "Луцька музична школа №1 імені Фридерика Шопена" - придбання предметів довгострокового користування</t>
  </si>
  <si>
    <t>КЗ "Луцька міська централізована бібліотечна система" - придбання предметів довгострокового користуванняп</t>
  </si>
  <si>
    <t>КЗ "Палац культури міста Луцька" - придбання предметів довгострокового користування</t>
  </si>
  <si>
    <t>КЗ "Палац культури міста Луцька" - придбання предметів довгострокового користування для КМЦ "Красне"</t>
  </si>
  <si>
    <t>КЗ "Палац культури міста Луцька - придбання сценічних костюмів для КМЦ "Красне"</t>
  </si>
  <si>
    <t>КЗ "Центр культури "Княгининок" - придбання предметів довгострокового користування</t>
  </si>
  <si>
    <t xml:space="preserve">КЗ "Центр культури "Княгининок" - придбання сценічних костюмів </t>
  </si>
  <si>
    <t>1110160</t>
  </si>
  <si>
    <t>Придбання офісної техніки</t>
  </si>
  <si>
    <t>КЗ "ДЮСШ №3" - придбання тренажеру мультифункціонального</t>
  </si>
  <si>
    <t>КЗ "ДЮСШ №4" - капітальний ремонт покрівлі</t>
  </si>
  <si>
    <t>Капітальний ремонт світлофорних об'єктів</t>
  </si>
  <si>
    <t>Реконструкція алеї почесних поховань</t>
  </si>
  <si>
    <t xml:space="preserve">КП "Луцькводоканал" - співфінансування до проєкту "Комплексна модернізація системи водопостачання та водовідведення м. Луцьк" </t>
  </si>
  <si>
    <t>КП "Луцькводоканал" - придбання спецтехніки</t>
  </si>
  <si>
    <t xml:space="preserve">ЛСКАП "Спецкомунтранс" - придбання спеціальних автотранспортних засобів та механізмів </t>
  </si>
  <si>
    <t>КП "Парки і сквери" - придбання техніки</t>
  </si>
  <si>
    <t>КП "Луцьке електротехнічне підприємство "Луцьксвітло"  - придбання техніки</t>
  </si>
  <si>
    <t xml:space="preserve">Придбання обладнання і предметів довгострокового користування для забезпечення функціонування та обслуговування системи відеоспостереження </t>
  </si>
  <si>
    <t>1517340</t>
  </si>
  <si>
    <t>Проектування, реставрація та охорона пам'яток архітектури</t>
  </si>
  <si>
    <t>Реалізація проектів в рамках Надзвичайної кредитної програми для відновлення України</t>
  </si>
  <si>
    <t>Стоматологічна допомога населенню</t>
  </si>
  <si>
    <t>0712100</t>
  </si>
  <si>
    <t>Будівництво освітніх установ та закладів</t>
  </si>
  <si>
    <t>1517370</t>
  </si>
  <si>
    <t>1510160</t>
  </si>
  <si>
    <t>Капітальний ремонт аварійної частини будівлі транспортного господарства Луцької міської ради</t>
  </si>
  <si>
    <t>1517322</t>
  </si>
  <si>
    <t>Будівництво медичних установ та закладів</t>
  </si>
  <si>
    <t>1517324</t>
  </si>
  <si>
    <t>Будівництво установ та закладів культури</t>
  </si>
  <si>
    <t>Інші субвенції з місцевого бюджету</t>
  </si>
  <si>
    <t>КЗ ЗСО "Прилуцький ліцей №29" - капітальний ремонт котельні</t>
  </si>
  <si>
    <t>КЗ ЗСО "Жидичинський ліцей №31" - капітальний ремонт котельні</t>
  </si>
  <si>
    <t>КЗ ЗСО "Одерадівський ліцей №37" - капітальний ремонт котельні</t>
  </si>
  <si>
    <t>КП "Луцький клінічний пологовий будинок" - придбання датчика до апарату УЗД</t>
  </si>
  <si>
    <t xml:space="preserve">КП "Луцький клінічний пологовий будинок" - придбання системи офісної гістероскопії </t>
  </si>
  <si>
    <t>Керівництво і управління у відповідній сфері у містах (місті Києві), селищах, селах, територіальних громадах</t>
  </si>
  <si>
    <r>
      <t xml:space="preserve">3D-лабораторія в Луцькому ліцеї №27 Луцької міської ради </t>
    </r>
    <r>
      <rPr>
        <i/>
        <sz val="14"/>
        <rFont val="Times New Roman"/>
        <family val="1"/>
        <charset val="204"/>
      </rPr>
      <t xml:space="preserve"> (бюджет участі)</t>
    </r>
  </si>
  <si>
    <t>Надання загальної середньої освіти закладами загальної середньої освіти за рахунок коштів місцевого бюджету</t>
  </si>
  <si>
    <t>Заходи та роботи з територіальної оборони</t>
  </si>
  <si>
    <t>.0218240</t>
  </si>
  <si>
    <t>.0380</t>
  </si>
  <si>
    <r>
      <t xml:space="preserve">Прицілюмось на ПЕРЕМОГУ. Тепловізійні приціли для ССО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</si>
  <si>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Нічні сови. Прилад нічного бачення для 100 ОБрТрО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</si>
  <si>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Квадрокоптери DJI Mavic 3 Fly More Combo (зі скидом) для 100 бригади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</si>
  <si>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Протидроновий захист. Антидронова глушилка </t>
    </r>
    <r>
      <rPr>
        <i/>
        <sz val="14"/>
        <rFont val="Times New Roman"/>
        <family val="1"/>
        <charset val="204"/>
      </rPr>
      <t>(бюджет участі)</t>
    </r>
  </si>
  <si>
    <t xml:space="preserve">КЗ "Луцька міська централізована бібліотечна система" - придбання літератури та періодичних видань </t>
  </si>
  <si>
    <t>КЗ "Луцький заклад дошкільної освіти (ясла - садок) №36 Луцької міської ради"  -  придбання  електроплити</t>
  </si>
  <si>
    <t xml:space="preserve">КЗ "Луцький заклад дошкільної освіти (ясла - садок) №36 Луцької міської ради"  -  придбання шафи для жарки </t>
  </si>
  <si>
    <t>КЗ ЗСО "Луцький ліцей №2" -капітальний ремонт  будівлі (підсилення несучих конструкцій для усунення аварійного стану)</t>
  </si>
  <si>
    <t>Капітальний ремонт операційного блоку комунального підприємства "Медичне об"єднання Луцької міської територіальної громади" на проспекті Відродження, 13в м.Луцьку</t>
  </si>
  <si>
    <t>Капітальний ремонт частини підвального приміщення комунального підприємства «Медичний центр реабілітації учасників бойових дій Луцької міської територіальної громади» на проспекті Волі, 66а</t>
  </si>
  <si>
    <t>Капітальний ремонт приміщення для робітників КП "Ласка" на вул. Магістральна, 9 в м.Луцьку</t>
  </si>
  <si>
    <t>Реконструкція частини адміністративного приміщення під ветеранський хаб на вул. Сергія Климчука,7 в  м.Луцьку</t>
  </si>
  <si>
    <t>Реконструкція комунального закладу «Луцька загальноосвітня школа І-ІІІ ступенів №13» (корпус №2) на вул. Чернишевського, 29 в м. Луцьку Волинської області (співфінансування до субвенції з державного бюджету місцевим бюджетам на реалізацію проектів у рамках Надзвичайної кредитної програми для відновлення України)</t>
  </si>
  <si>
    <t>На виконання заходів по Програмі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</t>
  </si>
  <si>
    <t>Проєкт "Міський громадський транспорт України ІІ" Субпроєкт "Оновлення тролейбусного парку міста Луцька" (кошти позики ЄІБ)</t>
  </si>
  <si>
    <t xml:space="preserve">Реставрація з пристосуванням будівлі кінотеатру /літера А-4/ під приміщення багатофункціонального простору для бізнесу в м.Луцьку на вул. П҆ятницька гірка,2 </t>
  </si>
  <si>
    <t>Нове будівництво вольєрів для утримання тварин КП "Ласка" на вул. Магістральна, 9  в м.Луцьку (виготовлення ПКД)</t>
  </si>
  <si>
    <t>КП "Медичне об'єднання Луцької міської територіальної громади " - придбання рентгенапарату для консультативно- діагностичного центру за адресою: м. Луцьк, пр-т Волі, 66</t>
  </si>
  <si>
    <t>0218110</t>
  </si>
  <si>
    <t>Заходи із запобігання та ліквідації надзвичайних ситуацій та наслідків стихійного лиха</t>
  </si>
  <si>
    <t xml:space="preserve">Розробка проєктно-кошторисної документації на будівництво централізованої системи оповіщення </t>
  </si>
  <si>
    <t>КП "Луцьке підприємство електротранспорту" - придбання спецавтомобіля для обслуговування контактної мережі</t>
  </si>
  <si>
    <t>1513104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</si>
  <si>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</si>
  <si>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Капітальний ремонт частини приміщення територіального центру соціального обслуговування населення</t>
  </si>
  <si>
    <t xml:space="preserve">Капітальний ремонт КП "Луцька міська дитяча поліклініка" (частина приміщень першого поверху) на вул. Чорновола, 1 </t>
  </si>
  <si>
    <t xml:space="preserve">Капітальний ремонт мереж водовідведення ветеринарного та комплексно-ветеринарного приміщення КП «Ласка» </t>
  </si>
  <si>
    <t>.0355100000</t>
  </si>
  <si>
    <t>Зміни до додатку 6</t>
  </si>
  <si>
    <t>до рішення міської ради "Про бюджет Луцької міської територіальної громади на 2024 рік"</t>
  </si>
  <si>
    <t>0611091</t>
  </si>
  <si>
    <t>0930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</si>
  <si>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</si>
  <si>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Луцький центр професійно-технічної освіти - придбання обладнання, техніки та матеріалів</t>
  </si>
  <si>
    <t>КП "Медичне об'єднання Луцької міської територіальної громади" співфінансування (придбання обладнання) до гранту програми Транскордонного Співробітництва  Interreg NEXT Польща -Україна для реалізації проєкту «"Мета - здорові людські двигуни у Луцьку та Пулавах: покращення допомоги людям з інфарктами та інсультами у Луцькій громаді та Пулавах"»</t>
  </si>
  <si>
    <t>КП "Луцькводоканал"-  "Реалізація інфраструктурних проєктів у сфері водопостачання та водовідведення" (кошти позики)</t>
  </si>
  <si>
    <t>КП "Луцькводоканал"- "Підвищення енергоефективності та надійності системи водопостачання та водовідведення м.Луцька" (кошти позики НЕФКО 4)</t>
  </si>
  <si>
    <t>3719800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</si>
  <si>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</si>
  <si>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</si>
  <si>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</si>
  <si>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r>
      <t>Субвенція</t>
    </r>
    <r>
      <rPr>
        <sz val="13"/>
        <color theme="1"/>
        <rFont val="Times New Roman"/>
        <family val="1"/>
        <charset val="204"/>
      </rPr>
      <t xml:space="preserve"> </t>
    </r>
    <r>
      <rPr>
        <sz val="13"/>
        <color rgb="FF000000"/>
        <rFont val="Times New Roman"/>
        <family val="1"/>
        <charset val="204"/>
      </rPr>
      <t>з місцевого бюджету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військової частини  А4638 на придбання автомобільної та спеціальної техніки</t>
    </r>
  </si>
  <si>
    <r>
      <t>Субвенція</t>
    </r>
    <r>
      <rPr>
        <sz val="13"/>
        <color theme="1"/>
        <rFont val="Times New Roman"/>
        <family val="1"/>
        <charset val="204"/>
      </rPr>
      <t xml:space="preserve"> </t>
    </r>
    <r>
      <rPr>
        <sz val="13"/>
        <color rgb="FF000000"/>
        <rFont val="Times New Roman"/>
        <family val="1"/>
        <charset val="204"/>
      </rPr>
      <t>з місцевого бюджету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військової частини А0693 на покращення матеріально-технічної бази</t>
    </r>
  </si>
  <si>
    <t xml:space="preserve">Субвенція з місцевого бюджету державному бюджету для Головного управління Національної поліції у Волинській області на капітальний ремонт будівлі для службового призначення з гаражами за адресою м. Луцьк, вул. Драгоманова, 37 </t>
  </si>
  <si>
    <t>Субвенція з місцевого бюджету державному бюджету на виконання Програми забезпечення особистої безпеки громадян та протидії злочинності на 2021-2024 роки  для Територіального управління Бюро економічної безпеки України у Волинській області на зміцнення матеріально-технічного забезпечення та розвитку ІТ інфраструктури</t>
  </si>
  <si>
    <t>Розробка проєктно-кошторисної документації на будівництво укриття на території комунального закладу "Луцький заклад дошкільної освіти (ясла-садок) № 8 Луцької міської ради"</t>
  </si>
  <si>
    <t>Субвенція з місцевого бюджету обласному бюджету Волинської області для будівництва військових інженерно-технічних і фортифікаційних споруд на території Волинської області (у тому числі виготовлення проєктної документації)</t>
  </si>
  <si>
    <t>Субвенція з місцевого бюджету обласному бюджету Волинської області на капітальний ремонт  відділення дитячої онкогематології Волинської обласної дитячої клінічної лікарні КП "Волинське обласне територіальне медичне об'єднання захисту материнства і дитинства" за адресою вул. Загородня, 20, м. Луцьк, Волинська область</t>
  </si>
  <si>
    <t>Субвенція з місцевого бюджету обласному бюджету Волинської області на придбання медичних меблів для  відділення дитячої онкогематології Волинської обласної дитячої клінічної лікарні КП "Волинське обласне територіальне медичне об'єднання захисту материнства і дитинства" за адресою вул. Загородня, 20, м. Луцьк, Волинська область</t>
  </si>
  <si>
    <t>Департамент соціальної та ветеранської політики</t>
  </si>
  <si>
    <t>Капітальний ремонт адмінприміщення за адресою вул. Рівненська, 5</t>
  </si>
  <si>
    <t>Капітальний ремонт даху дошкільного навчального закладу № 29 компенсуючого типу на вул. Привокзальній, 6а у м. Луцьку</t>
  </si>
  <si>
    <t>Капітальний ремонт зупинок громадського транспорту "Розумні зупинки"</t>
  </si>
  <si>
    <t>0617321</t>
  </si>
  <si>
    <t>КП "Луцькводоканал"- співфінансування до позики НЕФКО 4 "Підвищення енергоефективності та надійності системи водопостачання та водовідведення м.Луцька"</t>
  </si>
  <si>
    <t>КП "Луцькводоканал"- нове будівництво КНС для перекачування промивних вод Дубнівського водозабору</t>
  </si>
  <si>
    <t>1218110</t>
  </si>
  <si>
    <t>.0310</t>
  </si>
  <si>
    <t>Видатки на запобігання та ліквідацію надзвичайних ситуацій та наслідків стихійного лиха</t>
  </si>
  <si>
    <t>КП "Луцькводоканал" - реконструкція мережі електропостачання з встановленням дизельної електростанції (ДЕЗ) для забезпечення живлення насосних станцій №2, 3 Дубнівського водозабору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</si>
  <si>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капітального ремонту будівель і споруд військової частини  А7028 через квартирно-експлуатаційний відділ м. Володимир</t>
  </si>
  <si>
    <t>КП "Медичний центр реабілітації учасників бойових дій Луцької міської територіальної громади" Придбання тренажера для відновлення моторних навичок управління (імітатора легкового автомобіля)</t>
  </si>
  <si>
    <t>1113131</t>
  </si>
  <si>
    <t>Здійснення заходів та реалізація проектів на виконання Державної цільової соціальної програми «Молодь України»</t>
  </si>
  <si>
    <t>Капітальний ремонт зовнішніх мереж електропостачання нежитлового приміщення по вул. Глущець, 22б</t>
  </si>
  <si>
    <t>ЛСКАП "Луцькспецкомунтранс"- придбання мотопомпи та рукава</t>
  </si>
  <si>
    <t>Придбання автоматів (макетів) для КЗ "Луцький міський молодіжний центр"</t>
  </si>
  <si>
    <t>1217463</t>
  </si>
  <si>
    <t>Утримання та розвиток автомобільних доріг та дорожньої інфраструктури за рахунок трансфертів з інших місцевих бюджетів</t>
  </si>
  <si>
    <t>Капітальний ремонт третього поверху приміщення Луцького міськрайонного суду у Волинській області по вул. Лесі Українки, 24 в м. Луцьку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</si>
  <si>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військової частини А4576 на покращення матеріально-технічної бази, ремонту автомобільного транспорту, закупівлі засобів ураження та спеціального обладнання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</si>
  <si>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департаменту поліції особливого призначення "Об'єднана штурмова бригада Національної поліції України "Лють"" на покращення матеріально-технічного забезпечення</t>
  </si>
  <si>
    <t>Субвенція державному бюджету  на виконання Програми забезпечення особистої безпеки громадян та протидії злочинності на 2021-2024 роки для управління патрульної поліції у Волинській області Департаменту патрульної поліції на придбання спеціалізованого службового автомобіля</t>
  </si>
  <si>
    <t>Субвенція державному бюджету  на виконання Програми забезпечення особистої безпеки громадян та протидії злочинності на 2021-2024 роки для Луцького РУП ГУНП у Волинській області на проведення капітального ремонту адмінбудівель</t>
  </si>
  <si>
    <t>Капітальний ремонт покрівлі адмінприміщення по вул. Соборна, 77  в с. Княгининок</t>
  </si>
  <si>
    <t>Субвенція державному бюджету на виконання Програми забезпечення особистої безпеки громадян та протидії злочинності на 2021-2024 роки для Управління Служби безпеки України на покращення матеріально-технічного забезпечення</t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</si>
  <si>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</si>
  <si>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</si>
  <si>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</si>
  <si>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Розробка проєктно-кошторисної документації "Капітальний ремонт систем внутрішнього електропостачання будівлі КЗ "Спеціалізована дитячо-юнацька школа олімпійського резерву (СДЮШОР) плавання міста Луцька" із встановленням сонячної станції по проспекту Грушевського, 2а в м. Луцьк Волинської області" Програма розвитку міжнародного співробітництва Луцької МТГ та залучення міжнародної технічної допомоги на 2024-2025 роки</t>
  </si>
  <si>
    <t>Реалізація 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роки". Нове будівництво лугопарку вздовж річки Стир на території від мосту на вул. Ковельській до мосту на вул. Шевченка</t>
  </si>
  <si>
    <t>Нове  будівництво місцевої  автоматизованої системи централізованого оповіщення (МАСЦО) Луцької міської територіальної громади</t>
  </si>
  <si>
    <t>0611221</t>
  </si>
  <si>
    <t>0990</t>
  </si>
  <si>
    <t>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</si>
  <si>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Співфінансуваня до субвенції з державного бюджету місцевим бюджетам на створення навчально-практичних центрів сучасної професійної (професійно-технічної) освіти у 2024 році</t>
  </si>
  <si>
    <t>0611222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</si>
  <si>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</si>
  <si>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 xml:space="preserve">Створення навчально-практичних центрів сучасної професійної (професійно-технічної) освіти </t>
  </si>
  <si>
    <t>КП "Луцький клінічний пологовий будинок" - придбання датчика для аудіометра</t>
  </si>
  <si>
    <t>КП "Луцький клінічний пологовий будинок" - придбання обладнання (системи) для холтерівського моніторування ЕКГ та артеріального тиску</t>
  </si>
  <si>
    <t>КП "Луцький клінічний пологовий будинок" - придбання операційного столу для операційного блоку</t>
  </si>
  <si>
    <t>КП "Луцький клінічний пологовий будинок" - придбання ліжок медичних для новонароджених</t>
  </si>
  <si>
    <t>Капітальний ремонт захисної споруди цивільного захисту територіального центру соціального обслуговування (надання соціальних послуг) на вулиці Данила Галицького, 18 в м. Луцьку</t>
  </si>
  <si>
    <t>Субвенція державному бюджету на виконання Програми забезпечення особистої безпеки громадян та протидії злочинності на 2021-2024 роки для Управління Служби безпеки України у Волинській області на придбання автомобіля для матеріально-технічного забезпечення здійснення службової діяльності та виконання бойових (спеціальних) завдань</t>
  </si>
  <si>
    <t>Субвенція з місцевого бюджету районному бюджету Луцького району на нове будівництво зовнішніх електричних мереж для електропостачання електроустановок сховища за межами населеного пункту (с. Уляники), Копачівська ТГ, Луцького району, Волинської області</t>
  </si>
  <si>
    <t>Обладнання для ліквідації надзвичайних ситуацій на деокупованих територіях - бензопили (Бюджет участі)</t>
  </si>
  <si>
    <t xml:space="preserve">Очі для 100 ОМБр. Придбання дрону (Бюджет участі) </t>
  </si>
  <si>
    <t xml:space="preserve">Нічні дрони – запорука успішної розвідки (Бюджет участі) </t>
  </si>
  <si>
    <t xml:space="preserve">Тиловик 100 бригади: моя ціль – дрони (Бюджет участі) </t>
  </si>
  <si>
    <t xml:space="preserve">Дрони для СОТКИ (Бюджет участі) </t>
  </si>
  <si>
    <t>Дрони для нічної аеророзвідки 100 ОМБр (Бюджет участі)</t>
  </si>
  <si>
    <t>ЗаРЕБимо НЕБО. Підсилювач сигналів, планшет, перетворювач напруги (Бюджет участі)</t>
  </si>
  <si>
    <t>Прицілюємось на ПЕРЕМОГУ 2.0. Тепловізійний приціл (Бюджет участі)</t>
  </si>
  <si>
    <t>КЗ «Луцький заклад дошкільної освіти (ясла-садок) №38 комбінованого типу Луцької міської ради» - придбання лічильника тепла</t>
  </si>
  <si>
    <t>Розробка проєктно-кошторисної документації на реконструкцію господарського приміщення під котельню на газовому паливі для КЗЗСО «Луцький ліцей № 1 Луцької міської ради» на вул. Богдана Хмельницького, 4 у м. Луцьку</t>
  </si>
  <si>
    <t xml:space="preserve">КЗ ЗСО «Луцький ліцей №1» - придбання лінії роздачі для харчоблоку </t>
  </si>
  <si>
    <t>0611070</t>
  </si>
  <si>
    <t>Надання позашкільної освіти закладами позашкільної освіти, заходи із позашкільної роботи з дітьми</t>
  </si>
  <si>
    <t>Забезпечення діяльності музеїв і виставок</t>
  </si>
  <si>
    <t>Життєстійкість в умовах війни – ментальне та духовне здоров’я (Бюджет участі, КЗ "Музей історії сільського господарства Волині - скансен")</t>
  </si>
  <si>
    <t>Мультимедійний тир (Бюджет участі). Придбання техніки та обладнання</t>
  </si>
  <si>
    <t>Придбання гвинтівок та підзорної труби для стрілецької та фізичної підготовки молодого покоління, виховання патріотичної свідомості (Бюджет участі)</t>
  </si>
  <si>
    <t>Придбання намету для наметового національно-патріотичного табору «Герць 2024» (Бюджет участі)</t>
  </si>
  <si>
    <t>Капітальний ремонт об'єктів житлового фонду (усунення аварійних ситуацій)</t>
  </si>
  <si>
    <t>Нове будівництво світлофорного об’єкта на вул. Окружній в місті Луцьку Волинської області (субвенція Боратинської СТГ)</t>
  </si>
  <si>
    <t>Капітальний ремонт адмінприміщення в будинку на проспекті Волі, 23</t>
  </si>
  <si>
    <t>Субвенція державному бюджету на виконання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 для ВЧ 3057 Національної гвардії України на покращення матеріально-технічного забезпечення</t>
  </si>
  <si>
    <t>Субвенція державному бюджету на виконання Програми забезпечення особистої безпеки громадян та протидії злочинності на 2021-2024 роки для Управління патрульної поліції для закупівлі джерел живлення, телевізійної техніки, планшетних ПК, засобів зв’язку тощо</t>
  </si>
  <si>
    <t>0611291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</si>
  <si>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</si>
  <si>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Придбання мультимедійного обладнання для ЗЗСО</t>
  </si>
  <si>
    <t>КП "Медичний центр реабілітації учасників бойових дій Луцької міської територіальної громади" - капітальний ремонт системи блискавкозахисту, пожежної сигналізації та мовленнєвого оповіщення</t>
  </si>
  <si>
    <t>0813221</t>
  </si>
  <si>
    <t>3221</t>
  </si>
  <si>
    <t>1060</t>
  </si>
  <si>
    <r>
      <t>Грошова компенсація за належні для отримання жилі приміщення для сімей осіб, визначених </t>
    </r>
    <r>
      <rPr>
        <u/>
        <sz val="12"/>
        <rFont val="Times New Roman"/>
        <family val="1"/>
        <charset val="204"/>
      </rPr>
      <t>пунктами 2 - 5</t>
    </r>
    <r>
      <rPr>
        <sz val="12"/>
        <rFont val="Times New Roman"/>
        <family val="1"/>
        <charset val="204"/>
      </rPr>
      <t> частини першої статті 10</t>
    </r>
    <r>
      <rPr>
        <b/>
        <vertAlign val="superscript"/>
        <sz val="12"/>
        <rFont val="Times New Roman"/>
        <family val="1"/>
        <charset val="204"/>
      </rPr>
      <t>-1</t>
    </r>
    <r>
      <rPr>
        <sz val="12"/>
        <rFont val="Times New Roman"/>
        <family val="1"/>
        <charset val="204"/>
      </rPr>
      <t> 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 </t>
    </r>
    <r>
      <rPr>
        <u/>
        <sz val="12"/>
        <rFont val="Times New Roman"/>
        <family val="1"/>
        <charset val="204"/>
      </rPr>
      <t>пунктами 11 - 14</t>
    </r>
    <r>
      <rPr>
        <sz val="12"/>
        <rFont val="Times New Roman"/>
        <family val="1"/>
        <charset val="204"/>
      </rPr>
      <t> частини другої статті 7 Закону України "Про статус ветеранів війни, гарантії їх соціального захисту", та які потребують поліпшення житлових умов</t>
    </r>
  </si>
  <si>
    <t xml:space="preserve">Субвенція з місцевого бюджету за рахунок відповідної субвенції з державного бюджету </t>
  </si>
  <si>
    <t>0813222</t>
  </si>
  <si>
    <t>3222</t>
  </si>
  <si>
    <r>
  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 </t>
    </r>
    <r>
      <rPr>
        <u/>
        <sz val="12"/>
        <rFont val="Times New Roman"/>
        <family val="1"/>
        <charset val="204"/>
      </rPr>
      <t>пунктів 11 - 14</t>
    </r>
    <r>
      <rPr>
        <sz val="12"/>
        <rFont val="Times New Roman"/>
        <family val="1"/>
        <charset val="204"/>
      </rPr>
      <t> частини другої статті 7 або учасниками бойових дій відповідно до </t>
    </r>
    <r>
      <rPr>
        <u/>
        <sz val="12"/>
        <rFont val="Times New Roman"/>
        <family val="1"/>
        <charset val="204"/>
      </rPr>
      <t>пунктів 19 - 21</t>
    </r>
    <r>
      <rPr>
        <sz val="12"/>
        <rFont val="Times New Roman"/>
        <family val="1"/>
        <charset val="204"/>
      </rPr>
      <t> частини першої статті 6 Закону України "Про статус ветеранів війни, гарантії їх соціального захисту", та які потребують поліпшення житлових умов</t>
    </r>
  </si>
  <si>
    <t>0813223</t>
  </si>
  <si>
    <t>3223</t>
  </si>
  <si>
    <r>
      <t>Грошова компенсація за належні для отримання жилі приміщення для сімей учасників бойових дій на території інших держав, визначених у </t>
    </r>
    <r>
      <rPr>
        <u/>
        <sz val="12"/>
        <rFont val="Times New Roman"/>
        <family val="1"/>
        <charset val="204"/>
      </rPr>
      <t>абзаці першому</t>
    </r>
    <r>
      <rPr>
        <sz val="12"/>
        <rFont val="Times New Roman"/>
        <family val="1"/>
        <charset val="204"/>
      </rPr>
      <t> пункту 1 статті 10 Закону України "Про статус ветеранів війни, гарантії їх соціального захисту",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 </t>
    </r>
    <r>
      <rPr>
        <u/>
        <sz val="12"/>
        <rFont val="Times New Roman"/>
        <family val="1"/>
        <charset val="204"/>
      </rPr>
      <t>пунктом 7</t>
    </r>
    <r>
      <rPr>
        <sz val="12"/>
        <rFont val="Times New Roman"/>
        <family val="1"/>
        <charset val="204"/>
      </rPr>
      <t> частини другої статті 7 Закону України "Про статус ветеранів війни, гарантії їх соціального захисту", та які потребують поліпшення житлових умов</t>
    </r>
  </si>
  <si>
    <t>КП "Луцькводоканал"- забезпечення управлінням мережами централізованого водопостачання та централізованого водовідведення м. Луцька (субвенція Боратинської СТГ)</t>
  </si>
  <si>
    <t>ДКП "Луцьктепло" - виконання умов кредитного договору  з ЄБРР "Проєкт модернізації системи централізованого теплопостачання (друга фаза) у м. Луцьку в рамках програми RLF"</t>
  </si>
  <si>
    <t xml:space="preserve">Субвенція державному бюджету на реалізацію Програми забезпечення особистої безпеки громадян та протидії злочинності на 2021-2024 роки для підрозділів поліції Головного управління Національної поліції у Волинській області, які залучені до виконання бойових (спеціальних) завдань на матеріально-технічне забезпечення </t>
  </si>
  <si>
    <t>Капітальний ремонт адміністративних будівель та приміщень міської комунальної власності</t>
  </si>
  <si>
    <t xml:space="preserve">ЗДО №36 - придбання лічильника обліку теплової енергії </t>
  </si>
  <si>
    <t xml:space="preserve">КЗ ЗСО "Одерадівський ліцей №37" - придбання генератора </t>
  </si>
  <si>
    <t xml:space="preserve">Бібліотека-філія №10 - капітальний ремонт інших об’єктів (заміна зовнішніх огороджувальних конструкцій (вікон) </t>
  </si>
  <si>
    <t>КЗ "Палац культури міста Луцька" - придбання зарядних станцій</t>
  </si>
  <si>
    <t>0640</t>
  </si>
  <si>
    <t>Інша діяльність у сфері житлово-комунального господарства</t>
  </si>
  <si>
    <t>1518741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</si>
  <si>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</si>
  <si>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t xml:space="preserve">Капітальний ремонт (аварійно-відновлювальні роботи) житлового будинку на проспекті Відродження, 18 в м. Луцьку </t>
  </si>
  <si>
    <t>Субвенція з місцевого бюджету державному бюджету на виконання Програми забезпечення особистої безпеки громадян та протидії злочинності на 2021-2024 роки на покращення матеріально-технічної бази управління патрульної поліції у Волинській області Департаменту патрульної поліції (Зведена бригада "Хижак")</t>
  </si>
  <si>
    <t>Субвенція з місцевого бюджету державному бюджету на виконання Програми забезпечення особистої безпеки громадян та протидії злочинності на 2021-2024 роки для ГУНП у Волинській області з метою покращення матеріально-технічного забезпечення ЗБП «Скеля»</t>
  </si>
  <si>
    <t>Капітальний ремонт другого поверху приміщення Луцького міськрайонного суду у Волинській області по вул. Лесі Українки, 24 в м. Луцьку</t>
  </si>
  <si>
    <t>Реконструкція мереж електропостачання котелень для забезпечення їх резервним живленням (кредиторська заборгованість за 2023 рік)</t>
  </si>
  <si>
    <t>0213241</t>
  </si>
  <si>
    <t>3241</t>
  </si>
  <si>
    <t>1090</t>
  </si>
  <si>
    <t>Забезпечення діяльності інших закладів у сфері соціального захисту і соціального забезпечення</t>
  </si>
  <si>
    <t xml:space="preserve">Придбання основних засобів КУ "ХАБ ВЕТЕРАН" </t>
  </si>
  <si>
    <t>КЗ ЗСО «Луцький ліцей № 23» - розроблення проєктно-кошторисної документації на капітальний ремонт харчоблоку</t>
  </si>
  <si>
    <t xml:space="preserve"> КЗ ЗСО «Одерадівський ліцей № 37» - капітальний ремонт укриття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</si>
  <si>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</si>
  <si>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</si>
  <si>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Субвенція з місцевого бюджету на забезпечення якісної, сучасної та доступної загальної середньої освіти «Нова українська школа» за рахунок відповідної субвенції з державного бюджету</t>
  </si>
  <si>
    <t>КП "Луцький клінічний пологовий будинок" - придбання медичних меблів у стерилізаційне відділення</t>
  </si>
  <si>
    <t>КЗ ДЮСШ №3 - придбання обладнання (підлогомийна машина)</t>
  </si>
  <si>
    <t>Розроблення проєктної документації. Корегування затверджених проєктів та нових проєкти ("Нове будівництво волоконно оптичних ліній зв'язку зі встановленням камер відеоспостереження в населених") пунктах Луцької міської територіальної громади", "Нове будівництво з встановлення камер відеоспостереження на світлофорних об'єктах та пішохідних переходах біля них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</si>
  <si>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військової частини  А1108 на придбання засобів радіотехнічної розвідки та/або радіоелектронної боротьби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</si>
  <si>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військової частини  А4576 на придбання засобів ураження та спеціального обладнання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</si>
  <si>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військової частини  А2466 на закупівлю обладнання поста діагностики та ремонту автомобілів</t>
  </si>
  <si>
    <t xml:space="preserve">                                   № </t>
  </si>
  <si>
    <t>1218741</t>
  </si>
  <si>
    <t>Ремонтні роботи з усунення аварій в житловому фонді, пошкодженому внаслідок масованого обстрілу з боку російської федерації</t>
  </si>
  <si>
    <t>КЗ "Луцький ЗДО (ясла-садок) №25" - придбання картоплечистки та овочерізки</t>
  </si>
  <si>
    <t>Капітальний ремонт та облаштування інклюзивного громадського простору на базі Публчної бібліотеки на вул. Свободи, 25 в м.Луцьку</t>
  </si>
  <si>
    <t>Субвенція державному бюджету на реалізацію Програми забезпечення особистої безпеки громадян та протидії злочинності на 2021-2024 роки для забезпечення функціонування стрілецького батальйону поліції особливого призначення Головного управління Національної поліції у Волинській області на матеріально-технічне забезпечення</t>
  </si>
  <si>
    <t>0611181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</si>
  <si>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</si>
  <si>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 xml:space="preserve">Співфінансування до субвенції з місцевого бюджету на забезпечення якісної, сучасної та доступної загальної середньої освіти «Нова українська школа» за рахунок відповідної субвенції з державного бюджету </t>
  </si>
  <si>
    <t>ЗДО №9 ,22, 25, 36 - придбання ноутбуків</t>
  </si>
  <si>
    <t xml:space="preserve">КЗ ЗЗСО «Луцький ліцей №5» - розроблення ПКД на капітальний ремонт харчоблоку </t>
  </si>
  <si>
    <t>КЗЗСО «Луцький ліцей №26»  - придбання  ноутбуку</t>
  </si>
  <si>
    <t xml:space="preserve">Центр науково-технічної творчості учнівської молоді  - придбання комп'ютерів </t>
  </si>
  <si>
    <t>Центр науково-технічної творчості учнівської молоді - придбання зарядної станції для забезпечення системою аварійного живлення</t>
  </si>
  <si>
    <t>Капітальний ремонт евакуаційного виходу та вентиляційної шахти захисної споруди цивільного захисту територіального центру соціального обслуговування (надання соціальних послуг) на вулиці Данила Галицького, 18 в м. Луцьку</t>
  </si>
  <si>
    <t>1516083</t>
  </si>
  <si>
    <t>.0610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</si>
  <si>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</si>
  <si>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 xml:space="preserve"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 </t>
  </si>
  <si>
    <t>Співфінансування до субвенції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</si>
  <si>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Капітальний ремонт нежитлового приміщення комунальної власності за адресою м. Луцьк, пр. Волі, 8</t>
  </si>
  <si>
    <t>Капітальний ремонт першого поверху приміщення Луцького міськрайонного суду у Волинській області по вул. Лесі Українки, 24 в м. Луцьку</t>
  </si>
  <si>
    <t xml:space="preserve">Субвенція з місцевого бюджету районному бюджету Луцького району на заходи та роботи з територіальної оборони на виконання Районної програми патріотичного виховання молоді, підготовки та проведення приписки і призову юнаків на строкову військову службу в Збройні сили України, Національної Гвардії України та інші військові формування та сприяння забезпеченню готовності до національного спротиву в Луцькому районі на 2021-2025 роки  </t>
  </si>
  <si>
    <r>
      <t xml:space="preserve">КЗ Центр "Спорт для всіх" - придбання спортивного інвентаря (надувного мату) </t>
    </r>
    <r>
      <rPr>
        <i/>
        <sz val="14"/>
        <rFont val="Times New Roman"/>
        <family val="1"/>
        <charset val="204"/>
      </rPr>
      <t>(Бюджет участі)</t>
    </r>
  </si>
  <si>
    <t xml:space="preserve">На виконання заходів Програми забезпечення особистої безпеки громадян та протидії злочинності на 2021-2024 роки </t>
  </si>
  <si>
    <t xml:space="preserve">КЗ «Луцький заклад дошкільної освіти (ясла - садок) № 13" - придбання пральної машини </t>
  </si>
  <si>
    <t xml:space="preserve">КЗ «Луцький заклад дошкільної освіти (ясла - садок) № 18" - придбання генератора </t>
  </si>
  <si>
    <t xml:space="preserve">КЗ ЗЗСО «Луцький ліцей № 1" - капітальний ремонт системи електропостачання котельні </t>
  </si>
  <si>
    <t xml:space="preserve">КЗ ЗСО «Одерадівський ліцей № 37» - капітальний ремонт системи опалення </t>
  </si>
  <si>
    <t>КЗ ЗСО «Одерадівський ліцей № 37» - придбання пароконвектомату</t>
  </si>
  <si>
    <t>КП "Луцькводоканал"- співфінансування до програми ЮНІСЕФ з надання підтримки стосовно покращення доступу до безпечної питної води та водовідведення Реконструкція двох ділянок напірного каналізаційного колектора по вул. Цегельна в м. Луцьк Волинська області</t>
  </si>
  <si>
    <t>КП "Луцькводоканал" -  проєкт  "Реалізація інфраструктурних проєктів у сфері водопостачання та водовідведення" (технічний нагляд)</t>
  </si>
  <si>
    <r>
      <t xml:space="preserve">КП "Луцькводоканал" - співфінансування до програми ЮНІСЕФ з надання підтримки стосовно покращення доступу до безпечної питної води та водовідведення </t>
    </r>
    <r>
      <rPr>
        <sz val="13"/>
        <color rgb="FF000000"/>
        <rFont val="Times New Roman"/>
        <family val="1"/>
        <charset val="204"/>
      </rPr>
      <t>Придбання обладнання для моніторингу (витратомірів стічних вод з передачею даних до системи SCADA) для покращення роботи каналізаційної системи</t>
    </r>
  </si>
  <si>
    <r>
      <t>КП "Луцькводоканал" - співфінансування до програми ЮНІСЕФ з надання підтримки стосовно покращення доступу до безпечної питної води та водовідведення С</t>
    </r>
    <r>
      <rPr>
        <sz val="13"/>
        <color rgb="FF000000"/>
        <rFont val="Times New Roman"/>
        <family val="1"/>
        <charset val="204"/>
      </rPr>
      <t>творення еко-простору для сталого управління водопостачанням та водовідведенням у м. Луцьку (придбання купольного намету в комплекті)</t>
    </r>
  </si>
  <si>
    <t xml:space="preserve">ЛСКАП "Спецкомунтранс" - розробка техніко-економічного обгрунтування для будівництва комплексу із оброблення відходів </t>
  </si>
  <si>
    <t>КП "Медичний центр реабілітації учасників бойових дій Луцької міської територіальної громади" - придбання комп'ютерної оргтехніки</t>
  </si>
  <si>
    <t>0610160</t>
  </si>
  <si>
    <t>Керівництво і управління у відповідній сфері у містах (місті Києві), селищах, селах, об’єднаних територіальних громадах</t>
  </si>
  <si>
    <t>Придбання  придбання предметів довгострокового користування</t>
  </si>
  <si>
    <t>КЗ "Луцький ЗДО (ясла-садок) №26" - розроблення ПКД на реконструкцію системи газопостачання</t>
  </si>
  <si>
    <t>КЗ ЗСО "Боголюбський ліцей №30" - капремонт санвузлів</t>
  </si>
  <si>
    <t xml:space="preserve">КЗ ЗЗСО «Луцький ліцей № 1" - реконструкція системи газопостачання </t>
  </si>
  <si>
    <t>0611130</t>
  </si>
  <si>
    <t>Методичне забезпечення діяльності закладів освіти</t>
  </si>
  <si>
    <t>0611141</t>
  </si>
  <si>
    <t>Забезпечення діяльності інших закладів у сфері освіти</t>
  </si>
  <si>
    <t>КЗ "Луцький міський будинок вчителя" - придбання  придбання предметів довгострокового користування</t>
  </si>
  <si>
    <t>0611160</t>
  </si>
  <si>
    <t>Забезпечення діяльності центрів професійного розвитку педагогічних працівників</t>
  </si>
  <si>
    <t>Субвенція з місцевого бюджету обласному бюджету Волинської області на придбання ультразвукової діагностичної системи експертного класу для діагностики кардіологічних патологій у дітей для  відділення дитячої онкогематології Волинської обласної дитячої клінічної лікарні КП "Волинське обласне територіальне медичне об'єднання захисту материнства і дитинства" за адресою вул. Загородня, 20, м. Луцьк, Волинська область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</si>
  <si>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військової частини  А7028 на придбання квадрокоптерів</t>
  </si>
  <si>
    <t>Додаток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</si>
</sst>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000"/>
  </numFmts>
  <fonts count="36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6"/>
      <name val="Times New Roman"/>
      <family val="1"/>
      <charset val="204"/>
    </font>
    <font>
      <sz val="7"/>
      <name val="Calibri"/>
      <family val="2"/>
      <charset val="204"/>
    </font>
    <font>
      <sz val="11"/>
      <name val="Calibri"/>
      <family val="2"/>
      <charset val="204"/>
    </font>
    <font>
      <b/>
      <i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Calibri"/>
      <family val="2"/>
      <charset val="204"/>
    </font>
    <font>
      <sz val="14"/>
      <color indexed="6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u/>
      <sz val="12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3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0">
    <xf numFmtId="0" fontId="0" fillId="0" borderId="0" xfId="0"/>
    <xf numFmtId="0" fontId="1" fillId="2" borderId="0" xfId="0" applyFont="1" applyFill="1" applyBorder="1" applyAlignment="1">
      <alignment horizontal="left"/>
    </xf>
    <xf numFmtId="3" fontId="1" fillId="2" borderId="0" xfId="0" applyNumberFormat="1" applyFont="1" applyFill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/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3" fontId="8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3" fontId="8" fillId="2" borderId="2" xfId="0" applyNumberFormat="1" applyFont="1" applyFill="1" applyBorder="1"/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0" borderId="2" xfId="0" applyFont="1" applyBorder="1" applyAlignment="1">
      <alignment wrapText="1"/>
    </xf>
    <xf numFmtId="0" fontId="11" fillId="0" borderId="2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3" xfId="0" applyFont="1" applyFill="1" applyBorder="1" applyAlignment="1">
      <alignment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/>
    <xf numFmtId="1" fontId="6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1" fillId="2" borderId="2" xfId="0" applyFont="1" applyFill="1" applyBorder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wrapText="1"/>
    </xf>
    <xf numFmtId="0" fontId="12" fillId="0" borderId="2" xfId="0" applyFont="1" applyFill="1" applyBorder="1"/>
    <xf numFmtId="0" fontId="12" fillId="0" borderId="3" xfId="0" applyFont="1" applyFill="1" applyBorder="1" applyAlignment="1">
      <alignment horizontal="center"/>
    </xf>
    <xf numFmtId="0" fontId="12" fillId="3" borderId="2" xfId="0" applyFont="1" applyFill="1" applyBorder="1"/>
    <xf numFmtId="0" fontId="12" fillId="3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left" wrapText="1"/>
    </xf>
    <xf numFmtId="0" fontId="13" fillId="0" borderId="2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5" xfId="0" applyFont="1" applyBorder="1" applyAlignment="1">
      <alignment horizontal="left" wrapText="1"/>
    </xf>
    <xf numFmtId="49" fontId="12" fillId="0" borderId="2" xfId="0" applyNumberFormat="1" applyFont="1" applyFill="1" applyBorder="1"/>
    <xf numFmtId="0" fontId="16" fillId="3" borderId="2" xfId="0" applyNumberFormat="1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2" fillId="3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5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2" borderId="0" xfId="0" applyNumberFormat="1" applyFont="1" applyFill="1" applyBorder="1" applyAlignment="1">
      <alignment horizontal="right"/>
    </xf>
    <xf numFmtId="3" fontId="17" fillId="2" borderId="0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0" fontId="10" fillId="0" borderId="2" xfId="0" applyFont="1" applyBorder="1"/>
    <xf numFmtId="0" fontId="12" fillId="0" borderId="2" xfId="0" applyFont="1" applyBorder="1"/>
    <xf numFmtId="2" fontId="11" fillId="0" borderId="2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wrapText="1"/>
    </xf>
    <xf numFmtId="0" fontId="1" fillId="0" borderId="0" xfId="0" applyFont="1" applyBorder="1"/>
    <xf numFmtId="0" fontId="1" fillId="2" borderId="0" xfId="0" applyFont="1" applyFill="1" applyBorder="1"/>
    <xf numFmtId="0" fontId="1" fillId="0" borderId="0" xfId="0" applyFont="1" applyBorder="1" applyAlignment="1">
      <alignment horizontal="right"/>
    </xf>
    <xf numFmtId="0" fontId="18" fillId="0" borderId="0" xfId="0" applyFont="1" applyBorder="1"/>
    <xf numFmtId="0" fontId="18" fillId="0" borderId="0" xfId="0" applyFont="1"/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8" fillId="2" borderId="0" xfId="0" applyFont="1" applyFill="1" applyBorder="1"/>
    <xf numFmtId="0" fontId="18" fillId="2" borderId="0" xfId="0" applyFont="1" applyFill="1"/>
    <xf numFmtId="3" fontId="1" fillId="0" borderId="0" xfId="0" applyNumberFormat="1" applyFont="1" applyBorder="1"/>
    <xf numFmtId="0" fontId="18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5" fontId="16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/>
    </xf>
    <xf numFmtId="164" fontId="12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4" fontId="12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9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/>
    <xf numFmtId="0" fontId="18" fillId="0" borderId="0" xfId="0" applyFont="1" applyAlignment="1">
      <alignment horizontal="right"/>
    </xf>
    <xf numFmtId="0" fontId="11" fillId="0" borderId="2" xfId="0" applyFont="1" applyBorder="1" applyAlignment="1"/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2" xfId="0" applyNumberFormat="1" applyFont="1" applyFill="1" applyBorder="1"/>
    <xf numFmtId="0" fontId="6" fillId="0" borderId="2" xfId="0" applyFont="1" applyFill="1" applyBorder="1" applyAlignment="1">
      <alignment horizontal="center" vertical="center"/>
    </xf>
    <xf numFmtId="3" fontId="2" fillId="0" borderId="2" xfId="0" applyNumberFormat="1" applyFont="1" applyFill="1" applyBorder="1"/>
    <xf numFmtId="0" fontId="10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wrapText="1"/>
    </xf>
    <xf numFmtId="0" fontId="11" fillId="0" borderId="0" xfId="0" applyFont="1"/>
    <xf numFmtId="0" fontId="11" fillId="0" borderId="7" xfId="0" applyFont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/>
    <xf numFmtId="0" fontId="22" fillId="0" borderId="2" xfId="0" applyFont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0" borderId="6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wrapText="1"/>
    </xf>
    <xf numFmtId="0" fontId="13" fillId="0" borderId="3" xfId="0" applyFont="1" applyFill="1" applyBorder="1" applyAlignment="1">
      <alignment wrapText="1"/>
    </xf>
    <xf numFmtId="0" fontId="23" fillId="0" borderId="2" xfId="0" applyFont="1" applyFill="1" applyBorder="1" applyAlignment="1">
      <alignment wrapText="1"/>
    </xf>
    <xf numFmtId="0" fontId="11" fillId="0" borderId="8" xfId="0" applyFont="1" applyBorder="1"/>
    <xf numFmtId="0" fontId="17" fillId="0" borderId="2" xfId="0" applyFont="1" applyBorder="1"/>
    <xf numFmtId="3" fontId="11" fillId="0" borderId="0" xfId="0" applyNumberFormat="1" applyFont="1"/>
    <xf numFmtId="0" fontId="24" fillId="0" borderId="0" xfId="0" applyFont="1" applyAlignment="1">
      <alignment horizontal="right"/>
    </xf>
    <xf numFmtId="0" fontId="24" fillId="0" borderId="0" xfId="0" applyFont="1"/>
    <xf numFmtId="0" fontId="11" fillId="0" borderId="0" xfId="0" applyFont="1" applyBorder="1"/>
    <xf numFmtId="3" fontId="11" fillId="0" borderId="0" xfId="0" applyNumberFormat="1" applyFont="1" applyBorder="1"/>
    <xf numFmtId="0" fontId="12" fillId="0" borderId="0" xfId="0" applyFont="1"/>
    <xf numFmtId="0" fontId="11" fillId="2" borderId="0" xfId="0" applyFont="1" applyFill="1" applyBorder="1"/>
    <xf numFmtId="3" fontId="11" fillId="2" borderId="0" xfId="0" applyNumberFormat="1" applyFont="1" applyFill="1" applyBorder="1"/>
    <xf numFmtId="0" fontId="17" fillId="2" borderId="0" xfId="0" applyFont="1" applyFill="1" applyBorder="1" applyAlignment="1">
      <alignment horizontal="right"/>
    </xf>
    <xf numFmtId="0" fontId="11" fillId="2" borderId="0" xfId="0" applyFont="1" applyFill="1"/>
    <xf numFmtId="3" fontId="11" fillId="2" borderId="0" xfId="0" applyNumberFormat="1" applyFont="1" applyFill="1"/>
    <xf numFmtId="3" fontId="18" fillId="0" borderId="0" xfId="0" applyNumberFormat="1" applyFont="1"/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left" wrapText="1"/>
    </xf>
    <xf numFmtId="0" fontId="11" fillId="0" borderId="3" xfId="0" applyFont="1" applyBorder="1"/>
    <xf numFmtId="0" fontId="10" fillId="0" borderId="3" xfId="0" applyFont="1" applyBorder="1" applyAlignment="1">
      <alignment horizontal="left" wrapText="1"/>
    </xf>
    <xf numFmtId="0" fontId="11" fillId="2" borderId="3" xfId="0" applyFont="1" applyFill="1" applyBorder="1" applyAlignment="1">
      <alignment wrapText="1"/>
    </xf>
    <xf numFmtId="49" fontId="12" fillId="0" borderId="2" xfId="0" applyNumberFormat="1" applyFont="1" applyBorder="1" applyAlignment="1">
      <alignment horizontal="center" vertical="center"/>
    </xf>
    <xf numFmtId="0" fontId="25" fillId="0" borderId="0" xfId="0" applyFont="1" applyAlignment="1">
      <alignment wrapText="1"/>
    </xf>
    <xf numFmtId="3" fontId="2" fillId="2" borderId="2" xfId="0" applyNumberFormat="1" applyFont="1" applyFill="1" applyBorder="1"/>
    <xf numFmtId="0" fontId="26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10" fillId="0" borderId="6" xfId="0" applyFont="1" applyBorder="1"/>
    <xf numFmtId="0" fontId="12" fillId="0" borderId="6" xfId="0" applyFont="1" applyBorder="1"/>
    <xf numFmtId="0" fontId="27" fillId="0" borderId="0" xfId="0" applyFont="1"/>
    <xf numFmtId="49" fontId="6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wrapText="1"/>
    </xf>
    <xf numFmtId="0" fontId="11" fillId="2" borderId="0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left" wrapText="1"/>
    </xf>
    <xf numFmtId="0" fontId="10" fillId="4" borderId="9" xfId="0" applyFont="1" applyFill="1" applyBorder="1" applyAlignment="1">
      <alignment wrapText="1"/>
    </xf>
    <xf numFmtId="0" fontId="11" fillId="4" borderId="10" xfId="0" applyFont="1" applyFill="1" applyBorder="1" applyAlignment="1">
      <alignment wrapText="1"/>
    </xf>
    <xf numFmtId="0" fontId="11" fillId="4" borderId="9" xfId="0" applyFont="1" applyFill="1" applyBorder="1" applyAlignment="1">
      <alignment wrapText="1"/>
    </xf>
    <xf numFmtId="0" fontId="10" fillId="4" borderId="10" xfId="0" applyFont="1" applyFill="1" applyBorder="1" applyAlignment="1">
      <alignment wrapText="1"/>
    </xf>
    <xf numFmtId="0" fontId="10" fillId="0" borderId="2" xfId="0" applyFont="1" applyFill="1" applyBorder="1" applyAlignment="1">
      <alignment wrapText="1"/>
    </xf>
    <xf numFmtId="0" fontId="11" fillId="0" borderId="3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wrapText="1"/>
    </xf>
    <xf numFmtId="0" fontId="11" fillId="0" borderId="6" xfId="0" applyFont="1" applyBorder="1" applyAlignment="1">
      <alignment wrapText="1"/>
    </xf>
    <xf numFmtId="3" fontId="2" fillId="0" borderId="6" xfId="0" applyNumberFormat="1" applyFont="1" applyFill="1" applyBorder="1"/>
    <xf numFmtId="0" fontId="27" fillId="0" borderId="2" xfId="0" applyFont="1" applyBorder="1" applyAlignment="1">
      <alignment wrapText="1"/>
    </xf>
    <xf numFmtId="0" fontId="10" fillId="0" borderId="2" xfId="0" applyNumberFormat="1" applyFont="1" applyBorder="1" applyAlignment="1">
      <alignment wrapText="1"/>
    </xf>
    <xf numFmtId="0" fontId="11" fillId="5" borderId="2" xfId="0" applyFont="1" applyFill="1" applyBorder="1" applyAlignment="1">
      <alignment wrapText="1"/>
    </xf>
    <xf numFmtId="0" fontId="30" fillId="4" borderId="2" xfId="0" applyFont="1" applyFill="1" applyBorder="1" applyAlignment="1">
      <alignment horizontal="justify" wrapText="1"/>
    </xf>
    <xf numFmtId="0" fontId="10" fillId="0" borderId="2" xfId="0" applyFont="1" applyBorder="1" applyAlignment="1">
      <alignment horizontal="justify"/>
    </xf>
    <xf numFmtId="0" fontId="30" fillId="4" borderId="2" xfId="0" applyNumberFormat="1" applyFont="1" applyFill="1" applyBorder="1" applyAlignment="1">
      <alignment horizontal="justify" wrapText="1"/>
    </xf>
    <xf numFmtId="0" fontId="11" fillId="4" borderId="2" xfId="0" applyFont="1" applyFill="1" applyBorder="1" applyAlignment="1">
      <alignment horizontal="left" wrapText="1"/>
    </xf>
    <xf numFmtId="0" fontId="30" fillId="0" borderId="2" xfId="0" applyFont="1" applyBorder="1" applyAlignment="1">
      <alignment wrapText="1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28" fillId="0" borderId="2" xfId="0" applyFont="1" applyFill="1" applyBorder="1" applyAlignment="1">
      <alignment vertical="center" wrapText="1"/>
    </xf>
    <xf numFmtId="0" fontId="31" fillId="0" borderId="0" xfId="0" applyFont="1" applyAlignment="1">
      <alignment wrapText="1"/>
    </xf>
    <xf numFmtId="0" fontId="12" fillId="0" borderId="3" xfId="0" applyFont="1" applyBorder="1"/>
    <xf numFmtId="0" fontId="27" fillId="4" borderId="10" xfId="0" applyFont="1" applyFill="1" applyBorder="1" applyAlignment="1">
      <alignment wrapText="1"/>
    </xf>
    <xf numFmtId="0" fontId="10" fillId="4" borderId="2" xfId="0" applyNumberFormat="1" applyFont="1" applyFill="1" applyBorder="1" applyAlignment="1">
      <alignment horizontal="justify" wrapText="1"/>
    </xf>
    <xf numFmtId="0" fontId="10" fillId="0" borderId="11" xfId="0" applyFont="1" applyBorder="1" applyAlignment="1" applyProtection="1">
      <alignment wrapText="1"/>
    </xf>
    <xf numFmtId="0" fontId="10" fillId="6" borderId="7" xfId="0" applyNumberFormat="1" applyFont="1" applyFill="1" applyBorder="1" applyAlignment="1">
      <alignment wrapText="1"/>
    </xf>
    <xf numFmtId="0" fontId="27" fillId="0" borderId="2" xfId="0" applyFont="1" applyFill="1" applyBorder="1" applyAlignment="1">
      <alignment wrapText="1"/>
    </xf>
    <xf numFmtId="0" fontId="11" fillId="0" borderId="12" xfId="0" applyFont="1" applyBorder="1" applyAlignment="1">
      <alignment horizontal="left" wrapText="1"/>
    </xf>
    <xf numFmtId="3" fontId="11" fillId="0" borderId="12" xfId="0" applyNumberFormat="1" applyFont="1" applyBorder="1" applyAlignment="1">
      <alignment horizontal="right" wrapText="1"/>
    </xf>
    <xf numFmtId="3" fontId="11" fillId="0" borderId="13" xfId="0" applyNumberFormat="1" applyFont="1" applyBorder="1" applyAlignment="1">
      <alignment horizontal="right" wrapText="1"/>
    </xf>
    <xf numFmtId="3" fontId="11" fillId="0" borderId="14" xfId="0" applyNumberFormat="1" applyFont="1" applyFill="1" applyBorder="1" applyAlignment="1">
      <alignment horizontal="right" wrapText="1"/>
    </xf>
    <xf numFmtId="3" fontId="11" fillId="0" borderId="7" xfId="0" applyNumberFormat="1" applyFont="1" applyBorder="1" applyAlignment="1">
      <alignment horizontal="right"/>
    </xf>
    <xf numFmtId="0" fontId="11" fillId="0" borderId="13" xfId="0" applyFont="1" applyBorder="1" applyAlignment="1">
      <alignment horizontal="left" wrapText="1"/>
    </xf>
    <xf numFmtId="0" fontId="11" fillId="2" borderId="2" xfId="0" applyFont="1" applyFill="1" applyBorder="1" applyAlignment="1">
      <alignment horizontal="left" wrapText="1"/>
    </xf>
    <xf numFmtId="0" fontId="11" fillId="0" borderId="3" xfId="0" applyFont="1" applyBorder="1" applyAlignment="1">
      <alignment wrapText="1"/>
    </xf>
    <xf numFmtId="0" fontId="11" fillId="0" borderId="7" xfId="0" applyFont="1" applyBorder="1" applyAlignment="1">
      <alignment wrapText="1"/>
    </xf>
    <xf numFmtId="0" fontId="11" fillId="0" borderId="7" xfId="0" applyNumberFormat="1" applyFont="1" applyBorder="1" applyAlignment="1" applyProtection="1">
      <alignment vertical="center" wrapText="1"/>
    </xf>
    <xf numFmtId="0" fontId="31" fillId="0" borderId="0" xfId="0" applyFont="1"/>
    <xf numFmtId="0" fontId="12" fillId="0" borderId="0" xfId="0" applyFont="1" applyAlignment="1">
      <alignment wrapText="1"/>
    </xf>
    <xf numFmtId="0" fontId="10" fillId="0" borderId="7" xfId="0" applyNumberFormat="1" applyFont="1" applyBorder="1" applyAlignment="1" applyProtection="1">
      <alignment wrapText="1"/>
    </xf>
    <xf numFmtId="0" fontId="27" fillId="0" borderId="2" xfId="0" applyFont="1" applyBorder="1" applyAlignment="1">
      <alignment horizontal="left" wrapText="1"/>
    </xf>
    <xf numFmtId="0" fontId="11" fillId="0" borderId="2" xfId="0" applyFont="1" applyFill="1" applyBorder="1" applyAlignment="1">
      <alignment horizontal="left" wrapText="1"/>
    </xf>
    <xf numFmtId="49" fontId="6" fillId="0" borderId="15" xfId="0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wrapText="1"/>
    </xf>
    <xf numFmtId="0" fontId="27" fillId="4" borderId="16" xfId="0" applyFont="1" applyFill="1" applyBorder="1" applyAlignment="1">
      <alignment wrapText="1"/>
    </xf>
    <xf numFmtId="0" fontId="10" fillId="0" borderId="6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center" wrapText="1"/>
    </xf>
    <xf numFmtId="49" fontId="6" fillId="0" borderId="17" xfId="0" applyNumberFormat="1" applyFont="1" applyBorder="1" applyAlignment="1">
      <alignment horizontal="center" vertical="center" wrapText="1"/>
    </xf>
    <xf numFmtId="49" fontId="9" fillId="0" borderId="17" xfId="0" applyNumberFormat="1" applyFont="1" applyBorder="1" applyAlignment="1">
      <alignment horizontal="center" vertical="center" wrapText="1"/>
    </xf>
    <xf numFmtId="49" fontId="34" fillId="0" borderId="17" xfId="0" applyNumberFormat="1" applyFont="1" applyBorder="1" applyAlignment="1">
      <alignment horizontal="center" vertical="center" wrapText="1"/>
    </xf>
    <xf numFmtId="0" fontId="11" fillId="0" borderId="17" xfId="0" applyFont="1" applyBorder="1" applyAlignment="1">
      <alignment horizontal="left" wrapText="1"/>
    </xf>
    <xf numFmtId="0" fontId="6" fillId="0" borderId="17" xfId="0" applyFont="1" applyBorder="1" applyAlignment="1">
      <alignment horizontal="center" vertical="center"/>
    </xf>
    <xf numFmtId="164" fontId="16" fillId="0" borderId="17" xfId="0" applyNumberFormat="1" applyFont="1" applyBorder="1" applyAlignment="1">
      <alignment horizontal="center" vertical="center"/>
    </xf>
    <xf numFmtId="164" fontId="35" fillId="0" borderId="17" xfId="0" applyNumberFormat="1" applyFont="1" applyBorder="1" applyAlignment="1">
      <alignment horizontal="center" vertical="center"/>
    </xf>
    <xf numFmtId="0" fontId="35" fillId="0" borderId="17" xfId="0" applyFont="1" applyBorder="1" applyAlignment="1">
      <alignment horizontal="center"/>
    </xf>
    <xf numFmtId="0" fontId="10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1" fillId="0" borderId="17" xfId="0" applyFont="1" applyBorder="1"/>
    <xf numFmtId="0" fontId="11" fillId="0" borderId="17" xfId="0" applyFont="1" applyBorder="1" applyAlignment="1">
      <alignment wrapText="1"/>
    </xf>
    <xf numFmtId="3" fontId="8" fillId="0" borderId="17" xfId="0" applyNumberFormat="1" applyFont="1" applyBorder="1"/>
    <xf numFmtId="0" fontId="11" fillId="0" borderId="17" xfId="0" applyFont="1" applyBorder="1" applyAlignment="1"/>
    <xf numFmtId="0" fontId="11" fillId="0" borderId="17" xfId="0" applyFont="1" applyFill="1" applyBorder="1" applyAlignment="1">
      <alignment horizontal="left" wrapText="1"/>
    </xf>
    <xf numFmtId="0" fontId="11" fillId="0" borderId="19" xfId="0" applyFont="1" applyFill="1" applyBorder="1" applyAlignment="1">
      <alignment horizontal="left" vertical="center" wrapText="1"/>
    </xf>
    <xf numFmtId="49" fontId="9" fillId="0" borderId="17" xfId="0" applyNumberFormat="1" applyFont="1" applyBorder="1" applyAlignment="1">
      <alignment horizontal="center" vertical="center"/>
    </xf>
    <xf numFmtId="0" fontId="28" fillId="0" borderId="17" xfId="0" applyFont="1" applyBorder="1" applyAlignment="1">
      <alignment wrapText="1"/>
    </xf>
    <xf numFmtId="49" fontId="34" fillId="0" borderId="17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wrapText="1"/>
    </xf>
    <xf numFmtId="3" fontId="2" fillId="0" borderId="17" xfId="0" applyNumberFormat="1" applyFont="1" applyBorder="1"/>
    <xf numFmtId="0" fontId="27" fillId="0" borderId="17" xfId="0" applyFont="1" applyFill="1" applyBorder="1" applyAlignment="1">
      <alignment wrapText="1"/>
    </xf>
    <xf numFmtId="0" fontId="9" fillId="0" borderId="17" xfId="0" applyFont="1" applyBorder="1" applyAlignment="1">
      <alignment horizontal="center" vertical="center" wrapText="1"/>
    </xf>
    <xf numFmtId="0" fontId="11" fillId="0" borderId="17" xfId="0" applyFont="1" applyFill="1" applyBorder="1" applyAlignment="1">
      <alignment wrapText="1"/>
    </xf>
    <xf numFmtId="0" fontId="11" fillId="0" borderId="20" xfId="0" applyFont="1" applyFill="1" applyBorder="1" applyAlignment="1">
      <alignment wrapText="1"/>
    </xf>
    <xf numFmtId="0" fontId="13" fillId="0" borderId="20" xfId="0" applyFont="1" applyFill="1" applyBorder="1" applyAlignment="1">
      <alignment wrapText="1"/>
    </xf>
    <xf numFmtId="0" fontId="11" fillId="0" borderId="18" xfId="0" applyFont="1" applyBorder="1" applyAlignment="1">
      <alignment horizontal="left" wrapText="1"/>
    </xf>
    <xf numFmtId="0" fontId="11" fillId="0" borderId="18" xfId="0" applyNumberFormat="1" applyFont="1" applyBorder="1" applyAlignment="1">
      <alignment horizontal="left" wrapText="1"/>
    </xf>
    <xf numFmtId="0" fontId="10" fillId="0" borderId="17" xfId="0" applyFont="1" applyBorder="1"/>
    <xf numFmtId="0" fontId="12" fillId="0" borderId="17" xfId="0" applyFont="1" applyBorder="1"/>
    <xf numFmtId="0" fontId="11" fillId="0" borderId="18" xfId="0" applyFont="1" applyBorder="1"/>
    <xf numFmtId="0" fontId="11" fillId="0" borderId="21" xfId="0" applyNumberFormat="1" applyFont="1" applyBorder="1" applyAlignment="1" applyProtection="1">
      <alignment vertical="center" wrapText="1"/>
    </xf>
    <xf numFmtId="14" fontId="1" fillId="2" borderId="22" xfId="0" applyNumberFormat="1" applyFont="1" applyFill="1" applyBorder="1" applyAlignment="1"/>
    <xf numFmtId="0" fontId="0" fillId="0" borderId="0" xfId="0" applyAlignment="1"/>
    <xf numFmtId="49" fontId="34" fillId="0" borderId="6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10" fillId="4" borderId="23" xfId="0" applyNumberFormat="1" applyFont="1" applyFill="1" applyBorder="1" applyAlignment="1" applyProtection="1">
      <alignment wrapText="1"/>
    </xf>
    <xf numFmtId="49" fontId="6" fillId="0" borderId="24" xfId="0" applyNumberFormat="1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/>
    </xf>
    <xf numFmtId="49" fontId="9" fillId="0" borderId="24" xfId="0" applyNumberFormat="1" applyFont="1" applyBorder="1" applyAlignment="1">
      <alignment horizontal="center" vertical="center"/>
    </xf>
    <xf numFmtId="0" fontId="11" fillId="0" borderId="24" xfId="0" applyFont="1" applyBorder="1" applyAlignment="1">
      <alignment wrapText="1"/>
    </xf>
    <xf numFmtId="3" fontId="8" fillId="0" borderId="24" xfId="0" applyNumberFormat="1" applyFont="1" applyBorder="1"/>
    <xf numFmtId="49" fontId="34" fillId="0" borderId="24" xfId="0" applyNumberFormat="1" applyFont="1" applyBorder="1" applyAlignment="1">
      <alignment horizontal="center" vertical="center"/>
    </xf>
    <xf numFmtId="0" fontId="27" fillId="0" borderId="24" xfId="0" applyFont="1" applyBorder="1" applyAlignment="1">
      <alignment wrapText="1"/>
    </xf>
    <xf numFmtId="0" fontId="11" fillId="0" borderId="25" xfId="0" applyFont="1" applyBorder="1" applyAlignment="1">
      <alignment wrapText="1"/>
    </xf>
    <xf numFmtId="0" fontId="28" fillId="0" borderId="24" xfId="0" applyFont="1" applyBorder="1" applyAlignment="1">
      <alignment wrapText="1"/>
    </xf>
    <xf numFmtId="3" fontId="2" fillId="0" borderId="24" xfId="0" applyNumberFormat="1" applyFont="1" applyBorder="1"/>
    <xf numFmtId="0" fontId="11" fillId="0" borderId="0" xfId="0" applyFont="1" applyBorder="1" applyAlignment="1">
      <alignment horizontal="left" wrapText="1"/>
    </xf>
    <xf numFmtId="0" fontId="34" fillId="0" borderId="2" xfId="0" applyFont="1" applyBorder="1" applyAlignment="1">
      <alignment horizontal="center" vertical="center"/>
    </xf>
    <xf numFmtId="0" fontId="11" fillId="4" borderId="26" xfId="0" applyFont="1" applyFill="1" applyBorder="1" applyAlignment="1">
      <alignment wrapText="1"/>
    </xf>
    <xf numFmtId="0" fontId="10" fillId="0" borderId="24" xfId="0" applyFont="1" applyBorder="1"/>
    <xf numFmtId="0" fontId="12" fillId="0" borderId="24" xfId="0" applyFont="1" applyBorder="1"/>
    <xf numFmtId="0" fontId="11" fillId="0" borderId="24" xfId="0" applyFont="1" applyBorder="1"/>
    <xf numFmtId="0" fontId="11" fillId="0" borderId="24" xfId="0" applyFont="1" applyBorder="1" applyAlignment="1">
      <alignment horizontal="left" wrapText="1"/>
    </xf>
    <xf numFmtId="0" fontId="10" fillId="4" borderId="25" xfId="0" applyFont="1" applyFill="1" applyBorder="1" applyAlignment="1">
      <alignment horizontal="left" wrapText="1"/>
    </xf>
    <xf numFmtId="0" fontId="9" fillId="0" borderId="20" xfId="0" applyFont="1" applyFill="1" applyBorder="1" applyAlignment="1">
      <alignment horizontal="center" vertical="center"/>
    </xf>
    <xf numFmtId="3" fontId="11" fillId="0" borderId="0" xfId="0" applyNumberFormat="1" applyFont="1" applyBorder="1" applyAlignment="1">
      <alignment horizontal="right"/>
    </xf>
    <xf numFmtId="0" fontId="12" fillId="0" borderId="20" xfId="0" applyFont="1" applyFill="1" applyBorder="1" applyAlignment="1">
      <alignment horizontal="center"/>
    </xf>
    <xf numFmtId="0" fontId="31" fillId="0" borderId="2" xfId="0" applyFont="1" applyBorder="1" applyAlignment="1">
      <alignment wrapText="1"/>
    </xf>
    <xf numFmtId="0" fontId="10" fillId="5" borderId="2" xfId="0" applyFont="1" applyFill="1" applyBorder="1" applyAlignment="1">
      <alignment wrapText="1"/>
    </xf>
    <xf numFmtId="0" fontId="11" fillId="2" borderId="20" xfId="0" applyFont="1" applyFill="1" applyBorder="1" applyAlignment="1">
      <alignment wrapText="1"/>
    </xf>
    <xf numFmtId="49" fontId="34" fillId="0" borderId="2" xfId="0" applyNumberFormat="1" applyFont="1" applyBorder="1" applyAlignment="1">
      <alignment horizontal="center" vertical="center" wrapText="1"/>
    </xf>
    <xf numFmtId="0" fontId="11" fillId="0" borderId="27" xfId="0" applyFont="1" applyBorder="1" applyAlignment="1">
      <alignment wrapText="1"/>
    </xf>
    <xf numFmtId="0" fontId="9" fillId="0" borderId="24" xfId="0" applyFont="1" applyFill="1" applyBorder="1" applyAlignment="1">
      <alignment horizontal="center" vertical="center"/>
    </xf>
    <xf numFmtId="49" fontId="9" fillId="0" borderId="24" xfId="0" applyNumberFormat="1" applyFont="1" applyFill="1" applyBorder="1" applyAlignment="1">
      <alignment horizontal="center" vertical="center"/>
    </xf>
    <xf numFmtId="0" fontId="11" fillId="0" borderId="24" xfId="0" applyFont="1" applyBorder="1" applyAlignment="1"/>
    <xf numFmtId="0" fontId="10" fillId="0" borderId="24" xfId="0" applyFont="1" applyBorder="1" applyAlignment="1">
      <alignment horizontal="center" vertical="center"/>
    </xf>
    <xf numFmtId="49" fontId="34" fillId="0" borderId="2" xfId="0" applyNumberFormat="1" applyFont="1" applyBorder="1" applyAlignment="1">
      <alignment horizontal="center" vertical="center"/>
    </xf>
    <xf numFmtId="0" fontId="10" fillId="0" borderId="2" xfId="0" applyNumberFormat="1" applyFont="1" applyFill="1" applyBorder="1" applyAlignment="1">
      <alignment wrapText="1"/>
    </xf>
    <xf numFmtId="0" fontId="15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8" fillId="0" borderId="0" xfId="0" applyFont="1" applyAlignment="1"/>
    <xf numFmtId="0" fontId="6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L479"/>
  <sheetViews>
    <sheetView tabSelected="1" zoomScale="70" zoomScaleNormal="70" workbookViewId="0">
      <selection activeCell="N9" sqref="N9"/>
    </sheetView>
  </sheetViews>
  <sheetFormatPr defaultColWidth="10.42578125" defaultRowHeight="15" x14ac:dyDescent="0.25"/>
  <cols>
    <col min="1" max="1" width="10.42578125" style="86" customWidth="1"/>
    <col min="2" max="2" width="6.7109375" style="86" customWidth="1"/>
    <col min="3" max="3" width="7" style="86" customWidth="1"/>
    <col min="4" max="4" width="85.140625" style="86" customWidth="1"/>
    <col min="5" max="5" width="93.85546875" style="86" customWidth="1"/>
    <col min="6" max="6" width="4.7109375" style="86" customWidth="1"/>
    <col min="7" max="7" width="4.42578125" style="86" customWidth="1"/>
    <col min="8" max="8" width="5" style="86" customWidth="1"/>
    <col min="9" max="9" width="18.7109375" style="68" customWidth="1"/>
    <col min="10" max="10" width="5.5703125" style="155" customWidth="1"/>
    <col min="11" max="11" width="6.42578125" style="111" customWidth="1"/>
    <col min="12" max="255" width="9.140625" style="86" customWidth="1"/>
    <col min="256" max="16384" width="10.42578125" style="86"/>
  </cols>
  <sheetData>
    <row r="1" spans="1:12" ht="19.149999999999999" customHeight="1" x14ac:dyDescent="0.25">
      <c r="A1" s="82"/>
      <c r="B1" s="82"/>
      <c r="C1" s="82"/>
      <c r="D1" s="83"/>
      <c r="E1" s="82"/>
      <c r="F1" s="82"/>
      <c r="G1" s="82"/>
      <c r="H1" s="301" t="s">
        <v>400</v>
      </c>
      <c r="I1" s="302"/>
      <c r="J1" s="82"/>
      <c r="K1" s="84"/>
      <c r="L1" s="85"/>
    </row>
    <row r="2" spans="1:12" s="90" customFormat="1" ht="18" customHeight="1" x14ac:dyDescent="0.25">
      <c r="A2" s="87"/>
      <c r="B2" s="87"/>
      <c r="C2" s="87"/>
      <c r="D2" s="87"/>
      <c r="E2" s="87"/>
      <c r="F2" s="87"/>
      <c r="G2" s="87"/>
      <c r="H2" s="1" t="s">
        <v>0</v>
      </c>
      <c r="I2" s="2"/>
      <c r="J2" s="87"/>
      <c r="K2" s="88"/>
      <c r="L2" s="89"/>
    </row>
    <row r="3" spans="1:12" ht="20.25" customHeight="1" x14ac:dyDescent="0.25">
      <c r="A3" s="82"/>
      <c r="B3" s="82"/>
      <c r="C3" s="82"/>
      <c r="D3" s="82"/>
      <c r="E3" s="82"/>
      <c r="F3" s="82"/>
      <c r="G3" s="82"/>
      <c r="H3" s="263" t="s">
        <v>349</v>
      </c>
      <c r="I3" s="263"/>
      <c r="J3" s="263"/>
      <c r="K3" s="84"/>
      <c r="L3" s="85"/>
    </row>
    <row r="4" spans="1:12" ht="3.6" customHeight="1" x14ac:dyDescent="0.25">
      <c r="A4" s="82"/>
      <c r="B4" s="82"/>
      <c r="C4" s="82"/>
      <c r="D4" s="82"/>
      <c r="E4" s="82"/>
      <c r="F4" s="82"/>
      <c r="G4" s="82"/>
      <c r="H4" s="82"/>
      <c r="I4" s="3"/>
      <c r="J4" s="91"/>
      <c r="K4" s="84"/>
      <c r="L4" s="85"/>
    </row>
    <row r="5" spans="1:12" ht="20.25" customHeight="1" x14ac:dyDescent="0.25">
      <c r="A5" s="309" t="s">
        <v>210</v>
      </c>
      <c r="B5" s="309"/>
      <c r="C5" s="309"/>
      <c r="D5" s="309"/>
      <c r="E5" s="309"/>
      <c r="F5" s="309"/>
      <c r="G5" s="309"/>
      <c r="H5" s="309"/>
      <c r="I5" s="309"/>
      <c r="J5" s="309"/>
      <c r="K5" s="84"/>
      <c r="L5" s="85"/>
    </row>
    <row r="6" spans="1:12" ht="20.25" customHeight="1" x14ac:dyDescent="0.25">
      <c r="A6" s="309" t="s">
        <v>211</v>
      </c>
      <c r="B6" s="309"/>
      <c r="C6" s="309"/>
      <c r="D6" s="309"/>
      <c r="E6" s="309"/>
      <c r="F6" s="309"/>
      <c r="G6" s="309"/>
      <c r="H6" s="309"/>
      <c r="I6" s="309"/>
      <c r="J6" s="309"/>
      <c r="K6" s="84"/>
      <c r="L6" s="85"/>
    </row>
    <row r="7" spans="1:12" ht="24" customHeight="1" x14ac:dyDescent="0.3">
      <c r="A7" s="307" t="s">
        <v>120</v>
      </c>
      <c r="B7" s="307"/>
      <c r="C7" s="307"/>
      <c r="D7" s="307"/>
      <c r="E7" s="307"/>
      <c r="F7" s="307"/>
      <c r="G7" s="307"/>
      <c r="H7" s="307"/>
      <c r="I7" s="307"/>
      <c r="J7" s="307"/>
      <c r="K7" s="264"/>
      <c r="L7" s="85"/>
    </row>
    <row r="8" spans="1:12" ht="25.5" customHeight="1" x14ac:dyDescent="0.35">
      <c r="A8" s="307" t="s">
        <v>130</v>
      </c>
      <c r="B8" s="308"/>
      <c r="C8" s="308"/>
      <c r="D8" s="308"/>
      <c r="E8" s="308"/>
      <c r="F8" s="308"/>
      <c r="G8" s="308"/>
      <c r="H8" s="308"/>
      <c r="I8" s="308"/>
      <c r="J8" s="308"/>
      <c r="K8" s="157"/>
      <c r="L8" s="85"/>
    </row>
    <row r="9" spans="1:12" ht="21" customHeight="1" x14ac:dyDescent="0.3">
      <c r="A9" s="303" t="s">
        <v>209</v>
      </c>
      <c r="B9" s="303"/>
      <c r="C9" s="303"/>
      <c r="D9" s="304"/>
      <c r="E9" s="304"/>
      <c r="F9" s="304"/>
      <c r="G9" s="157"/>
      <c r="H9" s="157"/>
      <c r="I9" s="185"/>
      <c r="J9" s="157"/>
      <c r="K9" s="157"/>
      <c r="L9" s="85"/>
    </row>
    <row r="10" spans="1:12" ht="9.6" customHeight="1" x14ac:dyDescent="0.25">
      <c r="A10" s="305" t="s">
        <v>1</v>
      </c>
      <c r="B10" s="306"/>
      <c r="C10" s="306"/>
      <c r="D10" s="92"/>
      <c r="E10" s="93"/>
      <c r="F10" s="93"/>
      <c r="G10" s="93"/>
      <c r="H10" s="93"/>
      <c r="I10" s="4"/>
      <c r="J10" s="94"/>
      <c r="K10" s="84">
        <v>1</v>
      </c>
      <c r="L10" s="85"/>
    </row>
    <row r="11" spans="1:12" ht="79.5" customHeight="1" x14ac:dyDescent="0.25">
      <c r="A11" s="5" t="s">
        <v>2</v>
      </c>
      <c r="B11" s="6" t="s">
        <v>3</v>
      </c>
      <c r="C11" s="6" t="s">
        <v>4</v>
      </c>
      <c r="D11" s="7" t="s">
        <v>5</v>
      </c>
      <c r="E11" s="36" t="s">
        <v>97</v>
      </c>
      <c r="F11" s="95" t="s">
        <v>98</v>
      </c>
      <c r="G11" s="95" t="s">
        <v>99</v>
      </c>
      <c r="H11" s="95" t="s">
        <v>100</v>
      </c>
      <c r="I11" s="95" t="s">
        <v>131</v>
      </c>
      <c r="J11" s="95" t="s">
        <v>109</v>
      </c>
      <c r="K11" s="84">
        <v>1</v>
      </c>
      <c r="L11" s="85"/>
    </row>
    <row r="12" spans="1:12" s="99" customFormat="1" ht="15" customHeight="1" x14ac:dyDescent="0.25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96">
        <v>10</v>
      </c>
      <c r="K12" s="97">
        <v>1</v>
      </c>
      <c r="L12" s="98"/>
    </row>
    <row r="13" spans="1:12" ht="26.25" customHeight="1" x14ac:dyDescent="0.3">
      <c r="A13" s="8" t="s">
        <v>6</v>
      </c>
      <c r="B13" s="100"/>
      <c r="C13" s="100"/>
      <c r="D13" s="9" t="s">
        <v>7</v>
      </c>
      <c r="E13" s="101"/>
      <c r="F13" s="101"/>
      <c r="G13" s="101"/>
      <c r="H13" s="101"/>
      <c r="I13" s="10">
        <f>I14</f>
        <v>601277490</v>
      </c>
      <c r="J13" s="10"/>
      <c r="K13" s="84">
        <v>1</v>
      </c>
      <c r="L13" s="85"/>
    </row>
    <row r="14" spans="1:12" ht="21" customHeight="1" x14ac:dyDescent="0.3">
      <c r="A14" s="11" t="s">
        <v>8</v>
      </c>
      <c r="B14" s="102"/>
      <c r="C14" s="102"/>
      <c r="D14" s="12" t="s">
        <v>7</v>
      </c>
      <c r="E14" s="103"/>
      <c r="F14" s="103"/>
      <c r="G14" s="103"/>
      <c r="H14" s="103"/>
      <c r="I14" s="13">
        <f>I16+I22+I26+I34+I47+I31+I42+I38+I19</f>
        <v>601277490</v>
      </c>
      <c r="J14" s="13"/>
      <c r="K14" s="84">
        <v>1</v>
      </c>
      <c r="L14" s="85"/>
    </row>
    <row r="15" spans="1:12" ht="10.15" customHeight="1" x14ac:dyDescent="0.3">
      <c r="A15" s="11"/>
      <c r="B15" s="102"/>
      <c r="C15" s="102"/>
      <c r="D15" s="12"/>
      <c r="E15" s="103"/>
      <c r="F15" s="103"/>
      <c r="G15" s="103"/>
      <c r="H15" s="103"/>
      <c r="I15" s="14"/>
      <c r="J15" s="14"/>
      <c r="K15" s="84">
        <v>1</v>
      </c>
      <c r="L15" s="85"/>
    </row>
    <row r="16" spans="1:12" ht="48.75" hidden="1" customHeight="1" x14ac:dyDescent="0.3">
      <c r="A16" s="11" t="s">
        <v>9</v>
      </c>
      <c r="B16" s="15" t="s">
        <v>10</v>
      </c>
      <c r="C16" s="15" t="s">
        <v>11</v>
      </c>
      <c r="D16" s="175" t="s">
        <v>12</v>
      </c>
      <c r="E16" s="103"/>
      <c r="F16" s="103"/>
      <c r="G16" s="103"/>
      <c r="H16" s="103"/>
      <c r="I16" s="13">
        <f>SUM(I17:I17)</f>
        <v>616700</v>
      </c>
      <c r="J16" s="13"/>
      <c r="K16" s="84"/>
      <c r="L16" s="85"/>
    </row>
    <row r="17" spans="1:12" ht="27" hidden="1" customHeight="1" x14ac:dyDescent="0.3">
      <c r="A17" s="11"/>
      <c r="B17" s="15"/>
      <c r="C17" s="15"/>
      <c r="D17" s="16"/>
      <c r="E17" s="104" t="s">
        <v>40</v>
      </c>
      <c r="F17" s="104"/>
      <c r="G17" s="104"/>
      <c r="H17" s="103"/>
      <c r="I17" s="14">
        <v>616700</v>
      </c>
      <c r="J17" s="14"/>
      <c r="K17" s="84"/>
      <c r="L17" s="85"/>
    </row>
    <row r="18" spans="1:12" ht="5.25" hidden="1" customHeight="1" x14ac:dyDescent="0.3">
      <c r="A18" s="105"/>
      <c r="B18" s="106"/>
      <c r="C18" s="107"/>
      <c r="D18" s="108"/>
      <c r="E18" s="23"/>
      <c r="F18" s="23"/>
      <c r="G18" s="23"/>
      <c r="H18" s="23"/>
      <c r="I18" s="14"/>
      <c r="J18" s="14"/>
      <c r="K18" s="84"/>
      <c r="L18" s="85"/>
    </row>
    <row r="19" spans="1:12" ht="36" hidden="1" customHeight="1" x14ac:dyDescent="0.3">
      <c r="A19" s="231" t="s">
        <v>333</v>
      </c>
      <c r="B19" s="232" t="s">
        <v>334</v>
      </c>
      <c r="C19" s="233" t="s">
        <v>335</v>
      </c>
      <c r="D19" s="175" t="s">
        <v>336</v>
      </c>
      <c r="E19" s="234"/>
      <c r="F19" s="23"/>
      <c r="G19" s="23"/>
      <c r="H19" s="23"/>
      <c r="I19" s="13">
        <f>I20</f>
        <v>2806500</v>
      </c>
      <c r="J19" s="14"/>
      <c r="K19" s="84"/>
      <c r="L19" s="85"/>
    </row>
    <row r="20" spans="1:12" ht="23.25" hidden="1" customHeight="1" x14ac:dyDescent="0.3">
      <c r="A20" s="235"/>
      <c r="B20" s="236"/>
      <c r="C20" s="237"/>
      <c r="D20" s="238"/>
      <c r="E20" s="234" t="s">
        <v>337</v>
      </c>
      <c r="F20" s="23"/>
      <c r="G20" s="23"/>
      <c r="H20" s="23"/>
      <c r="I20" s="14">
        <v>2806500</v>
      </c>
      <c r="J20" s="14"/>
      <c r="K20" s="84"/>
      <c r="L20" s="85"/>
    </row>
    <row r="21" spans="1:12" ht="5.25" hidden="1" customHeight="1" x14ac:dyDescent="0.3">
      <c r="A21" s="105"/>
      <c r="B21" s="106"/>
      <c r="C21" s="107"/>
      <c r="D21" s="108"/>
      <c r="E21" s="23"/>
      <c r="F21" s="23"/>
      <c r="G21" s="23"/>
      <c r="H21" s="23"/>
      <c r="I21" s="14"/>
      <c r="J21" s="14"/>
      <c r="K21" s="84"/>
      <c r="L21" s="85"/>
    </row>
    <row r="22" spans="1:12" ht="39.75" hidden="1" customHeight="1" x14ac:dyDescent="0.3">
      <c r="A22" s="79" t="s">
        <v>13</v>
      </c>
      <c r="B22" s="109">
        <v>7350</v>
      </c>
      <c r="C22" s="80" t="s">
        <v>14</v>
      </c>
      <c r="D22" s="22" t="s">
        <v>15</v>
      </c>
      <c r="E22" s="110"/>
      <c r="F22" s="110"/>
      <c r="G22" s="110"/>
      <c r="H22" s="110"/>
      <c r="I22" s="13">
        <f>SUM(I23:I24)</f>
        <v>233300</v>
      </c>
      <c r="J22" s="13"/>
    </row>
    <row r="23" spans="1:12" ht="24.75" hidden="1" customHeight="1" x14ac:dyDescent="0.3">
      <c r="A23" s="79"/>
      <c r="B23" s="109"/>
      <c r="C23" s="80"/>
      <c r="D23" s="22"/>
      <c r="E23" s="22" t="s">
        <v>17</v>
      </c>
      <c r="F23" s="112"/>
      <c r="G23" s="112"/>
      <c r="H23" s="112"/>
      <c r="I23" s="14">
        <v>183300</v>
      </c>
      <c r="J23" s="14"/>
    </row>
    <row r="24" spans="1:12" ht="35.65" hidden="1" customHeight="1" x14ac:dyDescent="0.3">
      <c r="A24" s="79"/>
      <c r="B24" s="109"/>
      <c r="C24" s="80"/>
      <c r="D24" s="22"/>
      <c r="E24" s="22" t="s">
        <v>16</v>
      </c>
      <c r="F24" s="22"/>
      <c r="G24" s="22"/>
      <c r="H24" s="112"/>
      <c r="I24" s="14">
        <v>50000</v>
      </c>
      <c r="J24" s="14"/>
    </row>
    <row r="25" spans="1:12" ht="10.5" hidden="1" customHeight="1" x14ac:dyDescent="0.3">
      <c r="A25" s="114"/>
      <c r="B25" s="113"/>
      <c r="C25" s="113"/>
      <c r="D25" s="32"/>
      <c r="E25" s="22"/>
      <c r="F25" s="22"/>
      <c r="G25" s="22"/>
      <c r="H25" s="22"/>
      <c r="I25" s="14"/>
      <c r="J25" s="14"/>
    </row>
    <row r="26" spans="1:12" ht="24.75" customHeight="1" x14ac:dyDescent="0.3">
      <c r="A26" s="79" t="s">
        <v>18</v>
      </c>
      <c r="B26" s="80" t="s">
        <v>19</v>
      </c>
      <c r="C26" s="80" t="s">
        <v>20</v>
      </c>
      <c r="D26" s="22" t="s">
        <v>21</v>
      </c>
      <c r="E26" s="22"/>
      <c r="F26" s="22"/>
      <c r="G26" s="22"/>
      <c r="H26" s="22"/>
      <c r="I26" s="13">
        <f>SUM(I27:I29)</f>
        <v>190826500</v>
      </c>
      <c r="J26" s="13"/>
      <c r="K26" s="111">
        <v>1</v>
      </c>
    </row>
    <row r="27" spans="1:12" ht="36.75" customHeight="1" x14ac:dyDescent="0.3">
      <c r="A27" s="79"/>
      <c r="B27" s="80"/>
      <c r="C27" s="115"/>
      <c r="D27" s="22"/>
      <c r="E27" s="22" t="s">
        <v>119</v>
      </c>
      <c r="F27" s="22"/>
      <c r="G27" s="22"/>
      <c r="H27" s="22"/>
      <c r="I27" s="14">
        <v>5507500</v>
      </c>
      <c r="J27" s="13"/>
      <c r="K27" s="111">
        <v>1</v>
      </c>
    </row>
    <row r="28" spans="1:12" ht="36.75" customHeight="1" x14ac:dyDescent="0.3">
      <c r="A28" s="79"/>
      <c r="B28" s="80"/>
      <c r="C28" s="115"/>
      <c r="D28" s="22"/>
      <c r="E28" s="22" t="s">
        <v>196</v>
      </c>
      <c r="F28" s="22"/>
      <c r="G28" s="22"/>
      <c r="H28" s="22"/>
      <c r="I28" s="14">
        <v>183852500</v>
      </c>
      <c r="J28" s="13"/>
      <c r="K28" s="111">
        <v>1</v>
      </c>
    </row>
    <row r="29" spans="1:12" ht="36.75" hidden="1" customHeight="1" x14ac:dyDescent="0.3">
      <c r="A29" s="79"/>
      <c r="B29" s="80"/>
      <c r="C29" s="115"/>
      <c r="D29" s="22"/>
      <c r="E29" s="22" t="s">
        <v>22</v>
      </c>
      <c r="F29" s="22"/>
      <c r="G29" s="22"/>
      <c r="H29" s="22"/>
      <c r="I29" s="14">
        <v>1466500</v>
      </c>
      <c r="J29" s="13"/>
    </row>
    <row r="30" spans="1:12" ht="11.45" customHeight="1" x14ac:dyDescent="0.3">
      <c r="A30" s="114"/>
      <c r="B30" s="113"/>
      <c r="C30" s="116"/>
      <c r="D30" s="32"/>
      <c r="E30" s="22"/>
      <c r="F30" s="22"/>
      <c r="G30" s="22"/>
      <c r="H30" s="22"/>
      <c r="I30" s="17"/>
      <c r="J30" s="17"/>
      <c r="K30" s="111">
        <v>1</v>
      </c>
    </row>
    <row r="31" spans="1:12" ht="39" hidden="1" customHeight="1" x14ac:dyDescent="0.3">
      <c r="A31" s="79" t="s">
        <v>127</v>
      </c>
      <c r="B31" s="113">
        <v>7650</v>
      </c>
      <c r="C31" s="18" t="s">
        <v>24</v>
      </c>
      <c r="D31" s="163" t="s">
        <v>128</v>
      </c>
      <c r="E31" s="22"/>
      <c r="F31" s="22"/>
      <c r="G31" s="22"/>
      <c r="H31" s="22"/>
      <c r="I31" s="164">
        <f>I32</f>
        <v>420000</v>
      </c>
      <c r="J31" s="17"/>
    </row>
    <row r="32" spans="1:12" ht="52.5" hidden="1" customHeight="1" x14ac:dyDescent="0.3">
      <c r="A32" s="114"/>
      <c r="B32" s="113"/>
      <c r="C32" s="116"/>
      <c r="D32" s="32"/>
      <c r="E32" s="165" t="s">
        <v>129</v>
      </c>
      <c r="F32" s="22"/>
      <c r="G32" s="22"/>
      <c r="H32" s="22"/>
      <c r="I32" s="17">
        <v>420000</v>
      </c>
      <c r="J32" s="17"/>
    </row>
    <row r="33" spans="1:11" ht="7.15" hidden="1" customHeight="1" x14ac:dyDescent="0.3">
      <c r="A33" s="114"/>
      <c r="B33" s="113"/>
      <c r="C33" s="116"/>
      <c r="D33" s="32"/>
      <c r="E33" s="22"/>
      <c r="F33" s="22"/>
      <c r="G33" s="22"/>
      <c r="H33" s="22"/>
      <c r="I33" s="14"/>
      <c r="J33" s="14"/>
    </row>
    <row r="34" spans="1:11" ht="25.5" hidden="1" customHeight="1" x14ac:dyDescent="0.3">
      <c r="A34" s="11" t="s">
        <v>23</v>
      </c>
      <c r="B34" s="20">
        <v>7670</v>
      </c>
      <c r="C34" s="43" t="s">
        <v>24</v>
      </c>
      <c r="D34" s="22" t="s">
        <v>25</v>
      </c>
      <c r="E34" s="22"/>
      <c r="F34" s="22"/>
      <c r="G34" s="22"/>
      <c r="H34" s="22"/>
      <c r="I34" s="13">
        <f>SUM(I35:I36)</f>
        <v>5000000</v>
      </c>
      <c r="J34" s="14"/>
    </row>
    <row r="35" spans="1:11" ht="37.5" hidden="1" x14ac:dyDescent="0.3">
      <c r="A35" s="114"/>
      <c r="B35" s="113"/>
      <c r="C35" s="116"/>
      <c r="D35" s="32"/>
      <c r="E35" s="42" t="s">
        <v>132</v>
      </c>
      <c r="F35" s="22"/>
      <c r="G35" s="22"/>
      <c r="H35" s="22"/>
      <c r="I35" s="14">
        <v>1150000</v>
      </c>
      <c r="J35" s="14"/>
    </row>
    <row r="36" spans="1:11" ht="40.5" hidden="1" customHeight="1" x14ac:dyDescent="0.3">
      <c r="A36" s="114"/>
      <c r="B36" s="113"/>
      <c r="C36" s="116"/>
      <c r="D36" s="32"/>
      <c r="E36" s="42" t="s">
        <v>203</v>
      </c>
      <c r="F36" s="22"/>
      <c r="G36" s="22"/>
      <c r="H36" s="22"/>
      <c r="I36" s="14">
        <v>3850000</v>
      </c>
      <c r="J36" s="14"/>
    </row>
    <row r="37" spans="1:11" ht="12.6" hidden="1" customHeight="1" x14ac:dyDescent="0.3">
      <c r="A37" s="114"/>
      <c r="B37" s="113"/>
      <c r="C37" s="116"/>
      <c r="D37" s="32"/>
      <c r="E37" s="42"/>
      <c r="F37" s="22"/>
      <c r="G37" s="22"/>
      <c r="H37" s="22"/>
      <c r="I37" s="14"/>
      <c r="J37" s="14"/>
    </row>
    <row r="38" spans="1:11" ht="58.5" hidden="1" customHeight="1" x14ac:dyDescent="0.3">
      <c r="A38" s="114" t="s">
        <v>258</v>
      </c>
      <c r="B38" s="113">
        <v>7700</v>
      </c>
      <c r="C38" s="113" t="s">
        <v>259</v>
      </c>
      <c r="D38" s="24" t="s">
        <v>260</v>
      </c>
      <c r="E38" s="42"/>
      <c r="F38" s="22"/>
      <c r="G38" s="22"/>
      <c r="H38" s="22"/>
      <c r="I38" s="13">
        <f>SUM(I39:I40)</f>
        <v>300000</v>
      </c>
      <c r="J38" s="14"/>
    </row>
    <row r="39" spans="1:11" ht="105" hidden="1" customHeight="1" x14ac:dyDescent="0.3">
      <c r="A39" s="114"/>
      <c r="B39" s="113"/>
      <c r="C39" s="116"/>
      <c r="D39" s="32"/>
      <c r="E39" s="229" t="s">
        <v>261</v>
      </c>
      <c r="F39" s="22"/>
      <c r="G39" s="22"/>
      <c r="H39" s="22"/>
      <c r="I39" s="117">
        <v>100000</v>
      </c>
      <c r="J39" s="14"/>
    </row>
    <row r="40" spans="1:11" ht="66.75" hidden="1" x14ac:dyDescent="0.3">
      <c r="A40" s="114"/>
      <c r="B40" s="113"/>
      <c r="C40" s="116"/>
      <c r="D40" s="32"/>
      <c r="E40" s="207" t="s">
        <v>262</v>
      </c>
      <c r="F40" s="22"/>
      <c r="G40" s="22"/>
      <c r="H40" s="22"/>
      <c r="I40" s="117">
        <v>200000</v>
      </c>
      <c r="J40" s="14"/>
    </row>
    <row r="41" spans="1:11" ht="18" hidden="1" customHeight="1" x14ac:dyDescent="0.3">
      <c r="A41" s="114"/>
      <c r="B41" s="113"/>
      <c r="C41" s="116"/>
      <c r="D41" s="32"/>
      <c r="E41" s="22"/>
      <c r="F41" s="22"/>
      <c r="G41" s="22"/>
      <c r="H41" s="22"/>
      <c r="I41" s="117"/>
      <c r="J41" s="14"/>
    </row>
    <row r="42" spans="1:11" ht="41.25" customHeight="1" x14ac:dyDescent="0.3">
      <c r="A42" s="79" t="s">
        <v>200</v>
      </c>
      <c r="B42" s="113">
        <v>8110</v>
      </c>
      <c r="C42" s="174">
        <v>320</v>
      </c>
      <c r="D42" s="23" t="s">
        <v>201</v>
      </c>
      <c r="E42" s="22"/>
      <c r="F42" s="22"/>
      <c r="G42" s="22"/>
      <c r="H42" s="22"/>
      <c r="I42" s="119">
        <f>SUM(I43:I45)</f>
        <v>9360000</v>
      </c>
      <c r="J42" s="14"/>
      <c r="K42" s="111">
        <v>1</v>
      </c>
    </row>
    <row r="43" spans="1:11" ht="33.75" hidden="1" customHeight="1" x14ac:dyDescent="0.3">
      <c r="A43" s="114"/>
      <c r="B43" s="113"/>
      <c r="C43" s="113"/>
      <c r="D43" s="32"/>
      <c r="E43" s="191" t="s">
        <v>202</v>
      </c>
      <c r="F43" s="22"/>
      <c r="G43" s="22"/>
      <c r="H43" s="22"/>
      <c r="I43" s="14">
        <v>1200000</v>
      </c>
      <c r="J43" s="14"/>
    </row>
    <row r="44" spans="1:11" ht="37.5" x14ac:dyDescent="0.3">
      <c r="A44" s="114"/>
      <c r="B44" s="113"/>
      <c r="C44" s="113"/>
      <c r="D44" s="32"/>
      <c r="E44" s="191" t="s">
        <v>263</v>
      </c>
      <c r="F44" s="22"/>
      <c r="G44" s="22"/>
      <c r="H44" s="22"/>
      <c r="I44" s="14">
        <v>8000000</v>
      </c>
      <c r="J44" s="14"/>
      <c r="K44" s="111">
        <v>1</v>
      </c>
    </row>
    <row r="45" spans="1:11" ht="41.25" hidden="1" customHeight="1" x14ac:dyDescent="0.3">
      <c r="A45" s="114"/>
      <c r="B45" s="113"/>
      <c r="C45" s="113"/>
      <c r="D45" s="32"/>
      <c r="E45" s="24" t="s">
        <v>278</v>
      </c>
      <c r="F45" s="22"/>
      <c r="G45" s="22"/>
      <c r="H45" s="22"/>
      <c r="I45" s="14">
        <v>160000</v>
      </c>
      <c r="J45" s="14"/>
    </row>
    <row r="46" spans="1:11" ht="7.7" customHeight="1" x14ac:dyDescent="0.3">
      <c r="A46" s="114"/>
      <c r="B46" s="113"/>
      <c r="C46" s="113"/>
      <c r="D46" s="32"/>
      <c r="E46" s="22"/>
      <c r="F46" s="22"/>
      <c r="G46" s="22"/>
      <c r="H46" s="22"/>
      <c r="I46" s="117"/>
      <c r="J46" s="14"/>
      <c r="K46" s="111">
        <v>1</v>
      </c>
    </row>
    <row r="47" spans="1:11" ht="25.5" hidden="1" customHeight="1" x14ac:dyDescent="0.3">
      <c r="A47" s="186" t="s">
        <v>180</v>
      </c>
      <c r="B47" s="187">
        <v>8240</v>
      </c>
      <c r="C47" s="187" t="s">
        <v>181</v>
      </c>
      <c r="D47" s="166" t="s">
        <v>179</v>
      </c>
      <c r="E47" s="188"/>
      <c r="F47" s="189"/>
      <c r="G47" s="189"/>
      <c r="H47" s="189"/>
      <c r="I47" s="190">
        <f>SUM(I48:I60)</f>
        <v>391714490</v>
      </c>
      <c r="J47" s="14"/>
    </row>
    <row r="48" spans="1:11" ht="36.75" hidden="1" customHeight="1" x14ac:dyDescent="0.3">
      <c r="A48" s="120"/>
      <c r="B48" s="20"/>
      <c r="C48" s="20"/>
      <c r="D48" s="21"/>
      <c r="E48" s="19" t="s">
        <v>182</v>
      </c>
      <c r="F48" s="22"/>
      <c r="G48" s="22"/>
      <c r="H48" s="22"/>
      <c r="I48" s="117">
        <v>250000</v>
      </c>
      <c r="J48" s="14"/>
    </row>
    <row r="49" spans="1:10" ht="23.25" hidden="1" customHeight="1" x14ac:dyDescent="0.3">
      <c r="A49" s="120"/>
      <c r="B49" s="20"/>
      <c r="C49" s="177"/>
      <c r="D49" s="21"/>
      <c r="E49" s="19" t="s">
        <v>183</v>
      </c>
      <c r="F49" s="22"/>
      <c r="G49" s="22"/>
      <c r="H49" s="22"/>
      <c r="I49" s="117">
        <v>185000</v>
      </c>
      <c r="J49" s="14"/>
    </row>
    <row r="50" spans="1:10" ht="35.25" hidden="1" customHeight="1" x14ac:dyDescent="0.3">
      <c r="A50" s="120"/>
      <c r="B50" s="20"/>
      <c r="C50" s="177"/>
      <c r="D50" s="21"/>
      <c r="E50" s="19" t="s">
        <v>184</v>
      </c>
      <c r="F50" s="22"/>
      <c r="G50" s="22"/>
      <c r="H50" s="22"/>
      <c r="I50" s="117">
        <v>250000</v>
      </c>
      <c r="J50" s="14"/>
    </row>
    <row r="51" spans="1:10" ht="26.25" hidden="1" customHeight="1" x14ac:dyDescent="0.3">
      <c r="A51" s="120"/>
      <c r="B51" s="20"/>
      <c r="C51" s="177"/>
      <c r="D51" s="21"/>
      <c r="E51" s="19" t="s">
        <v>185</v>
      </c>
      <c r="F51" s="22"/>
      <c r="G51" s="22"/>
      <c r="H51" s="22"/>
      <c r="I51" s="117">
        <v>195000</v>
      </c>
      <c r="J51" s="14"/>
    </row>
    <row r="52" spans="1:10" ht="26.25" hidden="1" customHeight="1" x14ac:dyDescent="0.3">
      <c r="A52" s="120"/>
      <c r="B52" s="20"/>
      <c r="C52" s="177"/>
      <c r="D52" s="21"/>
      <c r="E52" s="209" t="s">
        <v>279</v>
      </c>
      <c r="F52" s="22"/>
      <c r="G52" s="22"/>
      <c r="H52" s="22"/>
      <c r="I52" s="210">
        <v>249990</v>
      </c>
      <c r="J52" s="14"/>
    </row>
    <row r="53" spans="1:10" ht="26.25" hidden="1" customHeight="1" x14ac:dyDescent="0.3">
      <c r="A53" s="120"/>
      <c r="B53" s="20"/>
      <c r="C53" s="177"/>
      <c r="D53" s="21"/>
      <c r="E53" s="209" t="s">
        <v>280</v>
      </c>
      <c r="F53" s="22"/>
      <c r="G53" s="22"/>
      <c r="H53" s="22"/>
      <c r="I53" s="210">
        <v>250000</v>
      </c>
      <c r="J53" s="14"/>
    </row>
    <row r="54" spans="1:10" ht="26.25" hidden="1" customHeight="1" x14ac:dyDescent="0.3">
      <c r="A54" s="120"/>
      <c r="B54" s="20"/>
      <c r="C54" s="177"/>
      <c r="D54" s="21"/>
      <c r="E54" s="209" t="s">
        <v>281</v>
      </c>
      <c r="F54" s="22"/>
      <c r="G54" s="22"/>
      <c r="H54" s="22"/>
      <c r="I54" s="210">
        <v>249900</v>
      </c>
      <c r="J54" s="14"/>
    </row>
    <row r="55" spans="1:10" ht="26.25" hidden="1" customHeight="1" x14ac:dyDescent="0.3">
      <c r="A55" s="120"/>
      <c r="B55" s="20"/>
      <c r="C55" s="177"/>
      <c r="D55" s="21"/>
      <c r="E55" s="209" t="s">
        <v>282</v>
      </c>
      <c r="F55" s="22"/>
      <c r="G55" s="22"/>
      <c r="H55" s="22"/>
      <c r="I55" s="211">
        <v>249000</v>
      </c>
      <c r="J55" s="14"/>
    </row>
    <row r="56" spans="1:10" ht="26.25" hidden="1" customHeight="1" x14ac:dyDescent="0.3">
      <c r="A56" s="120"/>
      <c r="B56" s="20"/>
      <c r="C56" s="177"/>
      <c r="D56" s="21"/>
      <c r="E56" s="209" t="s">
        <v>283</v>
      </c>
      <c r="F56" s="22"/>
      <c r="G56" s="22"/>
      <c r="H56" s="22"/>
      <c r="I56" s="210">
        <v>250000</v>
      </c>
      <c r="J56" s="14"/>
    </row>
    <row r="57" spans="1:10" ht="50.45" hidden="1" customHeight="1" x14ac:dyDescent="0.3">
      <c r="A57" s="120"/>
      <c r="B57" s="20"/>
      <c r="C57" s="177"/>
      <c r="D57" s="21"/>
      <c r="E57" s="24" t="s">
        <v>284</v>
      </c>
      <c r="F57" s="22"/>
      <c r="G57" s="22"/>
      <c r="H57" s="22"/>
      <c r="I57" s="212">
        <v>192000</v>
      </c>
      <c r="J57" s="14"/>
    </row>
    <row r="58" spans="1:10" ht="28.5" hidden="1" customHeight="1" x14ac:dyDescent="0.3">
      <c r="A58" s="120"/>
      <c r="B58" s="20"/>
      <c r="C58" s="177"/>
      <c r="D58" s="21"/>
      <c r="E58" s="209" t="s">
        <v>285</v>
      </c>
      <c r="F58" s="22"/>
      <c r="G58" s="22"/>
      <c r="H58" s="22"/>
      <c r="I58" s="213">
        <v>250000</v>
      </c>
      <c r="J58" s="14"/>
    </row>
    <row r="59" spans="1:10" ht="36.75" hidden="1" customHeight="1" x14ac:dyDescent="0.3">
      <c r="A59" s="120"/>
      <c r="B59" s="20"/>
      <c r="C59" s="286"/>
      <c r="D59" s="21"/>
      <c r="E59" s="23" t="s">
        <v>373</v>
      </c>
      <c r="F59" s="22"/>
      <c r="G59" s="22"/>
      <c r="H59" s="22"/>
      <c r="I59" s="287">
        <v>2997400</v>
      </c>
      <c r="J59" s="14"/>
    </row>
    <row r="60" spans="1:10" ht="69" hidden="1" customHeight="1" x14ac:dyDescent="0.3">
      <c r="A60" s="120"/>
      <c r="B60" s="20"/>
      <c r="C60" s="177"/>
      <c r="D60" s="21"/>
      <c r="E60" s="183" t="s">
        <v>195</v>
      </c>
      <c r="F60" s="22"/>
      <c r="G60" s="22"/>
      <c r="H60" s="22"/>
      <c r="I60" s="117">
        <v>386146200</v>
      </c>
      <c r="J60" s="14"/>
    </row>
    <row r="61" spans="1:10" ht="7.15" hidden="1" customHeight="1" x14ac:dyDescent="0.3">
      <c r="A61" s="114"/>
      <c r="B61" s="113"/>
      <c r="C61" s="116"/>
      <c r="D61" s="32"/>
      <c r="E61" s="22"/>
      <c r="F61" s="22"/>
      <c r="G61" s="22"/>
      <c r="H61" s="22"/>
      <c r="I61" s="14"/>
      <c r="J61" s="14"/>
    </row>
    <row r="62" spans="1:10" ht="25.5" hidden="1" customHeight="1" x14ac:dyDescent="0.3">
      <c r="A62" s="8" t="s">
        <v>26</v>
      </c>
      <c r="B62" s="122"/>
      <c r="C62" s="123"/>
      <c r="D62" s="9" t="s">
        <v>101</v>
      </c>
      <c r="E62" s="124"/>
      <c r="F62" s="124"/>
      <c r="G62" s="124"/>
      <c r="H62" s="124"/>
      <c r="I62" s="10">
        <f>I63</f>
        <v>46929987</v>
      </c>
      <c r="J62" s="10"/>
    </row>
    <row r="63" spans="1:10" ht="24.75" hidden="1" customHeight="1" x14ac:dyDescent="0.3">
      <c r="A63" s="11" t="s">
        <v>27</v>
      </c>
      <c r="B63" s="20"/>
      <c r="C63" s="18"/>
      <c r="D63" s="156" t="s">
        <v>101</v>
      </c>
      <c r="E63" s="22"/>
      <c r="F63" s="22"/>
      <c r="G63" s="22"/>
      <c r="H63" s="22"/>
      <c r="I63" s="13">
        <f>I68+I81+I104+I131+I122+I125+I100+I128+I119+I116+I65+I107+I110+I113</f>
        <v>46929987</v>
      </c>
      <c r="J63" s="13"/>
    </row>
    <row r="64" spans="1:10" ht="9" hidden="1" customHeight="1" x14ac:dyDescent="0.3">
      <c r="A64" s="105"/>
      <c r="B64" s="113"/>
      <c r="C64" s="113"/>
      <c r="D64" s="32"/>
      <c r="E64" s="22"/>
      <c r="F64" s="22"/>
      <c r="G64" s="22"/>
      <c r="H64" s="22"/>
      <c r="I64" s="14"/>
      <c r="J64" s="14"/>
    </row>
    <row r="65" spans="1:10" ht="35.25" hidden="1" customHeight="1" x14ac:dyDescent="0.3">
      <c r="A65" s="11" t="s">
        <v>385</v>
      </c>
      <c r="B65" s="15" t="s">
        <v>39</v>
      </c>
      <c r="C65" s="292" t="s">
        <v>11</v>
      </c>
      <c r="D65" s="26" t="s">
        <v>386</v>
      </c>
      <c r="E65" s="32"/>
      <c r="F65" s="22"/>
      <c r="G65" s="22"/>
      <c r="H65" s="22"/>
      <c r="I65" s="13">
        <f>I66</f>
        <v>140000</v>
      </c>
      <c r="J65" s="14"/>
    </row>
    <row r="66" spans="1:10" ht="24.75" hidden="1" customHeight="1" x14ac:dyDescent="0.3">
      <c r="A66" s="105"/>
      <c r="B66" s="113"/>
      <c r="C66" s="279"/>
      <c r="D66" s="32"/>
      <c r="E66" s="293" t="s">
        <v>387</v>
      </c>
      <c r="F66" s="22"/>
      <c r="G66" s="22"/>
      <c r="H66" s="22"/>
      <c r="I66" s="14">
        <v>140000</v>
      </c>
      <c r="J66" s="14"/>
    </row>
    <row r="67" spans="1:10" ht="9" hidden="1" customHeight="1" x14ac:dyDescent="0.3">
      <c r="A67" s="105"/>
      <c r="B67" s="113"/>
      <c r="C67" s="113"/>
      <c r="D67" s="32"/>
      <c r="E67" s="22"/>
      <c r="F67" s="22"/>
      <c r="G67" s="22"/>
      <c r="H67" s="22"/>
      <c r="I67" s="14"/>
      <c r="J67" s="14"/>
    </row>
    <row r="68" spans="1:10" ht="24.95" hidden="1" customHeight="1" x14ac:dyDescent="0.3">
      <c r="A68" s="11" t="s">
        <v>28</v>
      </c>
      <c r="B68" s="20">
        <v>1010</v>
      </c>
      <c r="C68" s="18" t="s">
        <v>29</v>
      </c>
      <c r="D68" s="32" t="s">
        <v>30</v>
      </c>
      <c r="E68" s="22"/>
      <c r="F68" s="22"/>
      <c r="G68" s="22"/>
      <c r="H68" s="22"/>
      <c r="I68" s="13">
        <f>SUM(I69:I79)</f>
        <v>3530763</v>
      </c>
      <c r="J68" s="13"/>
    </row>
    <row r="69" spans="1:10" ht="36" hidden="1" customHeight="1" x14ac:dyDescent="0.3">
      <c r="A69" s="11"/>
      <c r="B69" s="20"/>
      <c r="C69" s="18"/>
      <c r="D69" s="32"/>
      <c r="E69" s="22" t="s">
        <v>374</v>
      </c>
      <c r="F69" s="22"/>
      <c r="G69" s="22"/>
      <c r="H69" s="22"/>
      <c r="I69" s="14">
        <v>28000</v>
      </c>
      <c r="J69" s="13"/>
    </row>
    <row r="70" spans="1:10" ht="34.5" hidden="1" customHeight="1" x14ac:dyDescent="0.3">
      <c r="A70" s="11"/>
      <c r="B70" s="20"/>
      <c r="C70" s="18"/>
      <c r="D70" s="32"/>
      <c r="E70" s="22" t="s">
        <v>375</v>
      </c>
      <c r="F70" s="22"/>
      <c r="G70" s="22"/>
      <c r="H70" s="22"/>
      <c r="I70" s="14">
        <v>95000</v>
      </c>
      <c r="J70" s="13"/>
    </row>
    <row r="71" spans="1:10" ht="35.25" hidden="1" customHeight="1" x14ac:dyDescent="0.3">
      <c r="A71" s="11"/>
      <c r="B71" s="20"/>
      <c r="C71" s="18"/>
      <c r="D71" s="32"/>
      <c r="E71" s="22" t="s">
        <v>352</v>
      </c>
      <c r="F71" s="22"/>
      <c r="G71" s="22"/>
      <c r="H71" s="22"/>
      <c r="I71" s="14">
        <v>72500</v>
      </c>
      <c r="J71" s="13"/>
    </row>
    <row r="72" spans="1:10" ht="35.25" hidden="1" customHeight="1" x14ac:dyDescent="0.3">
      <c r="A72" s="268"/>
      <c r="B72" s="294"/>
      <c r="C72" s="295"/>
      <c r="D72" s="283"/>
      <c r="E72" s="271" t="s">
        <v>388</v>
      </c>
      <c r="F72" s="271"/>
      <c r="G72" s="271"/>
      <c r="H72" s="271"/>
      <c r="I72" s="272">
        <v>6000</v>
      </c>
      <c r="J72" s="277"/>
    </row>
    <row r="73" spans="1:10" ht="37.5" hidden="1" customHeight="1" x14ac:dyDescent="0.3">
      <c r="A73" s="11"/>
      <c r="B73" s="20"/>
      <c r="C73" s="18"/>
      <c r="D73" s="32"/>
      <c r="E73" s="22" t="s">
        <v>233</v>
      </c>
      <c r="F73" s="22"/>
      <c r="G73" s="22"/>
      <c r="H73" s="22"/>
      <c r="I73" s="14">
        <v>2383721</v>
      </c>
      <c r="J73" s="13"/>
    </row>
    <row r="74" spans="1:10" ht="35.25" hidden="1" customHeight="1" x14ac:dyDescent="0.3">
      <c r="A74" s="105"/>
      <c r="B74" s="113"/>
      <c r="C74" s="113"/>
      <c r="D74" s="32"/>
      <c r="E74" s="23" t="s">
        <v>187</v>
      </c>
      <c r="F74" s="22"/>
      <c r="G74" s="22"/>
      <c r="H74" s="22"/>
      <c r="I74" s="14">
        <v>38650</v>
      </c>
      <c r="J74" s="14"/>
    </row>
    <row r="75" spans="1:10" ht="38.25" hidden="1" customHeight="1" x14ac:dyDescent="0.3">
      <c r="A75" s="105"/>
      <c r="B75" s="113"/>
      <c r="C75" s="113"/>
      <c r="D75" s="32"/>
      <c r="E75" s="23" t="s">
        <v>188</v>
      </c>
      <c r="F75" s="22"/>
      <c r="G75" s="22"/>
      <c r="H75" s="22"/>
      <c r="I75" s="14">
        <v>36900</v>
      </c>
      <c r="J75" s="14"/>
    </row>
    <row r="76" spans="1:10" ht="22.5" hidden="1" customHeight="1" x14ac:dyDescent="0.3">
      <c r="A76" s="105"/>
      <c r="B76" s="113"/>
      <c r="C76" s="113"/>
      <c r="D76" s="32"/>
      <c r="E76" s="222" t="s">
        <v>320</v>
      </c>
      <c r="F76" s="22"/>
      <c r="G76" s="22"/>
      <c r="H76" s="22"/>
      <c r="I76" s="14">
        <v>61000</v>
      </c>
      <c r="J76" s="14"/>
    </row>
    <row r="77" spans="1:10" ht="38.25" hidden="1" customHeight="1" x14ac:dyDescent="0.3">
      <c r="A77" s="105"/>
      <c r="B77" s="113"/>
      <c r="C77" s="113"/>
      <c r="D77" s="32"/>
      <c r="E77" s="197" t="s">
        <v>286</v>
      </c>
      <c r="F77" s="22"/>
      <c r="G77" s="22"/>
      <c r="H77" s="22"/>
      <c r="I77" s="14">
        <v>55000</v>
      </c>
      <c r="J77" s="14"/>
    </row>
    <row r="78" spans="1:10" ht="31.5" hidden="1" customHeight="1" x14ac:dyDescent="0.3">
      <c r="A78" s="105"/>
      <c r="B78" s="113"/>
      <c r="C78" s="113"/>
      <c r="D78" s="32"/>
      <c r="E78" s="197" t="s">
        <v>358</v>
      </c>
      <c r="F78" s="22"/>
      <c r="G78" s="22"/>
      <c r="H78" s="22"/>
      <c r="I78" s="14">
        <v>103992</v>
      </c>
      <c r="J78" s="14"/>
    </row>
    <row r="79" spans="1:10" ht="37.35" hidden="1" customHeight="1" x14ac:dyDescent="0.3">
      <c r="A79" s="105"/>
      <c r="B79" s="113"/>
      <c r="C79" s="113"/>
      <c r="D79" s="32"/>
      <c r="E79" s="22" t="s">
        <v>31</v>
      </c>
      <c r="F79" s="22"/>
      <c r="G79" s="22"/>
      <c r="H79" s="22"/>
      <c r="I79" s="14">
        <v>650000</v>
      </c>
      <c r="J79" s="14"/>
    </row>
    <row r="80" spans="1:10" ht="8.65" hidden="1" customHeight="1" x14ac:dyDescent="0.3">
      <c r="A80" s="105"/>
      <c r="B80" s="113"/>
      <c r="C80" s="113"/>
      <c r="D80" s="32"/>
      <c r="E80" s="112"/>
      <c r="F80" s="112"/>
      <c r="G80" s="112"/>
      <c r="H80" s="112"/>
      <c r="I80" s="14"/>
      <c r="J80" s="14"/>
    </row>
    <row r="81" spans="1:10" ht="42" hidden="1" customHeight="1" x14ac:dyDescent="0.3">
      <c r="A81" s="11" t="s">
        <v>102</v>
      </c>
      <c r="B81" s="20">
        <v>1021</v>
      </c>
      <c r="C81" s="18" t="s">
        <v>32</v>
      </c>
      <c r="D81" s="22" t="s">
        <v>178</v>
      </c>
      <c r="E81" s="112"/>
      <c r="F81" s="112"/>
      <c r="G81" s="112"/>
      <c r="H81" s="112"/>
      <c r="I81" s="13">
        <f>SUM(I82:I98)</f>
        <v>6770245</v>
      </c>
      <c r="J81" s="13"/>
    </row>
    <row r="82" spans="1:10" ht="52.5" hidden="1" customHeight="1" x14ac:dyDescent="0.3">
      <c r="A82" s="11"/>
      <c r="B82" s="20"/>
      <c r="C82" s="18"/>
      <c r="D82" s="22"/>
      <c r="E82" s="22" t="s">
        <v>287</v>
      </c>
      <c r="F82" s="112"/>
      <c r="G82" s="112"/>
      <c r="H82" s="112"/>
      <c r="I82" s="14">
        <v>385000</v>
      </c>
      <c r="J82" s="13"/>
    </row>
    <row r="83" spans="1:10" ht="24.75" hidden="1" customHeight="1" x14ac:dyDescent="0.3">
      <c r="A83" s="11"/>
      <c r="B83" s="20"/>
      <c r="C83" s="18"/>
      <c r="D83" s="22"/>
      <c r="E83" s="22" t="s">
        <v>288</v>
      </c>
      <c r="F83" s="112"/>
      <c r="G83" s="112"/>
      <c r="H83" s="112"/>
      <c r="I83" s="14">
        <v>100000</v>
      </c>
      <c r="J83" s="13"/>
    </row>
    <row r="84" spans="1:10" ht="36" hidden="1" customHeight="1" x14ac:dyDescent="0.3">
      <c r="A84" s="11"/>
      <c r="B84" s="20"/>
      <c r="C84" s="18"/>
      <c r="D84" s="22"/>
      <c r="E84" s="22" t="s">
        <v>376</v>
      </c>
      <c r="F84" s="112"/>
      <c r="G84" s="112"/>
      <c r="H84" s="112"/>
      <c r="I84" s="14">
        <v>250000</v>
      </c>
      <c r="J84" s="13"/>
    </row>
    <row r="85" spans="1:10" ht="28.5" hidden="1" customHeight="1" x14ac:dyDescent="0.3">
      <c r="A85" s="268"/>
      <c r="B85" s="294"/>
      <c r="C85" s="295"/>
      <c r="D85" s="271"/>
      <c r="E85" s="22" t="s">
        <v>390</v>
      </c>
      <c r="F85" s="296"/>
      <c r="G85" s="296"/>
      <c r="H85" s="296"/>
      <c r="I85" s="272">
        <v>2000</v>
      </c>
      <c r="J85" s="277"/>
    </row>
    <row r="86" spans="1:10" ht="40.5" hidden="1" customHeight="1" x14ac:dyDescent="0.3">
      <c r="A86" s="105"/>
      <c r="B86" s="113"/>
      <c r="C86" s="113"/>
      <c r="D86" s="32"/>
      <c r="E86" s="214" t="s">
        <v>189</v>
      </c>
      <c r="F86" s="22"/>
      <c r="G86" s="22"/>
      <c r="H86" s="22"/>
      <c r="I86" s="14">
        <v>2714069</v>
      </c>
      <c r="J86" s="14"/>
    </row>
    <row r="87" spans="1:10" ht="40.5" hidden="1" customHeight="1" x14ac:dyDescent="0.3">
      <c r="A87" s="105"/>
      <c r="B87" s="113"/>
      <c r="C87" s="113"/>
      <c r="D87" s="32"/>
      <c r="E87" s="23" t="s">
        <v>359</v>
      </c>
      <c r="F87" s="22"/>
      <c r="G87" s="22"/>
      <c r="H87" s="22"/>
      <c r="I87" s="14">
        <v>163000</v>
      </c>
      <c r="J87" s="14"/>
    </row>
    <row r="88" spans="1:10" ht="40.5" hidden="1" customHeight="1" x14ac:dyDescent="0.3">
      <c r="A88" s="239"/>
      <c r="B88" s="240"/>
      <c r="C88" s="240"/>
      <c r="D88" s="241"/>
      <c r="E88" s="234" t="s">
        <v>338</v>
      </c>
      <c r="F88" s="242"/>
      <c r="G88" s="242"/>
      <c r="H88" s="242"/>
      <c r="I88" s="243">
        <v>160000</v>
      </c>
      <c r="J88" s="243"/>
    </row>
    <row r="89" spans="1:10" ht="30" hidden="1" customHeight="1" x14ac:dyDescent="0.3">
      <c r="A89" s="239"/>
      <c r="B89" s="240"/>
      <c r="C89" s="240"/>
      <c r="D89" s="241"/>
      <c r="E89" s="23" t="s">
        <v>360</v>
      </c>
      <c r="F89" s="242"/>
      <c r="G89" s="242"/>
      <c r="H89" s="242"/>
      <c r="I89" s="243">
        <v>28938</v>
      </c>
      <c r="J89" s="243"/>
    </row>
    <row r="90" spans="1:10" ht="30" hidden="1" customHeight="1" x14ac:dyDescent="0.3">
      <c r="A90" s="105"/>
      <c r="B90" s="113"/>
      <c r="C90" s="113"/>
      <c r="D90" s="32"/>
      <c r="E90" s="158" t="s">
        <v>171</v>
      </c>
      <c r="F90" s="22"/>
      <c r="G90" s="22"/>
      <c r="H90" s="22"/>
      <c r="I90" s="14">
        <v>847839</v>
      </c>
      <c r="J90" s="14"/>
    </row>
    <row r="91" spans="1:10" ht="30" hidden="1" customHeight="1" x14ac:dyDescent="0.3">
      <c r="A91" s="297"/>
      <c r="B91" s="269"/>
      <c r="C91" s="269"/>
      <c r="D91" s="283"/>
      <c r="E91" s="215" t="s">
        <v>389</v>
      </c>
      <c r="F91" s="22"/>
      <c r="G91" s="22"/>
      <c r="H91" s="22"/>
      <c r="I91" s="14">
        <v>400000</v>
      </c>
      <c r="J91" s="14"/>
    </row>
    <row r="92" spans="1:10" ht="28.5" hidden="1" customHeight="1" x14ac:dyDescent="0.3">
      <c r="A92" s="105"/>
      <c r="B92" s="113"/>
      <c r="C92" s="113"/>
      <c r="D92" s="32"/>
      <c r="E92" s="158" t="s">
        <v>172</v>
      </c>
      <c r="F92" s="22"/>
      <c r="G92" s="22"/>
      <c r="H92" s="22"/>
      <c r="I92" s="14">
        <v>411000</v>
      </c>
      <c r="J92" s="14"/>
    </row>
    <row r="93" spans="1:10" ht="30.75" hidden="1" customHeight="1" x14ac:dyDescent="0.3">
      <c r="A93" s="105"/>
      <c r="B93" s="113"/>
      <c r="C93" s="113"/>
      <c r="D93" s="32"/>
      <c r="E93" s="158" t="s">
        <v>173</v>
      </c>
      <c r="F93" s="112"/>
      <c r="G93" s="112"/>
      <c r="H93" s="112"/>
      <c r="I93" s="14">
        <v>81399</v>
      </c>
      <c r="J93" s="14"/>
    </row>
    <row r="94" spans="1:10" ht="26.25" hidden="1" customHeight="1" x14ac:dyDescent="0.3">
      <c r="A94" s="105"/>
      <c r="B94" s="113"/>
      <c r="C94" s="113"/>
      <c r="D94" s="32"/>
      <c r="E94" s="223" t="s">
        <v>321</v>
      </c>
      <c r="F94" s="112"/>
      <c r="G94" s="112"/>
      <c r="H94" s="112"/>
      <c r="I94" s="14">
        <v>95000</v>
      </c>
      <c r="J94" s="14"/>
    </row>
    <row r="95" spans="1:10" ht="26.25" hidden="1" customHeight="1" x14ac:dyDescent="0.3">
      <c r="A95" s="239"/>
      <c r="B95" s="240"/>
      <c r="C95" s="240"/>
      <c r="D95" s="241"/>
      <c r="E95" s="245" t="s">
        <v>339</v>
      </c>
      <c r="F95" s="244"/>
      <c r="G95" s="244"/>
      <c r="H95" s="244"/>
      <c r="I95" s="243">
        <v>373000</v>
      </c>
      <c r="J95" s="243"/>
    </row>
    <row r="96" spans="1:10" ht="26.25" hidden="1" customHeight="1" x14ac:dyDescent="0.3">
      <c r="A96" s="105"/>
      <c r="B96" s="113"/>
      <c r="C96" s="113"/>
      <c r="D96" s="32"/>
      <c r="E96" s="223" t="s">
        <v>377</v>
      </c>
      <c r="F96" s="112"/>
      <c r="G96" s="112"/>
      <c r="H96" s="112"/>
      <c r="I96" s="14">
        <v>400000</v>
      </c>
      <c r="J96" s="14"/>
    </row>
    <row r="97" spans="1:10" ht="27" hidden="1" customHeight="1" x14ac:dyDescent="0.3">
      <c r="A97" s="105"/>
      <c r="B97" s="113"/>
      <c r="C97" s="113"/>
      <c r="D97" s="32"/>
      <c r="E97" s="223" t="s">
        <v>378</v>
      </c>
      <c r="F97" s="112"/>
      <c r="G97" s="112"/>
      <c r="H97" s="112"/>
      <c r="I97" s="14">
        <v>190000</v>
      </c>
      <c r="J97" s="14"/>
    </row>
    <row r="98" spans="1:10" ht="37.5" hidden="1" customHeight="1" x14ac:dyDescent="0.3">
      <c r="A98" s="105"/>
      <c r="B98" s="113"/>
      <c r="C98" s="113"/>
      <c r="D98" s="32"/>
      <c r="E98" s="176" t="s">
        <v>177</v>
      </c>
      <c r="F98" s="112"/>
      <c r="G98" s="112"/>
      <c r="H98" s="112"/>
      <c r="I98" s="14">
        <v>169000</v>
      </c>
      <c r="J98" s="14"/>
    </row>
    <row r="99" spans="1:10" ht="13.15" hidden="1" customHeight="1" x14ac:dyDescent="0.3">
      <c r="A99" s="105"/>
      <c r="B99" s="113"/>
      <c r="C99" s="113"/>
      <c r="D99" s="32"/>
      <c r="E99" s="215"/>
      <c r="F99" s="112"/>
      <c r="G99" s="112"/>
      <c r="H99" s="112"/>
      <c r="I99" s="14"/>
      <c r="J99" s="14"/>
    </row>
    <row r="100" spans="1:10" ht="40.5" hidden="1" customHeight="1" x14ac:dyDescent="0.3">
      <c r="A100" s="11" t="s">
        <v>289</v>
      </c>
      <c r="B100" s="113">
        <v>1070</v>
      </c>
      <c r="C100" s="80" t="s">
        <v>104</v>
      </c>
      <c r="D100" s="22" t="s">
        <v>290</v>
      </c>
      <c r="E100" s="215"/>
      <c r="F100" s="112"/>
      <c r="G100" s="112"/>
      <c r="H100" s="112"/>
      <c r="I100" s="13">
        <f>SUM(I101:I102)</f>
        <v>339980</v>
      </c>
      <c r="J100" s="14"/>
    </row>
    <row r="101" spans="1:10" ht="40.5" hidden="1" customHeight="1" x14ac:dyDescent="0.3">
      <c r="A101" s="11"/>
      <c r="B101" s="113"/>
      <c r="C101" s="80"/>
      <c r="D101" s="22"/>
      <c r="E101" s="189" t="s">
        <v>361</v>
      </c>
      <c r="F101" s="112"/>
      <c r="G101" s="112"/>
      <c r="H101" s="112"/>
      <c r="I101" s="14">
        <v>274980</v>
      </c>
      <c r="J101" s="14"/>
    </row>
    <row r="102" spans="1:10" ht="38.25" hidden="1" customHeight="1" x14ac:dyDescent="0.3">
      <c r="A102" s="105"/>
      <c r="B102" s="113"/>
      <c r="C102" s="113"/>
      <c r="D102" s="32"/>
      <c r="E102" s="22" t="s">
        <v>362</v>
      </c>
      <c r="F102" s="112"/>
      <c r="G102" s="112"/>
      <c r="H102" s="112"/>
      <c r="I102" s="14">
        <v>65000</v>
      </c>
      <c r="J102" s="14"/>
    </row>
    <row r="103" spans="1:10" ht="13.15" hidden="1" customHeight="1" x14ac:dyDescent="0.3">
      <c r="A103" s="105"/>
      <c r="B103" s="113"/>
      <c r="C103" s="113"/>
      <c r="D103" s="32"/>
      <c r="E103" s="22"/>
      <c r="F103" s="22"/>
      <c r="G103" s="22"/>
      <c r="H103" s="22"/>
      <c r="I103" s="14"/>
      <c r="J103" s="14"/>
    </row>
    <row r="104" spans="1:10" ht="54" hidden="1" customHeight="1" x14ac:dyDescent="0.3">
      <c r="A104" s="11" t="s">
        <v>212</v>
      </c>
      <c r="B104" s="113">
        <v>1091</v>
      </c>
      <c r="C104" s="80" t="s">
        <v>213</v>
      </c>
      <c r="D104" s="166" t="s">
        <v>214</v>
      </c>
      <c r="E104" s="22"/>
      <c r="F104" s="22"/>
      <c r="G104" s="22"/>
      <c r="H104" s="22"/>
      <c r="I104" s="13">
        <f>I105</f>
        <v>436700</v>
      </c>
      <c r="J104" s="14"/>
    </row>
    <row r="105" spans="1:10" ht="39.75" hidden="1" customHeight="1" x14ac:dyDescent="0.3">
      <c r="A105" s="11"/>
      <c r="B105" s="113"/>
      <c r="C105" s="80"/>
      <c r="D105" s="22"/>
      <c r="E105" s="22" t="s">
        <v>215</v>
      </c>
      <c r="F105" s="22"/>
      <c r="G105" s="22"/>
      <c r="H105" s="22"/>
      <c r="I105" s="14">
        <v>436700</v>
      </c>
      <c r="J105" s="14"/>
    </row>
    <row r="106" spans="1:10" ht="10.9" hidden="1" customHeight="1" x14ac:dyDescent="0.3">
      <c r="A106" s="231"/>
      <c r="B106" s="240"/>
      <c r="C106" s="247"/>
      <c r="D106" s="242"/>
      <c r="E106" s="242"/>
      <c r="F106" s="22"/>
      <c r="G106" s="22"/>
      <c r="H106" s="22"/>
      <c r="I106" s="14"/>
      <c r="J106" s="14"/>
    </row>
    <row r="107" spans="1:10" ht="22.5" hidden="1" customHeight="1" x14ac:dyDescent="0.3">
      <c r="A107" s="11" t="s">
        <v>391</v>
      </c>
      <c r="B107" s="113">
        <v>1130</v>
      </c>
      <c r="C107" s="298" t="s">
        <v>265</v>
      </c>
      <c r="D107" s="169" t="s">
        <v>392</v>
      </c>
      <c r="E107" s="275"/>
      <c r="F107" s="22"/>
      <c r="G107" s="22"/>
      <c r="H107" s="22"/>
      <c r="I107" s="13">
        <f>I108</f>
        <v>28000</v>
      </c>
      <c r="J107" s="14"/>
    </row>
    <row r="108" spans="1:10" ht="18" hidden="1" customHeight="1" x14ac:dyDescent="0.3">
      <c r="A108" s="11"/>
      <c r="B108" s="113"/>
      <c r="C108" s="298"/>
      <c r="D108" s="22"/>
      <c r="E108" s="293" t="s">
        <v>387</v>
      </c>
      <c r="F108" s="22"/>
      <c r="G108" s="22"/>
      <c r="H108" s="22"/>
      <c r="I108" s="14">
        <v>28000</v>
      </c>
      <c r="J108" s="14"/>
    </row>
    <row r="109" spans="1:10" ht="10.9" hidden="1" customHeight="1" x14ac:dyDescent="0.3">
      <c r="A109" s="11"/>
      <c r="B109" s="113"/>
      <c r="C109" s="298"/>
      <c r="D109" s="22"/>
      <c r="E109" s="275"/>
      <c r="F109" s="22"/>
      <c r="G109" s="22"/>
      <c r="H109" s="22"/>
      <c r="I109" s="14"/>
      <c r="J109" s="14"/>
    </row>
    <row r="110" spans="1:10" ht="21" hidden="1" customHeight="1" x14ac:dyDescent="0.3">
      <c r="A110" s="11" t="s">
        <v>393</v>
      </c>
      <c r="B110" s="113">
        <v>1141</v>
      </c>
      <c r="C110" s="298" t="s">
        <v>265</v>
      </c>
      <c r="D110" s="169" t="s">
        <v>394</v>
      </c>
      <c r="E110" s="275"/>
      <c r="F110" s="22"/>
      <c r="G110" s="22"/>
      <c r="H110" s="22"/>
      <c r="I110" s="13">
        <f>I111</f>
        <v>56000</v>
      </c>
      <c r="J110" s="14"/>
    </row>
    <row r="111" spans="1:10" ht="36.75" hidden="1" customHeight="1" x14ac:dyDescent="0.3">
      <c r="A111" s="11"/>
      <c r="B111" s="113"/>
      <c r="C111" s="298"/>
      <c r="D111" s="22"/>
      <c r="E111" s="275" t="s">
        <v>395</v>
      </c>
      <c r="F111" s="22"/>
      <c r="G111" s="22"/>
      <c r="H111" s="22"/>
      <c r="I111" s="14">
        <v>56000</v>
      </c>
      <c r="J111" s="14"/>
    </row>
    <row r="112" spans="1:10" ht="10.9" hidden="1" customHeight="1" x14ac:dyDescent="0.3">
      <c r="A112" s="11"/>
      <c r="B112" s="113"/>
      <c r="C112" s="298"/>
      <c r="D112" s="22"/>
      <c r="E112" s="275"/>
      <c r="F112" s="22"/>
      <c r="G112" s="22"/>
      <c r="H112" s="22"/>
      <c r="I112" s="14"/>
      <c r="J112" s="14"/>
    </row>
    <row r="113" spans="1:10" ht="36" hidden="1" customHeight="1" x14ac:dyDescent="0.3">
      <c r="A113" s="11" t="s">
        <v>396</v>
      </c>
      <c r="B113" s="113">
        <v>1160</v>
      </c>
      <c r="C113" s="298" t="s">
        <v>265</v>
      </c>
      <c r="D113" s="166" t="s">
        <v>397</v>
      </c>
      <c r="E113" s="275"/>
      <c r="F113" s="22"/>
      <c r="G113" s="22"/>
      <c r="H113" s="22"/>
      <c r="I113" s="13">
        <f>I114</f>
        <v>56000</v>
      </c>
      <c r="J113" s="14"/>
    </row>
    <row r="114" spans="1:10" ht="19.5" hidden="1" customHeight="1" x14ac:dyDescent="0.3">
      <c r="A114" s="11"/>
      <c r="B114" s="113"/>
      <c r="C114" s="298"/>
      <c r="D114" s="22"/>
      <c r="E114" s="275" t="s">
        <v>387</v>
      </c>
      <c r="F114" s="22"/>
      <c r="G114" s="22"/>
      <c r="H114" s="22"/>
      <c r="I114" s="14">
        <v>56000</v>
      </c>
      <c r="J114" s="14"/>
    </row>
    <row r="115" spans="1:10" ht="10.9" hidden="1" customHeight="1" x14ac:dyDescent="0.3">
      <c r="A115" s="11"/>
      <c r="B115" s="113"/>
      <c r="C115" s="80"/>
      <c r="D115" s="22"/>
      <c r="E115" s="22"/>
      <c r="F115" s="22"/>
      <c r="G115" s="22"/>
      <c r="H115" s="22"/>
      <c r="I115" s="14"/>
      <c r="J115" s="14"/>
    </row>
    <row r="116" spans="1:10" ht="69" hidden="1" customHeight="1" x14ac:dyDescent="0.3">
      <c r="A116" s="268" t="s">
        <v>355</v>
      </c>
      <c r="B116" s="269">
        <v>1181</v>
      </c>
      <c r="C116" s="273" t="s">
        <v>265</v>
      </c>
      <c r="D116" s="276" t="s">
        <v>356</v>
      </c>
      <c r="E116" s="271"/>
      <c r="F116" s="271"/>
      <c r="G116" s="271"/>
      <c r="H116" s="271"/>
      <c r="I116" s="277">
        <f>I117</f>
        <v>4694661</v>
      </c>
      <c r="J116" s="272"/>
    </row>
    <row r="117" spans="1:10" ht="57.75" hidden="1" customHeight="1" x14ac:dyDescent="0.3">
      <c r="A117" s="268"/>
      <c r="B117" s="269"/>
      <c r="C117" s="273"/>
      <c r="D117" s="275"/>
      <c r="E117" s="274" t="s">
        <v>357</v>
      </c>
      <c r="F117" s="271"/>
      <c r="G117" s="271"/>
      <c r="H117" s="271"/>
      <c r="I117" s="272">
        <v>4694661</v>
      </c>
      <c r="J117" s="272"/>
    </row>
    <row r="118" spans="1:10" ht="10.9" hidden="1" customHeight="1" x14ac:dyDescent="0.3">
      <c r="A118" s="268"/>
      <c r="B118" s="269"/>
      <c r="C118" s="270"/>
      <c r="D118" s="271"/>
      <c r="E118" s="271"/>
      <c r="F118" s="271"/>
      <c r="G118" s="271"/>
      <c r="H118" s="271"/>
      <c r="I118" s="272"/>
      <c r="J118" s="272"/>
    </row>
    <row r="119" spans="1:10" ht="54.75" hidden="1" customHeight="1" x14ac:dyDescent="0.3">
      <c r="A119" s="231" t="s">
        <v>340</v>
      </c>
      <c r="B119" s="240">
        <v>1182</v>
      </c>
      <c r="C119" s="249" t="s">
        <v>265</v>
      </c>
      <c r="D119" s="248" t="s">
        <v>341</v>
      </c>
      <c r="E119" s="242"/>
      <c r="F119" s="242"/>
      <c r="G119" s="242"/>
      <c r="H119" s="242"/>
      <c r="I119" s="251">
        <f>I120</f>
        <v>11195238</v>
      </c>
      <c r="J119" s="243"/>
    </row>
    <row r="120" spans="1:10" ht="57" hidden="1" customHeight="1" x14ac:dyDescent="0.3">
      <c r="A120" s="231"/>
      <c r="B120" s="240"/>
      <c r="C120" s="249"/>
      <c r="D120" s="250"/>
      <c r="E120" s="166" t="s">
        <v>342</v>
      </c>
      <c r="F120" s="242"/>
      <c r="G120" s="242"/>
      <c r="H120" s="242"/>
      <c r="I120" s="243">
        <v>11195238</v>
      </c>
      <c r="J120" s="243"/>
    </row>
    <row r="121" spans="1:10" ht="10.9" hidden="1" customHeight="1" x14ac:dyDescent="0.3">
      <c r="A121" s="231"/>
      <c r="B121" s="240"/>
      <c r="C121" s="247"/>
      <c r="D121" s="242"/>
      <c r="E121" s="242"/>
      <c r="F121" s="242"/>
      <c r="G121" s="242"/>
      <c r="H121" s="242"/>
      <c r="I121" s="243"/>
      <c r="J121" s="243"/>
    </row>
    <row r="122" spans="1:10" ht="66.75" hidden="1" customHeight="1" x14ac:dyDescent="0.3">
      <c r="A122" s="231" t="s">
        <v>264</v>
      </c>
      <c r="B122" s="240">
        <v>1221</v>
      </c>
      <c r="C122" s="247" t="s">
        <v>265</v>
      </c>
      <c r="D122" s="248" t="s">
        <v>266</v>
      </c>
      <c r="E122" s="242"/>
      <c r="F122" s="22"/>
      <c r="G122" s="22"/>
      <c r="H122" s="22"/>
      <c r="I122" s="13">
        <f>I123</f>
        <v>3100000</v>
      </c>
      <c r="J122" s="14"/>
    </row>
    <row r="123" spans="1:10" ht="58.15" hidden="1" customHeight="1" x14ac:dyDescent="0.3">
      <c r="A123" s="170"/>
      <c r="B123" s="171"/>
      <c r="C123" s="172"/>
      <c r="D123" s="189"/>
      <c r="E123" s="246" t="s">
        <v>267</v>
      </c>
      <c r="F123" s="22"/>
      <c r="G123" s="22"/>
      <c r="H123" s="22"/>
      <c r="I123" s="14">
        <v>3100000</v>
      </c>
      <c r="J123" s="14"/>
    </row>
    <row r="124" spans="1:10" ht="10.15" hidden="1" customHeight="1" x14ac:dyDescent="0.3">
      <c r="A124" s="11"/>
      <c r="B124" s="113"/>
      <c r="C124" s="80"/>
      <c r="D124" s="22"/>
      <c r="E124" s="22"/>
      <c r="F124" s="22"/>
      <c r="G124" s="22"/>
      <c r="H124" s="22"/>
      <c r="I124" s="14"/>
      <c r="J124" s="14"/>
    </row>
    <row r="125" spans="1:10" ht="52.5" hidden="1" customHeight="1" x14ac:dyDescent="0.3">
      <c r="A125" s="170" t="s">
        <v>268</v>
      </c>
      <c r="B125" s="171">
        <v>1222</v>
      </c>
      <c r="C125" s="172" t="s">
        <v>265</v>
      </c>
      <c r="D125" s="175" t="s">
        <v>269</v>
      </c>
      <c r="E125" s="189"/>
      <c r="F125" s="22"/>
      <c r="G125" s="22"/>
      <c r="H125" s="22"/>
      <c r="I125" s="13">
        <f>I126</f>
        <v>12843900</v>
      </c>
      <c r="J125" s="14"/>
    </row>
    <row r="126" spans="1:10" ht="39.75" hidden="1" customHeight="1" x14ac:dyDescent="0.3">
      <c r="A126" s="11"/>
      <c r="B126" s="113"/>
      <c r="C126" s="80"/>
      <c r="D126" s="22"/>
      <c r="E126" s="166" t="s">
        <v>270</v>
      </c>
      <c r="F126" s="22"/>
      <c r="G126" s="22"/>
      <c r="H126" s="22"/>
      <c r="I126" s="117">
        <v>12843900</v>
      </c>
      <c r="J126" s="14"/>
    </row>
    <row r="127" spans="1:10" ht="6" hidden="1" customHeight="1" x14ac:dyDescent="0.3">
      <c r="A127" s="11"/>
      <c r="B127" s="113"/>
      <c r="C127" s="80"/>
      <c r="D127" s="22"/>
      <c r="E127" s="22"/>
      <c r="F127" s="22"/>
      <c r="G127" s="22"/>
      <c r="H127" s="22"/>
      <c r="I127" s="14"/>
      <c r="J127" s="14"/>
    </row>
    <row r="128" spans="1:10" ht="85.5" hidden="1" customHeight="1" x14ac:dyDescent="0.3">
      <c r="A128" s="170" t="s">
        <v>301</v>
      </c>
      <c r="B128" s="171">
        <v>1291</v>
      </c>
      <c r="C128" s="172" t="s">
        <v>265</v>
      </c>
      <c r="D128" s="175" t="s">
        <v>302</v>
      </c>
      <c r="E128" s="22"/>
      <c r="F128" s="22"/>
      <c r="G128" s="22"/>
      <c r="H128" s="22"/>
      <c r="I128" s="13">
        <f>I129</f>
        <v>3468500</v>
      </c>
      <c r="J128" s="14"/>
    </row>
    <row r="129" spans="1:10" ht="23.25" hidden="1" customHeight="1" x14ac:dyDescent="0.3">
      <c r="A129" s="11"/>
      <c r="B129" s="113"/>
      <c r="C129" s="80"/>
      <c r="D129" s="22"/>
      <c r="E129" s="219" t="s">
        <v>303</v>
      </c>
      <c r="F129" s="22"/>
      <c r="G129" s="22"/>
      <c r="H129" s="22"/>
      <c r="I129" s="14">
        <v>3468500</v>
      </c>
      <c r="J129" s="14"/>
    </row>
    <row r="130" spans="1:10" ht="6" hidden="1" customHeight="1" x14ac:dyDescent="0.3">
      <c r="A130" s="11"/>
      <c r="B130" s="113"/>
      <c r="C130" s="80"/>
      <c r="D130" s="22"/>
      <c r="E130" s="22"/>
      <c r="F130" s="22"/>
      <c r="G130" s="22"/>
      <c r="H130" s="22"/>
      <c r="I130" s="14"/>
      <c r="J130" s="14"/>
    </row>
    <row r="131" spans="1:10" ht="27.75" hidden="1" customHeight="1" x14ac:dyDescent="0.3">
      <c r="A131" s="11" t="s">
        <v>235</v>
      </c>
      <c r="B131" s="25">
        <v>7321</v>
      </c>
      <c r="C131" s="15" t="s">
        <v>14</v>
      </c>
      <c r="D131" s="22" t="s">
        <v>162</v>
      </c>
      <c r="E131" s="22"/>
      <c r="F131" s="22"/>
      <c r="G131" s="22"/>
      <c r="H131" s="22"/>
      <c r="I131" s="13">
        <f>I132</f>
        <v>270000</v>
      </c>
      <c r="J131" s="14"/>
    </row>
    <row r="132" spans="1:10" ht="56.25" hidden="1" customHeight="1" x14ac:dyDescent="0.3">
      <c r="A132" s="11"/>
      <c r="B132" s="113"/>
      <c r="C132" s="80"/>
      <c r="D132" s="22"/>
      <c r="E132" s="23" t="s">
        <v>227</v>
      </c>
      <c r="F132" s="22"/>
      <c r="G132" s="22"/>
      <c r="H132" s="22"/>
      <c r="I132" s="14">
        <v>270000</v>
      </c>
      <c r="J132" s="14"/>
    </row>
    <row r="133" spans="1:10" ht="8.25" hidden="1" customHeight="1" x14ac:dyDescent="0.3">
      <c r="A133" s="105"/>
      <c r="B133" s="113"/>
      <c r="C133" s="113"/>
      <c r="D133" s="32"/>
      <c r="E133" s="22"/>
      <c r="F133" s="22"/>
      <c r="G133" s="22"/>
      <c r="H133" s="22"/>
      <c r="I133" s="14"/>
      <c r="J133" s="14"/>
    </row>
    <row r="134" spans="1:10" ht="26.25" hidden="1" customHeight="1" x14ac:dyDescent="0.3">
      <c r="A134" s="8" t="s">
        <v>33</v>
      </c>
      <c r="B134" s="127"/>
      <c r="C134" s="128"/>
      <c r="D134" s="9" t="s">
        <v>34</v>
      </c>
      <c r="E134" s="129"/>
      <c r="F134" s="129"/>
      <c r="G134" s="129"/>
      <c r="H134" s="129"/>
      <c r="I134" s="10">
        <f>I135</f>
        <v>12956000</v>
      </c>
      <c r="J134" s="10"/>
    </row>
    <row r="135" spans="1:10" ht="21.6" hidden="1" customHeight="1" x14ac:dyDescent="0.3">
      <c r="A135" s="11" t="s">
        <v>35</v>
      </c>
      <c r="B135" s="130"/>
      <c r="C135" s="131"/>
      <c r="D135" s="12" t="s">
        <v>34</v>
      </c>
      <c r="E135" s="112"/>
      <c r="F135" s="112"/>
      <c r="G135" s="112"/>
      <c r="H135" s="112"/>
      <c r="I135" s="13">
        <f>I141+I137+I150+I155</f>
        <v>12956000</v>
      </c>
      <c r="J135" s="13"/>
    </row>
    <row r="136" spans="1:10" ht="11.25" hidden="1" customHeight="1" x14ac:dyDescent="0.3">
      <c r="A136" s="11"/>
      <c r="B136" s="130"/>
      <c r="C136" s="131"/>
      <c r="D136" s="12"/>
      <c r="E136" s="112"/>
      <c r="F136" s="112"/>
      <c r="G136" s="112"/>
      <c r="H136" s="112"/>
      <c r="I136" s="14"/>
      <c r="J136" s="14"/>
    </row>
    <row r="137" spans="1:10" ht="36" hidden="1" customHeight="1" x14ac:dyDescent="0.3">
      <c r="A137" s="121" t="s">
        <v>133</v>
      </c>
      <c r="B137" s="132">
        <v>2010</v>
      </c>
      <c r="C137" s="133" t="s">
        <v>124</v>
      </c>
      <c r="D137" s="166" t="s">
        <v>125</v>
      </c>
      <c r="E137" s="112"/>
      <c r="F137" s="112"/>
      <c r="G137" s="112"/>
      <c r="H137" s="112"/>
      <c r="I137" s="13">
        <f>SUM(I138:I139)</f>
        <v>7587000</v>
      </c>
      <c r="J137" s="14"/>
    </row>
    <row r="138" spans="1:10" ht="53.25" hidden="1" customHeight="1" x14ac:dyDescent="0.3">
      <c r="A138" s="11"/>
      <c r="B138" s="130"/>
      <c r="C138" s="131"/>
      <c r="D138" s="12"/>
      <c r="E138" s="22" t="s">
        <v>199</v>
      </c>
      <c r="F138" s="112"/>
      <c r="G138" s="112"/>
      <c r="H138" s="112"/>
      <c r="I138" s="14">
        <v>4587000</v>
      </c>
      <c r="J138" s="14"/>
    </row>
    <row r="139" spans="1:10" ht="82.5" hidden="1" customHeight="1" x14ac:dyDescent="0.3">
      <c r="A139" s="11"/>
      <c r="B139" s="130"/>
      <c r="C139" s="131"/>
      <c r="D139" s="12"/>
      <c r="E139" s="192" t="s">
        <v>216</v>
      </c>
      <c r="F139" s="112"/>
      <c r="G139" s="112"/>
      <c r="H139" s="112"/>
      <c r="I139" s="14">
        <v>3000000</v>
      </c>
      <c r="J139" s="14"/>
    </row>
    <row r="140" spans="1:10" ht="11.25" hidden="1" customHeight="1" x14ac:dyDescent="0.3">
      <c r="A140" s="11"/>
      <c r="B140" s="130"/>
      <c r="C140" s="131"/>
      <c r="D140" s="12"/>
      <c r="E140" s="112"/>
      <c r="F140" s="112"/>
      <c r="G140" s="112"/>
      <c r="H140" s="112"/>
      <c r="I140" s="14"/>
      <c r="J140" s="14"/>
    </row>
    <row r="141" spans="1:10" ht="37.5" hidden="1" customHeight="1" x14ac:dyDescent="0.3">
      <c r="A141" s="121" t="s">
        <v>121</v>
      </c>
      <c r="B141" s="132">
        <v>2030</v>
      </c>
      <c r="C141" s="133" t="s">
        <v>122</v>
      </c>
      <c r="D141" s="78" t="s">
        <v>123</v>
      </c>
      <c r="E141" s="19"/>
      <c r="F141" s="22"/>
      <c r="G141" s="22"/>
      <c r="H141" s="22"/>
      <c r="I141" s="13">
        <f>SUM(I142:I148)</f>
        <v>1269000</v>
      </c>
      <c r="J141" s="14"/>
    </row>
    <row r="142" spans="1:10" ht="38.25" hidden="1" customHeight="1" x14ac:dyDescent="0.3">
      <c r="A142" s="121"/>
      <c r="B142" s="132"/>
      <c r="C142" s="133"/>
      <c r="D142" s="78"/>
      <c r="E142" s="252" t="s">
        <v>343</v>
      </c>
      <c r="F142" s="22"/>
      <c r="G142" s="22"/>
      <c r="H142" s="22"/>
      <c r="I142" s="117">
        <v>169000</v>
      </c>
      <c r="J142" s="14"/>
    </row>
    <row r="143" spans="1:10" ht="37.5" hidden="1" customHeight="1" x14ac:dyDescent="0.3">
      <c r="A143" s="121"/>
      <c r="B143" s="132"/>
      <c r="C143" s="133"/>
      <c r="D143" s="78"/>
      <c r="E143" s="208" t="s">
        <v>271</v>
      </c>
      <c r="F143" s="22"/>
      <c r="G143" s="22"/>
      <c r="H143" s="22"/>
      <c r="I143" s="117">
        <v>45000</v>
      </c>
      <c r="J143" s="14"/>
    </row>
    <row r="144" spans="1:10" ht="37.5" hidden="1" customHeight="1" x14ac:dyDescent="0.3">
      <c r="A144" s="121"/>
      <c r="B144" s="132"/>
      <c r="C144" s="133"/>
      <c r="D144" s="78"/>
      <c r="E144" s="208" t="s">
        <v>272</v>
      </c>
      <c r="F144" s="22"/>
      <c r="G144" s="22"/>
      <c r="H144" s="22"/>
      <c r="I144" s="117">
        <v>60000</v>
      </c>
      <c r="J144" s="14"/>
    </row>
    <row r="145" spans="1:10" ht="37.5" hidden="1" customHeight="1" x14ac:dyDescent="0.3">
      <c r="A145" s="121"/>
      <c r="B145" s="132"/>
      <c r="C145" s="133"/>
      <c r="D145" s="78"/>
      <c r="E145" s="208" t="s">
        <v>273</v>
      </c>
      <c r="F145" s="22"/>
      <c r="G145" s="22"/>
      <c r="H145" s="22"/>
      <c r="I145" s="117">
        <v>100000</v>
      </c>
      <c r="J145" s="14"/>
    </row>
    <row r="146" spans="1:10" ht="37.5" hidden="1" customHeight="1" x14ac:dyDescent="0.3">
      <c r="A146" s="121"/>
      <c r="B146" s="132"/>
      <c r="C146" s="133"/>
      <c r="D146" s="78"/>
      <c r="E146" s="208" t="s">
        <v>274</v>
      </c>
      <c r="F146" s="22"/>
      <c r="G146" s="22"/>
      <c r="H146" s="22"/>
      <c r="I146" s="117">
        <v>195000</v>
      </c>
      <c r="J146" s="14"/>
    </row>
    <row r="147" spans="1:10" ht="37.5" hidden="1" customHeight="1" x14ac:dyDescent="0.3">
      <c r="A147" s="121"/>
      <c r="B147" s="132"/>
      <c r="C147" s="133"/>
      <c r="D147" s="78"/>
      <c r="E147" s="42" t="s">
        <v>174</v>
      </c>
      <c r="F147" s="22"/>
      <c r="G147" s="22"/>
      <c r="H147" s="22"/>
      <c r="I147" s="14">
        <v>200000</v>
      </c>
      <c r="J147" s="14"/>
    </row>
    <row r="148" spans="1:10" ht="39" hidden="1" customHeight="1" x14ac:dyDescent="0.3">
      <c r="A148" s="105"/>
      <c r="B148" s="113"/>
      <c r="C148" s="113"/>
      <c r="D148" s="32"/>
      <c r="E148" s="42" t="s">
        <v>175</v>
      </c>
      <c r="F148" s="22"/>
      <c r="G148" s="22"/>
      <c r="H148" s="22"/>
      <c r="I148" s="14">
        <v>500000</v>
      </c>
      <c r="J148" s="14"/>
    </row>
    <row r="149" spans="1:10" ht="7.15" hidden="1" customHeight="1" x14ac:dyDescent="0.3">
      <c r="A149" s="105"/>
      <c r="B149" s="113"/>
      <c r="C149" s="113"/>
      <c r="D149" s="32"/>
      <c r="E149" s="22"/>
      <c r="F149" s="22"/>
      <c r="G149" s="22"/>
      <c r="H149" s="22"/>
      <c r="I149" s="14"/>
      <c r="J149" s="14"/>
    </row>
    <row r="150" spans="1:10" ht="37.5" hidden="1" customHeight="1" x14ac:dyDescent="0.3">
      <c r="A150" s="121" t="s">
        <v>135</v>
      </c>
      <c r="B150" s="132">
        <v>2090</v>
      </c>
      <c r="C150" s="133" t="s">
        <v>137</v>
      </c>
      <c r="D150" s="191" t="s">
        <v>136</v>
      </c>
      <c r="E150" s="22"/>
      <c r="F150" s="22"/>
      <c r="G150" s="22"/>
      <c r="H150" s="22"/>
      <c r="I150" s="13">
        <f>SUM(I151:I153)</f>
        <v>1500000</v>
      </c>
      <c r="J150" s="14"/>
    </row>
    <row r="151" spans="1:10" ht="39" hidden="1" customHeight="1" x14ac:dyDescent="0.3">
      <c r="A151" s="121"/>
      <c r="B151" s="132"/>
      <c r="C151" s="133"/>
      <c r="D151" s="191"/>
      <c r="E151" s="16" t="s">
        <v>384</v>
      </c>
      <c r="F151" s="22"/>
      <c r="G151" s="22"/>
      <c r="H151" s="22"/>
      <c r="I151" s="14">
        <v>389600</v>
      </c>
      <c r="J151" s="14"/>
    </row>
    <row r="152" spans="1:10" ht="54" hidden="1" customHeight="1" x14ac:dyDescent="0.3">
      <c r="A152" s="105"/>
      <c r="B152" s="113"/>
      <c r="C152" s="113"/>
      <c r="D152" s="32"/>
      <c r="E152" s="16" t="s">
        <v>304</v>
      </c>
      <c r="F152" s="22"/>
      <c r="G152" s="22"/>
      <c r="H152" s="22"/>
      <c r="I152" s="14">
        <v>610400</v>
      </c>
      <c r="J152" s="14"/>
    </row>
    <row r="153" spans="1:10" ht="58.15" hidden="1" customHeight="1" x14ac:dyDescent="0.3">
      <c r="A153" s="105"/>
      <c r="B153" s="113"/>
      <c r="C153" s="113"/>
      <c r="D153" s="32"/>
      <c r="E153" s="201" t="s">
        <v>243</v>
      </c>
      <c r="F153" s="22"/>
      <c r="G153" s="22"/>
      <c r="H153" s="22"/>
      <c r="I153" s="14">
        <v>500000</v>
      </c>
      <c r="J153" s="14"/>
    </row>
    <row r="154" spans="1:10" ht="5.25" hidden="1" customHeight="1" x14ac:dyDescent="0.3">
      <c r="A154" s="105"/>
      <c r="B154" s="113"/>
      <c r="C154" s="113"/>
      <c r="D154" s="32"/>
      <c r="E154" s="16"/>
      <c r="F154" s="22"/>
      <c r="G154" s="22"/>
      <c r="H154" s="22"/>
      <c r="I154" s="14"/>
      <c r="J154" s="14"/>
    </row>
    <row r="155" spans="1:10" ht="27" hidden="1" customHeight="1" x14ac:dyDescent="0.3">
      <c r="A155" s="121" t="s">
        <v>161</v>
      </c>
      <c r="B155" s="132">
        <v>2100</v>
      </c>
      <c r="C155" s="133" t="s">
        <v>137</v>
      </c>
      <c r="D155" s="169" t="s">
        <v>160</v>
      </c>
      <c r="E155" s="16"/>
      <c r="F155" s="22"/>
      <c r="G155" s="22"/>
      <c r="H155" s="22"/>
      <c r="I155" s="13">
        <f>I156</f>
        <v>2600000</v>
      </c>
      <c r="J155" s="14"/>
    </row>
    <row r="156" spans="1:10" ht="39.75" hidden="1" customHeight="1" x14ac:dyDescent="0.3">
      <c r="A156" s="105"/>
      <c r="B156" s="113"/>
      <c r="C156" s="113"/>
      <c r="D156" s="32"/>
      <c r="E156" s="22" t="s">
        <v>134</v>
      </c>
      <c r="F156" s="112"/>
      <c r="G156" s="112"/>
      <c r="H156" s="112"/>
      <c r="I156" s="14">
        <v>2600000</v>
      </c>
      <c r="J156" s="14"/>
    </row>
    <row r="157" spans="1:10" ht="7.15" hidden="1" customHeight="1" x14ac:dyDescent="0.3">
      <c r="A157" s="105"/>
      <c r="B157" s="113"/>
      <c r="C157" s="113"/>
      <c r="D157" s="32"/>
      <c r="E157" s="22"/>
      <c r="F157" s="22"/>
      <c r="G157" s="22"/>
      <c r="H157" s="22"/>
      <c r="I157" s="14"/>
      <c r="J157" s="14"/>
    </row>
    <row r="158" spans="1:10" ht="30.75" hidden="1" customHeight="1" x14ac:dyDescent="0.3">
      <c r="A158" s="8" t="s">
        <v>36</v>
      </c>
      <c r="B158" s="127"/>
      <c r="C158" s="128"/>
      <c r="D158" s="9" t="s">
        <v>231</v>
      </c>
      <c r="E158" s="134"/>
      <c r="F158" s="134"/>
      <c r="G158" s="134"/>
      <c r="H158" s="134"/>
      <c r="I158" s="10">
        <f>I159</f>
        <v>89663918</v>
      </c>
      <c r="J158" s="10"/>
    </row>
    <row r="159" spans="1:10" ht="30.75" hidden="1" customHeight="1" x14ac:dyDescent="0.3">
      <c r="A159" s="11" t="s">
        <v>37</v>
      </c>
      <c r="B159" s="25"/>
      <c r="C159" s="15"/>
      <c r="D159" s="135" t="s">
        <v>231</v>
      </c>
      <c r="E159" s="32"/>
      <c r="F159" s="32"/>
      <c r="G159" s="32"/>
      <c r="H159" s="32"/>
      <c r="I159" s="13">
        <f>I161+I173+I164+I167+I170</f>
        <v>89663918</v>
      </c>
      <c r="J159" s="13"/>
    </row>
    <row r="160" spans="1:10" ht="7.15" hidden="1" customHeight="1" x14ac:dyDescent="0.3">
      <c r="A160" s="105"/>
      <c r="B160" s="113"/>
      <c r="C160" s="113"/>
      <c r="D160" s="32"/>
      <c r="E160" s="32"/>
      <c r="F160" s="32"/>
      <c r="G160" s="32"/>
      <c r="H160" s="32"/>
      <c r="I160" s="14"/>
      <c r="J160" s="14"/>
    </row>
    <row r="161" spans="1:10" ht="36.75" hidden="1" customHeight="1" x14ac:dyDescent="0.3">
      <c r="A161" s="11" t="s">
        <v>38</v>
      </c>
      <c r="B161" s="15" t="s">
        <v>39</v>
      </c>
      <c r="C161" s="15" t="s">
        <v>11</v>
      </c>
      <c r="D161" s="175" t="s">
        <v>176</v>
      </c>
      <c r="E161" s="32"/>
      <c r="F161" s="32"/>
      <c r="G161" s="32"/>
      <c r="H161" s="32"/>
      <c r="I161" s="13">
        <f>I162</f>
        <v>365000</v>
      </c>
      <c r="J161" s="13"/>
    </row>
    <row r="162" spans="1:10" ht="24.75" hidden="1" customHeight="1" x14ac:dyDescent="0.3">
      <c r="A162" s="105"/>
      <c r="B162" s="113"/>
      <c r="C162" s="113"/>
      <c r="D162" s="32"/>
      <c r="E162" s="27" t="s">
        <v>40</v>
      </c>
      <c r="F162" s="27"/>
      <c r="G162" s="27"/>
      <c r="H162" s="27"/>
      <c r="I162" s="14">
        <v>365000</v>
      </c>
      <c r="J162" s="14"/>
    </row>
    <row r="163" spans="1:10" ht="6" hidden="1" customHeight="1" x14ac:dyDescent="0.3">
      <c r="A163" s="105"/>
      <c r="B163" s="113"/>
      <c r="C163" s="113"/>
      <c r="D163" s="32"/>
      <c r="E163" s="32"/>
      <c r="F163" s="32"/>
      <c r="G163" s="32"/>
      <c r="H163" s="32"/>
      <c r="I163" s="14"/>
      <c r="J163" s="14"/>
    </row>
    <row r="164" spans="1:10" ht="222.75" hidden="1" customHeight="1" x14ac:dyDescent="0.3">
      <c r="A164" s="11" t="s">
        <v>305</v>
      </c>
      <c r="B164" s="15" t="s">
        <v>306</v>
      </c>
      <c r="C164" s="15" t="s">
        <v>307</v>
      </c>
      <c r="D164" s="220" t="s">
        <v>308</v>
      </c>
      <c r="E164" s="32"/>
      <c r="F164" s="32"/>
      <c r="G164" s="32"/>
      <c r="H164" s="32"/>
      <c r="I164" s="13">
        <f>I165</f>
        <v>43899709</v>
      </c>
      <c r="J164" s="14"/>
    </row>
    <row r="165" spans="1:10" ht="36.75" hidden="1" customHeight="1" x14ac:dyDescent="0.3">
      <c r="A165" s="105"/>
      <c r="B165" s="113"/>
      <c r="C165" s="116"/>
      <c r="D165" s="32"/>
      <c r="E165" s="22" t="s">
        <v>309</v>
      </c>
      <c r="F165" s="32"/>
      <c r="G165" s="32"/>
      <c r="H165" s="32"/>
      <c r="I165" s="14">
        <v>43899709</v>
      </c>
      <c r="J165" s="14"/>
    </row>
    <row r="166" spans="1:10" ht="12.75" hidden="1" customHeight="1" x14ac:dyDescent="0.3">
      <c r="A166" s="105"/>
      <c r="B166" s="113"/>
      <c r="C166" s="116"/>
      <c r="D166" s="32"/>
      <c r="E166" s="32"/>
      <c r="F166" s="32"/>
      <c r="G166" s="32"/>
      <c r="H166" s="32"/>
      <c r="I166" s="14"/>
      <c r="J166" s="14"/>
    </row>
    <row r="167" spans="1:10" ht="219.75" hidden="1" customHeight="1" x14ac:dyDescent="0.3">
      <c r="A167" s="11" t="s">
        <v>310</v>
      </c>
      <c r="B167" s="15" t="s">
        <v>311</v>
      </c>
      <c r="C167" s="15" t="s">
        <v>307</v>
      </c>
      <c r="D167" s="220" t="s">
        <v>312</v>
      </c>
      <c r="E167" s="32"/>
      <c r="F167" s="32"/>
      <c r="G167" s="32"/>
      <c r="H167" s="32"/>
      <c r="I167" s="13">
        <f>I168</f>
        <v>26881520</v>
      </c>
      <c r="J167" s="14"/>
    </row>
    <row r="168" spans="1:10" ht="33.75" hidden="1" customHeight="1" x14ac:dyDescent="0.3">
      <c r="A168" s="105"/>
      <c r="B168" s="113"/>
      <c r="C168" s="116"/>
      <c r="D168" s="32"/>
      <c r="E168" s="22" t="s">
        <v>309</v>
      </c>
      <c r="F168" s="32"/>
      <c r="G168" s="32"/>
      <c r="H168" s="32"/>
      <c r="I168" s="14">
        <v>26881520</v>
      </c>
      <c r="J168" s="14"/>
    </row>
    <row r="169" spans="1:10" ht="12.75" hidden="1" customHeight="1" x14ac:dyDescent="0.3">
      <c r="A169" s="105"/>
      <c r="B169" s="113"/>
      <c r="C169" s="116"/>
      <c r="D169" s="32"/>
      <c r="E169" s="32"/>
      <c r="F169" s="32"/>
      <c r="G169" s="32"/>
      <c r="H169" s="32"/>
      <c r="I169" s="14"/>
      <c r="J169" s="14"/>
    </row>
    <row r="170" spans="1:10" ht="160.5" hidden="1" customHeight="1" x14ac:dyDescent="0.3">
      <c r="A170" s="11" t="s">
        <v>313</v>
      </c>
      <c r="B170" s="15" t="s">
        <v>314</v>
      </c>
      <c r="C170" s="15" t="s">
        <v>307</v>
      </c>
      <c r="D170" s="220" t="s">
        <v>315</v>
      </c>
      <c r="E170" s="32"/>
      <c r="F170" s="32"/>
      <c r="G170" s="32"/>
      <c r="H170" s="32"/>
      <c r="I170" s="13">
        <f>I171</f>
        <v>13517689</v>
      </c>
      <c r="J170" s="14"/>
    </row>
    <row r="171" spans="1:10" ht="40.5" hidden="1" customHeight="1" x14ac:dyDescent="0.3">
      <c r="A171" s="105"/>
      <c r="B171" s="113"/>
      <c r="C171" s="116"/>
      <c r="D171" s="32"/>
      <c r="E171" s="22" t="s">
        <v>309</v>
      </c>
      <c r="F171" s="32"/>
      <c r="G171" s="32"/>
      <c r="H171" s="32"/>
      <c r="I171" s="14">
        <v>13517689</v>
      </c>
      <c r="J171" s="14"/>
    </row>
    <row r="172" spans="1:10" ht="6" hidden="1" customHeight="1" x14ac:dyDescent="0.3">
      <c r="A172" s="105"/>
      <c r="B172" s="113"/>
      <c r="C172" s="116"/>
      <c r="D172" s="32"/>
      <c r="E172" s="32"/>
      <c r="F172" s="32"/>
      <c r="G172" s="32"/>
      <c r="H172" s="32"/>
      <c r="I172" s="14"/>
      <c r="J172" s="14"/>
    </row>
    <row r="173" spans="1:10" ht="42" hidden="1" customHeight="1" x14ac:dyDescent="0.3">
      <c r="A173" s="11" t="s">
        <v>41</v>
      </c>
      <c r="B173" s="25">
        <v>6082</v>
      </c>
      <c r="C173" s="15" t="s">
        <v>42</v>
      </c>
      <c r="D173" s="22" t="s">
        <v>43</v>
      </c>
      <c r="E173" s="32"/>
      <c r="F173" s="32"/>
      <c r="G173" s="32"/>
      <c r="H173" s="32"/>
      <c r="I173" s="13">
        <f>I174</f>
        <v>5000000</v>
      </c>
      <c r="J173" s="13"/>
    </row>
    <row r="174" spans="1:10" ht="35.25" hidden="1" customHeight="1" x14ac:dyDescent="0.3">
      <c r="A174" s="105"/>
      <c r="B174" s="113"/>
      <c r="C174" s="113"/>
      <c r="D174" s="32"/>
      <c r="E174" s="184" t="s">
        <v>126</v>
      </c>
      <c r="F174" s="136"/>
      <c r="G174" s="136"/>
      <c r="H174" s="137"/>
      <c r="I174" s="14">
        <v>5000000</v>
      </c>
      <c r="J174" s="14"/>
    </row>
    <row r="175" spans="1:10" ht="6.75" hidden="1" customHeight="1" x14ac:dyDescent="0.3">
      <c r="A175" s="105"/>
      <c r="B175" s="113"/>
      <c r="C175" s="113"/>
      <c r="D175" s="32"/>
      <c r="E175" s="160"/>
      <c r="F175" s="137"/>
      <c r="G175" s="137"/>
      <c r="H175" s="137"/>
      <c r="I175" s="14"/>
      <c r="J175" s="14"/>
    </row>
    <row r="176" spans="1:10" ht="27.4" hidden="1" customHeight="1" x14ac:dyDescent="0.3">
      <c r="A176" s="8" t="s">
        <v>44</v>
      </c>
      <c r="B176" s="127"/>
      <c r="C176" s="128"/>
      <c r="D176" s="9" t="s">
        <v>45</v>
      </c>
      <c r="E176" s="134"/>
      <c r="F176" s="134"/>
      <c r="G176" s="134"/>
      <c r="H176" s="134"/>
      <c r="I176" s="10">
        <f>I177</f>
        <v>2096200</v>
      </c>
      <c r="J176" s="10"/>
    </row>
    <row r="177" spans="1:10" ht="25.5" hidden="1" customHeight="1" x14ac:dyDescent="0.3">
      <c r="A177" s="11" t="s">
        <v>46</v>
      </c>
      <c r="B177" s="25"/>
      <c r="C177" s="15"/>
      <c r="D177" s="12" t="s">
        <v>45</v>
      </c>
      <c r="E177" s="32"/>
      <c r="F177" s="32"/>
      <c r="G177" s="32"/>
      <c r="H177" s="32"/>
      <c r="I177" s="13">
        <f>I182+I179+I190+I187</f>
        <v>2096200</v>
      </c>
      <c r="J177" s="13"/>
    </row>
    <row r="178" spans="1:10" ht="6.6" hidden="1" customHeight="1" x14ac:dyDescent="0.3">
      <c r="A178" s="105"/>
      <c r="B178" s="113"/>
      <c r="C178" s="113"/>
      <c r="D178" s="32"/>
      <c r="E178" s="32"/>
      <c r="F178" s="32"/>
      <c r="G178" s="32"/>
      <c r="H178" s="32"/>
      <c r="I178" s="14"/>
      <c r="J178" s="14"/>
    </row>
    <row r="179" spans="1:10" ht="26.25" hidden="1" customHeight="1" x14ac:dyDescent="0.3">
      <c r="A179" s="11" t="s">
        <v>103</v>
      </c>
      <c r="B179" s="25">
        <v>1080</v>
      </c>
      <c r="C179" s="15" t="s">
        <v>104</v>
      </c>
      <c r="D179" s="19" t="s">
        <v>108</v>
      </c>
      <c r="E179" s="32"/>
      <c r="F179" s="32"/>
      <c r="G179" s="32"/>
      <c r="H179" s="32"/>
      <c r="I179" s="13">
        <f>SUM(I180:I180)</f>
        <v>80000</v>
      </c>
      <c r="J179" s="14"/>
    </row>
    <row r="180" spans="1:10" ht="35.25" hidden="1" customHeight="1" x14ac:dyDescent="0.3">
      <c r="A180" s="11"/>
      <c r="B180" s="25"/>
      <c r="C180" s="15"/>
      <c r="D180" s="19"/>
      <c r="E180" s="22" t="s">
        <v>138</v>
      </c>
      <c r="F180" s="32"/>
      <c r="G180" s="32"/>
      <c r="H180" s="32"/>
      <c r="I180" s="14">
        <v>80000</v>
      </c>
      <c r="J180" s="14"/>
    </row>
    <row r="181" spans="1:10" ht="6.6" hidden="1" customHeight="1" x14ac:dyDescent="0.3">
      <c r="A181" s="105"/>
      <c r="B181" s="113"/>
      <c r="C181" s="113"/>
      <c r="D181" s="32"/>
      <c r="E181" s="32"/>
      <c r="F181" s="32"/>
      <c r="G181" s="32"/>
      <c r="H181" s="32"/>
      <c r="I181" s="14"/>
      <c r="J181" s="14"/>
    </row>
    <row r="182" spans="1:10" ht="28.15" hidden="1" customHeight="1" x14ac:dyDescent="0.3">
      <c r="A182" s="11" t="s">
        <v>47</v>
      </c>
      <c r="B182" s="25">
        <v>4030</v>
      </c>
      <c r="C182" s="15" t="s">
        <v>48</v>
      </c>
      <c r="D182" s="32" t="s">
        <v>49</v>
      </c>
      <c r="E182" s="32"/>
      <c r="F182" s="32"/>
      <c r="G182" s="32"/>
      <c r="H182" s="32"/>
      <c r="I182" s="13">
        <f>SUM(I183:I185)</f>
        <v>1115200</v>
      </c>
      <c r="J182" s="13"/>
    </row>
    <row r="183" spans="1:10" ht="36" hidden="1" customHeight="1" x14ac:dyDescent="0.3">
      <c r="A183" s="105"/>
      <c r="B183" s="113"/>
      <c r="C183" s="113"/>
      <c r="D183" s="32"/>
      <c r="E183" s="81" t="s">
        <v>186</v>
      </c>
      <c r="F183" s="138"/>
      <c r="G183" s="138"/>
      <c r="H183" s="138"/>
      <c r="I183" s="14">
        <v>510000</v>
      </c>
      <c r="J183" s="14"/>
    </row>
    <row r="184" spans="1:10" ht="36" hidden="1" customHeight="1" x14ac:dyDescent="0.3">
      <c r="A184" s="105"/>
      <c r="B184" s="113"/>
      <c r="C184" s="113"/>
      <c r="D184" s="32"/>
      <c r="E184" s="81" t="s">
        <v>322</v>
      </c>
      <c r="F184" s="138"/>
      <c r="G184" s="138"/>
      <c r="H184" s="138"/>
      <c r="I184" s="14">
        <v>410000</v>
      </c>
      <c r="J184" s="14"/>
    </row>
    <row r="185" spans="1:10" ht="41.25" hidden="1" customHeight="1" x14ac:dyDescent="0.3">
      <c r="A185" s="105"/>
      <c r="B185" s="113"/>
      <c r="C185" s="113"/>
      <c r="D185" s="32"/>
      <c r="E185" s="22" t="s">
        <v>139</v>
      </c>
      <c r="F185" s="22"/>
      <c r="G185" s="22"/>
      <c r="H185" s="22"/>
      <c r="I185" s="14">
        <v>195200</v>
      </c>
      <c r="J185" s="14"/>
    </row>
    <row r="186" spans="1:10" ht="12" hidden="1" customHeight="1" x14ac:dyDescent="0.3">
      <c r="A186" s="105"/>
      <c r="B186" s="113"/>
      <c r="C186" s="113"/>
      <c r="D186" s="32"/>
      <c r="E186" s="216"/>
      <c r="F186" s="216"/>
      <c r="G186" s="216"/>
      <c r="H186" s="216"/>
      <c r="I186" s="14"/>
      <c r="J186" s="14"/>
    </row>
    <row r="187" spans="1:10" ht="27" hidden="1" customHeight="1" x14ac:dyDescent="0.3">
      <c r="A187" s="114">
        <v>1014040</v>
      </c>
      <c r="B187" s="113">
        <v>4040</v>
      </c>
      <c r="C187" s="80" t="s">
        <v>48</v>
      </c>
      <c r="D187" s="32" t="s">
        <v>291</v>
      </c>
      <c r="E187" s="216"/>
      <c r="F187" s="216"/>
      <c r="G187" s="216"/>
      <c r="H187" s="216"/>
      <c r="I187" s="13">
        <f>I188</f>
        <v>100000</v>
      </c>
      <c r="J187" s="14"/>
    </row>
    <row r="188" spans="1:10" ht="39.75" hidden="1" customHeight="1" x14ac:dyDescent="0.3">
      <c r="A188" s="105"/>
      <c r="B188" s="113"/>
      <c r="C188" s="113"/>
      <c r="D188" s="32"/>
      <c r="E188" s="217" t="s">
        <v>292</v>
      </c>
      <c r="F188" s="216"/>
      <c r="G188" s="216"/>
      <c r="H188" s="216"/>
      <c r="I188" s="14">
        <v>100000</v>
      </c>
      <c r="J188" s="14"/>
    </row>
    <row r="189" spans="1:10" ht="9" hidden="1" customHeight="1" x14ac:dyDescent="0.3">
      <c r="A189" s="105"/>
      <c r="B189" s="113"/>
      <c r="C189" s="113"/>
      <c r="D189" s="32"/>
      <c r="E189" s="27"/>
      <c r="F189" s="27"/>
      <c r="G189" s="27"/>
      <c r="H189" s="27"/>
      <c r="I189" s="14"/>
      <c r="J189" s="14"/>
    </row>
    <row r="190" spans="1:10" ht="38.25" hidden="1" customHeight="1" x14ac:dyDescent="0.3">
      <c r="A190" s="118">
        <v>1014060</v>
      </c>
      <c r="B190" s="25">
        <v>4060</v>
      </c>
      <c r="C190" s="15" t="s">
        <v>105</v>
      </c>
      <c r="D190" s="19" t="s">
        <v>106</v>
      </c>
      <c r="E190" s="27"/>
      <c r="F190" s="27"/>
      <c r="G190" s="27"/>
      <c r="H190" s="27"/>
      <c r="I190" s="13">
        <f>SUM(I191:I196)</f>
        <v>801000</v>
      </c>
      <c r="J190" s="14"/>
    </row>
    <row r="191" spans="1:10" ht="37.5" hidden="1" customHeight="1" x14ac:dyDescent="0.3">
      <c r="A191" s="118"/>
      <c r="B191" s="25"/>
      <c r="C191" s="15"/>
      <c r="D191" s="19"/>
      <c r="E191" s="27" t="s">
        <v>140</v>
      </c>
      <c r="F191" s="27"/>
      <c r="G191" s="27"/>
      <c r="H191" s="27"/>
      <c r="I191" s="14">
        <v>191700</v>
      </c>
      <c r="J191" s="14"/>
    </row>
    <row r="192" spans="1:10" ht="36.75" hidden="1" customHeight="1" x14ac:dyDescent="0.3">
      <c r="A192" s="118"/>
      <c r="B192" s="25"/>
      <c r="C192" s="15"/>
      <c r="D192" s="19"/>
      <c r="E192" s="27" t="s">
        <v>141</v>
      </c>
      <c r="F192" s="27"/>
      <c r="G192" s="27"/>
      <c r="H192" s="27"/>
      <c r="I192" s="14">
        <v>26500</v>
      </c>
      <c r="J192" s="14"/>
    </row>
    <row r="193" spans="1:10" ht="36.75" hidden="1" customHeight="1" x14ac:dyDescent="0.3">
      <c r="A193" s="118"/>
      <c r="B193" s="25"/>
      <c r="C193" s="15"/>
      <c r="D193" s="19"/>
      <c r="E193" s="27" t="s">
        <v>142</v>
      </c>
      <c r="F193" s="27"/>
      <c r="G193" s="27"/>
      <c r="H193" s="27"/>
      <c r="I193" s="14">
        <v>74200</v>
      </c>
      <c r="J193" s="14"/>
    </row>
    <row r="194" spans="1:10" ht="30" hidden="1" customHeight="1" x14ac:dyDescent="0.3">
      <c r="A194" s="118"/>
      <c r="B194" s="25"/>
      <c r="C194" s="15"/>
      <c r="D194" s="19"/>
      <c r="E194" s="27" t="s">
        <v>323</v>
      </c>
      <c r="F194" s="27"/>
      <c r="G194" s="27"/>
      <c r="H194" s="27"/>
      <c r="I194" s="14">
        <v>80000</v>
      </c>
      <c r="J194" s="14"/>
    </row>
    <row r="195" spans="1:10" ht="37.5" hidden="1" customHeight="1" x14ac:dyDescent="0.3">
      <c r="A195" s="105"/>
      <c r="B195" s="113"/>
      <c r="C195" s="113"/>
      <c r="D195" s="32"/>
      <c r="E195" s="27" t="s">
        <v>143</v>
      </c>
      <c r="F195" s="27"/>
      <c r="G195" s="27"/>
      <c r="H195" s="27"/>
      <c r="I195" s="14">
        <v>344100</v>
      </c>
      <c r="J195" s="14"/>
    </row>
    <row r="196" spans="1:10" ht="27.75" hidden="1" customHeight="1" x14ac:dyDescent="0.3">
      <c r="A196" s="105"/>
      <c r="B196" s="113"/>
      <c r="C196" s="113"/>
      <c r="D196" s="32"/>
      <c r="E196" s="27" t="s">
        <v>144</v>
      </c>
      <c r="F196" s="27"/>
      <c r="G196" s="27"/>
      <c r="H196" s="27"/>
      <c r="I196" s="14">
        <v>84500</v>
      </c>
      <c r="J196" s="14"/>
    </row>
    <row r="197" spans="1:10" ht="7.9" hidden="1" customHeight="1" x14ac:dyDescent="0.3">
      <c r="A197" s="105"/>
      <c r="B197" s="106"/>
      <c r="C197" s="106"/>
      <c r="D197" s="32"/>
      <c r="E197" s="32"/>
      <c r="F197" s="32"/>
      <c r="G197" s="32"/>
      <c r="H197" s="32"/>
      <c r="I197" s="14"/>
      <c r="J197" s="14"/>
    </row>
    <row r="198" spans="1:10" ht="33.75" hidden="1" customHeight="1" x14ac:dyDescent="0.3">
      <c r="A198" s="33">
        <v>1100000</v>
      </c>
      <c r="B198" s="34"/>
      <c r="C198" s="35"/>
      <c r="D198" s="28" t="s">
        <v>116</v>
      </c>
      <c r="E198" s="134"/>
      <c r="F198" s="134"/>
      <c r="G198" s="134"/>
      <c r="H198" s="134"/>
      <c r="I198" s="10">
        <f>I199</f>
        <v>1739320</v>
      </c>
      <c r="J198" s="10"/>
    </row>
    <row r="199" spans="1:10" ht="26.25" hidden="1" customHeight="1" x14ac:dyDescent="0.3">
      <c r="A199" s="30">
        <v>1110000</v>
      </c>
      <c r="B199" s="36"/>
      <c r="C199" s="37"/>
      <c r="D199" s="29" t="s">
        <v>116</v>
      </c>
      <c r="E199" s="32"/>
      <c r="F199" s="32"/>
      <c r="G199" s="32"/>
      <c r="H199" s="32"/>
      <c r="I199" s="13">
        <f>I208+I213+I219+I201+I204+I222</f>
        <v>1739320</v>
      </c>
      <c r="J199" s="13"/>
    </row>
    <row r="200" spans="1:10" ht="8.65" hidden="1" customHeight="1" x14ac:dyDescent="0.3">
      <c r="A200" s="105"/>
      <c r="B200" s="106"/>
      <c r="C200" s="106"/>
      <c r="D200" s="32"/>
      <c r="E200" s="32"/>
      <c r="F200" s="32"/>
      <c r="G200" s="32"/>
      <c r="H200" s="32"/>
      <c r="I200" s="14"/>
      <c r="J200" s="14"/>
    </row>
    <row r="201" spans="1:10" ht="34.5" hidden="1" customHeight="1" x14ac:dyDescent="0.3">
      <c r="A201" s="11" t="s">
        <v>145</v>
      </c>
      <c r="B201" s="15" t="s">
        <v>39</v>
      </c>
      <c r="C201" s="15" t="s">
        <v>11</v>
      </c>
      <c r="D201" s="26" t="s">
        <v>176</v>
      </c>
      <c r="E201" s="32"/>
      <c r="F201" s="159"/>
      <c r="G201" s="159"/>
      <c r="H201" s="159"/>
      <c r="I201" s="13">
        <f>I202</f>
        <v>86000</v>
      </c>
      <c r="J201" s="14"/>
    </row>
    <row r="202" spans="1:10" ht="23.25" hidden="1" customHeight="1" x14ac:dyDescent="0.3">
      <c r="A202" s="105"/>
      <c r="B202" s="113"/>
      <c r="C202" s="113"/>
      <c r="D202" s="32"/>
      <c r="E202" s="161" t="s">
        <v>146</v>
      </c>
      <c r="F202" s="159"/>
      <c r="G202" s="159"/>
      <c r="H202" s="159"/>
      <c r="I202" s="14">
        <v>86000</v>
      </c>
      <c r="J202" s="14"/>
    </row>
    <row r="203" spans="1:10" ht="7.15" hidden="1" customHeight="1" x14ac:dyDescent="0.3">
      <c r="A203" s="105"/>
      <c r="B203" s="113"/>
      <c r="C203" s="113"/>
      <c r="D203" s="32"/>
      <c r="E203" s="161"/>
      <c r="F203" s="159"/>
      <c r="G203" s="159"/>
      <c r="H203" s="159"/>
      <c r="I203" s="14"/>
      <c r="J203" s="14"/>
    </row>
    <row r="204" spans="1:10" ht="38.25" hidden="1" customHeight="1" x14ac:dyDescent="0.3">
      <c r="A204" s="11" t="s">
        <v>244</v>
      </c>
      <c r="B204" s="113">
        <v>3131</v>
      </c>
      <c r="C204" s="113">
        <v>1040</v>
      </c>
      <c r="D204" s="22" t="s">
        <v>245</v>
      </c>
      <c r="E204" s="159"/>
      <c r="F204" s="159"/>
      <c r="G204" s="159"/>
      <c r="H204" s="159"/>
      <c r="I204" s="13">
        <f>SUM(I205:I206)</f>
        <v>503800</v>
      </c>
      <c r="J204" s="14"/>
    </row>
    <row r="205" spans="1:10" ht="40.15" hidden="1" customHeight="1" x14ac:dyDescent="0.3">
      <c r="A205" s="105"/>
      <c r="B205" s="106"/>
      <c r="C205" s="106"/>
      <c r="D205" s="32"/>
      <c r="E205" s="202" t="s">
        <v>246</v>
      </c>
      <c r="F205" s="159"/>
      <c r="G205" s="159"/>
      <c r="H205" s="159"/>
      <c r="I205" s="14">
        <v>360000</v>
      </c>
      <c r="J205" s="14"/>
    </row>
    <row r="206" spans="1:10" ht="27" hidden="1" customHeight="1" x14ac:dyDescent="0.3">
      <c r="A206" s="105"/>
      <c r="B206" s="106"/>
      <c r="C206" s="106"/>
      <c r="D206" s="32"/>
      <c r="E206" s="217" t="s">
        <v>293</v>
      </c>
      <c r="F206" s="159"/>
      <c r="G206" s="159"/>
      <c r="H206" s="159"/>
      <c r="I206" s="14">
        <v>143800</v>
      </c>
      <c r="J206" s="14"/>
    </row>
    <row r="207" spans="1:10" ht="8.65" hidden="1" customHeight="1" x14ac:dyDescent="0.3">
      <c r="A207" s="105"/>
      <c r="B207" s="106"/>
      <c r="C207" s="106"/>
      <c r="D207" s="32"/>
      <c r="E207" s="159"/>
      <c r="F207" s="159"/>
      <c r="G207" s="159"/>
      <c r="H207" s="159"/>
      <c r="I207" s="14"/>
      <c r="J207" s="14"/>
    </row>
    <row r="208" spans="1:10" ht="36.75" hidden="1" customHeight="1" x14ac:dyDescent="0.4">
      <c r="A208" s="11" t="s">
        <v>50</v>
      </c>
      <c r="B208" s="25">
        <v>5031</v>
      </c>
      <c r="C208" s="15" t="s">
        <v>51</v>
      </c>
      <c r="D208" s="19" t="s">
        <v>52</v>
      </c>
      <c r="E208" s="140"/>
      <c r="F208" s="140"/>
      <c r="G208" s="140"/>
      <c r="H208" s="140"/>
      <c r="I208" s="13">
        <f>SUM(I209:I211)</f>
        <v>300000</v>
      </c>
      <c r="J208" s="13"/>
    </row>
    <row r="209" spans="1:10" ht="24.75" hidden="1" customHeight="1" x14ac:dyDescent="0.4">
      <c r="A209" s="11"/>
      <c r="B209" s="25"/>
      <c r="C209" s="15"/>
      <c r="D209" s="19"/>
      <c r="E209" s="27" t="s">
        <v>147</v>
      </c>
      <c r="F209" s="140"/>
      <c r="G209" s="140"/>
      <c r="H209" s="140"/>
      <c r="I209" s="14">
        <v>130000</v>
      </c>
      <c r="J209" s="13"/>
    </row>
    <row r="210" spans="1:10" ht="24.75" hidden="1" customHeight="1" x14ac:dyDescent="0.4">
      <c r="A210" s="231"/>
      <c r="B210" s="253"/>
      <c r="C210" s="232"/>
      <c r="D210" s="254"/>
      <c r="E210" s="255" t="s">
        <v>344</v>
      </c>
      <c r="F210" s="256"/>
      <c r="G210" s="256"/>
      <c r="H210" s="256"/>
      <c r="I210" s="243">
        <v>70000</v>
      </c>
      <c r="J210" s="251"/>
    </row>
    <row r="211" spans="1:10" ht="21" hidden="1" customHeight="1" x14ac:dyDescent="0.35">
      <c r="A211" s="11"/>
      <c r="B211" s="36"/>
      <c r="C211" s="37"/>
      <c r="D211" s="141"/>
      <c r="E211" s="27" t="s">
        <v>148</v>
      </c>
      <c r="F211" s="27"/>
      <c r="G211" s="27"/>
      <c r="H211" s="27"/>
      <c r="I211" s="14">
        <v>100000</v>
      </c>
      <c r="J211" s="14"/>
    </row>
    <row r="212" spans="1:10" ht="9.4" hidden="1" customHeight="1" x14ac:dyDescent="0.35">
      <c r="A212" s="11"/>
      <c r="B212" s="36"/>
      <c r="C212" s="37"/>
      <c r="D212" s="141"/>
      <c r="E212" s="27"/>
      <c r="F212" s="27"/>
      <c r="G212" s="27"/>
      <c r="H212" s="27"/>
      <c r="I212" s="14"/>
      <c r="J212" s="14"/>
    </row>
    <row r="213" spans="1:10" ht="33.75" hidden="1" x14ac:dyDescent="0.3">
      <c r="A213" s="30">
        <v>1115061</v>
      </c>
      <c r="B213" s="25">
        <v>5061</v>
      </c>
      <c r="C213" s="15" t="s">
        <v>51</v>
      </c>
      <c r="D213" s="16" t="s">
        <v>107</v>
      </c>
      <c r="E213" s="27"/>
      <c r="F213" s="27"/>
      <c r="G213" s="27"/>
      <c r="H213" s="27"/>
      <c r="I213" s="13">
        <f>SUM(I214:I217)</f>
        <v>299520</v>
      </c>
      <c r="J213" s="13"/>
    </row>
    <row r="214" spans="1:10" ht="24.75" hidden="1" customHeight="1" x14ac:dyDescent="0.3">
      <c r="A214" s="30"/>
      <c r="B214" s="25"/>
      <c r="C214" s="15"/>
      <c r="D214" s="16"/>
      <c r="E214" s="27" t="s">
        <v>146</v>
      </c>
      <c r="F214" s="27"/>
      <c r="G214" s="27"/>
      <c r="H214" s="27"/>
      <c r="I214" s="14">
        <v>27000</v>
      </c>
      <c r="J214" s="13"/>
    </row>
    <row r="215" spans="1:10" ht="36.75" hidden="1" customHeight="1" x14ac:dyDescent="0.3">
      <c r="A215" s="30"/>
      <c r="B215" s="25"/>
      <c r="C215" s="15"/>
      <c r="D215" s="16"/>
      <c r="E215" s="255" t="s">
        <v>372</v>
      </c>
      <c r="F215" s="255"/>
      <c r="G215" s="255"/>
      <c r="H215" s="255"/>
      <c r="I215" s="14">
        <v>40000</v>
      </c>
      <c r="J215" s="13"/>
    </row>
    <row r="216" spans="1:10" ht="54" hidden="1" customHeight="1" x14ac:dyDescent="0.3">
      <c r="A216" s="30"/>
      <c r="B216" s="25"/>
      <c r="C216" s="15"/>
      <c r="D216" s="16"/>
      <c r="E216" s="191" t="s">
        <v>294</v>
      </c>
      <c r="F216" s="27"/>
      <c r="G216" s="27"/>
      <c r="H216" s="27"/>
      <c r="I216" s="117">
        <v>197520</v>
      </c>
      <c r="J216" s="13"/>
    </row>
    <row r="217" spans="1:10" ht="36" hidden="1" customHeight="1" x14ac:dyDescent="0.3">
      <c r="A217" s="30"/>
      <c r="B217" s="25"/>
      <c r="C217" s="15"/>
      <c r="D217" s="16"/>
      <c r="E217" s="191" t="s">
        <v>295</v>
      </c>
      <c r="F217" s="27"/>
      <c r="G217" s="27"/>
      <c r="H217" s="27"/>
      <c r="I217" s="117">
        <v>35000</v>
      </c>
      <c r="J217" s="13"/>
    </row>
    <row r="218" spans="1:10" ht="9.75" hidden="1" customHeight="1" x14ac:dyDescent="0.3">
      <c r="A218" s="105"/>
      <c r="B218" s="106"/>
      <c r="C218" s="106"/>
      <c r="D218" s="32"/>
      <c r="E218" s="27"/>
      <c r="F218" s="139"/>
      <c r="G218" s="139"/>
      <c r="H218" s="27"/>
      <c r="I218" s="14"/>
      <c r="J218" s="14"/>
    </row>
    <row r="219" spans="1:10" ht="22.5" hidden="1" customHeight="1" x14ac:dyDescent="0.3">
      <c r="A219" s="30">
        <v>1115063</v>
      </c>
      <c r="B219" s="25">
        <v>5063</v>
      </c>
      <c r="C219" s="15" t="s">
        <v>51</v>
      </c>
      <c r="D219" s="22" t="s">
        <v>118</v>
      </c>
      <c r="E219" s="27"/>
      <c r="F219" s="139"/>
      <c r="G219" s="139"/>
      <c r="H219" s="27"/>
      <c r="I219" s="13">
        <f>I220</f>
        <v>50000</v>
      </c>
      <c r="J219" s="14"/>
    </row>
    <row r="220" spans="1:10" ht="24.75" hidden="1" customHeight="1" x14ac:dyDescent="0.3">
      <c r="A220" s="105"/>
      <c r="B220" s="106"/>
      <c r="C220" s="106"/>
      <c r="D220" s="32"/>
      <c r="E220" s="31" t="s">
        <v>146</v>
      </c>
      <c r="F220" s="139"/>
      <c r="G220" s="139"/>
      <c r="H220" s="27"/>
      <c r="I220" s="14">
        <v>50000</v>
      </c>
      <c r="J220" s="14"/>
    </row>
    <row r="221" spans="1:10" ht="8.25" hidden="1" customHeight="1" x14ac:dyDescent="0.3">
      <c r="A221" s="105"/>
      <c r="B221" s="106"/>
      <c r="C221" s="106"/>
      <c r="D221" s="32"/>
      <c r="E221" s="139"/>
      <c r="F221" s="139"/>
      <c r="G221" s="139"/>
      <c r="H221" s="27"/>
      <c r="I221" s="14"/>
      <c r="J221" s="14"/>
    </row>
    <row r="222" spans="1:10" ht="26.25" hidden="1" customHeight="1" x14ac:dyDescent="0.3">
      <c r="A222" s="114">
        <v>1118240</v>
      </c>
      <c r="B222" s="113">
        <v>8240</v>
      </c>
      <c r="C222" s="113" t="s">
        <v>181</v>
      </c>
      <c r="D222" s="22" t="s">
        <v>179</v>
      </c>
      <c r="E222" s="139"/>
      <c r="F222" s="139"/>
      <c r="G222" s="139"/>
      <c r="H222" s="27"/>
      <c r="I222" s="13">
        <f>I223</f>
        <v>500000</v>
      </c>
      <c r="J222" s="14"/>
    </row>
    <row r="223" spans="1:10" ht="24.75" hidden="1" customHeight="1" x14ac:dyDescent="0.3">
      <c r="A223" s="105"/>
      <c r="B223" s="106"/>
      <c r="C223" s="106"/>
      <c r="D223" s="32"/>
      <c r="E223" s="139" t="s">
        <v>248</v>
      </c>
      <c r="F223" s="139"/>
      <c r="G223" s="139"/>
      <c r="H223" s="27"/>
      <c r="I223" s="14">
        <v>500000</v>
      </c>
      <c r="J223" s="14"/>
    </row>
    <row r="224" spans="1:10" ht="9.4" hidden="1" customHeight="1" x14ac:dyDescent="0.3">
      <c r="A224" s="105"/>
      <c r="B224" s="106"/>
      <c r="C224" s="106"/>
      <c r="D224" s="32"/>
      <c r="E224" s="27"/>
      <c r="F224" s="27"/>
      <c r="G224" s="27"/>
      <c r="H224" s="27"/>
      <c r="I224" s="14"/>
      <c r="J224" s="14"/>
    </row>
    <row r="225" spans="1:10" ht="30.75" hidden="1" customHeight="1" x14ac:dyDescent="0.35">
      <c r="A225" s="8" t="s">
        <v>53</v>
      </c>
      <c r="B225" s="34"/>
      <c r="C225" s="35"/>
      <c r="D225" s="230" t="s">
        <v>54</v>
      </c>
      <c r="E225" s="134"/>
      <c r="F225" s="134"/>
      <c r="G225" s="134"/>
      <c r="H225" s="134"/>
      <c r="I225" s="10">
        <f>I226</f>
        <v>529858820</v>
      </c>
      <c r="J225" s="10"/>
    </row>
    <row r="226" spans="1:10" ht="32.25" hidden="1" customHeight="1" x14ac:dyDescent="0.35">
      <c r="A226" s="11" t="s">
        <v>55</v>
      </c>
      <c r="B226" s="36"/>
      <c r="C226" s="37"/>
      <c r="D226" s="38" t="s">
        <v>54</v>
      </c>
      <c r="E226" s="32"/>
      <c r="F226" s="32"/>
      <c r="G226" s="32"/>
      <c r="H226" s="32"/>
      <c r="I226" s="13">
        <f>I228+I231+I236+I239+I242+I249+I253+I263+I283+I260+I246+I288</f>
        <v>529858820</v>
      </c>
      <c r="J226" s="13"/>
    </row>
    <row r="227" spans="1:10" ht="11.45" hidden="1" customHeight="1" x14ac:dyDescent="0.35">
      <c r="A227" s="11"/>
      <c r="B227" s="36"/>
      <c r="C227" s="37"/>
      <c r="D227" s="38"/>
      <c r="E227" s="32"/>
      <c r="F227" s="32"/>
      <c r="G227" s="32"/>
      <c r="H227" s="32"/>
      <c r="I227" s="14"/>
      <c r="J227" s="14"/>
    </row>
    <row r="228" spans="1:10" ht="36.75" hidden="1" customHeight="1" x14ac:dyDescent="0.3">
      <c r="A228" s="11" t="s">
        <v>56</v>
      </c>
      <c r="B228" s="36" t="s">
        <v>39</v>
      </c>
      <c r="C228" s="37" t="s">
        <v>11</v>
      </c>
      <c r="D228" s="39" t="s">
        <v>176</v>
      </c>
      <c r="E228" s="32"/>
      <c r="F228" s="32"/>
      <c r="G228" s="32"/>
      <c r="H228" s="32"/>
      <c r="I228" s="13">
        <f>SUM(I229:I229)</f>
        <v>50000</v>
      </c>
      <c r="J228" s="13"/>
    </row>
    <row r="229" spans="1:10" ht="24.75" hidden="1" customHeight="1" x14ac:dyDescent="0.3">
      <c r="A229" s="105"/>
      <c r="B229" s="106"/>
      <c r="C229" s="106"/>
      <c r="D229" s="32"/>
      <c r="E229" s="31" t="s">
        <v>57</v>
      </c>
      <c r="F229" s="31"/>
      <c r="G229" s="31"/>
      <c r="H229" s="31"/>
      <c r="I229" s="14">
        <v>50000</v>
      </c>
      <c r="J229" s="14"/>
    </row>
    <row r="230" spans="1:10" ht="9.1999999999999993" hidden="1" customHeight="1" x14ac:dyDescent="0.3">
      <c r="A230" s="105"/>
      <c r="B230" s="106"/>
      <c r="C230" s="106"/>
      <c r="D230" s="32"/>
      <c r="E230" s="32"/>
      <c r="F230" s="32"/>
      <c r="G230" s="32"/>
      <c r="H230" s="32"/>
      <c r="I230" s="14"/>
      <c r="J230" s="14"/>
    </row>
    <row r="231" spans="1:10" ht="28.5" hidden="1" customHeight="1" x14ac:dyDescent="0.3">
      <c r="A231" s="11" t="s">
        <v>58</v>
      </c>
      <c r="B231" s="25">
        <v>6011</v>
      </c>
      <c r="C231" s="15" t="s">
        <v>42</v>
      </c>
      <c r="D231" s="22" t="s">
        <v>59</v>
      </c>
      <c r="E231" s="19"/>
      <c r="F231" s="19"/>
      <c r="G231" s="19"/>
      <c r="H231" s="19"/>
      <c r="I231" s="13">
        <f>SUM(I232:I234)</f>
        <v>2950000</v>
      </c>
      <c r="J231" s="13"/>
    </row>
    <row r="232" spans="1:10" ht="29.25" hidden="1" customHeight="1" x14ac:dyDescent="0.3">
      <c r="A232" s="40"/>
      <c r="B232" s="25"/>
      <c r="C232" s="15"/>
      <c r="D232" s="41"/>
      <c r="E232" s="19" t="s">
        <v>112</v>
      </c>
      <c r="F232" s="19"/>
      <c r="G232" s="19"/>
      <c r="H232" s="19"/>
      <c r="I232" s="14">
        <v>1700000</v>
      </c>
      <c r="J232" s="14"/>
    </row>
    <row r="233" spans="1:10" ht="27" hidden="1" customHeight="1" x14ac:dyDescent="0.3">
      <c r="A233" s="40"/>
      <c r="B233" s="25"/>
      <c r="C233" s="15"/>
      <c r="D233" s="41"/>
      <c r="E233" s="27" t="s">
        <v>296</v>
      </c>
      <c r="F233" s="19"/>
      <c r="G233" s="19"/>
      <c r="H233" s="19"/>
      <c r="I233" s="14">
        <v>1000000</v>
      </c>
      <c r="J233" s="14"/>
    </row>
    <row r="234" spans="1:10" ht="27" hidden="1" customHeight="1" x14ac:dyDescent="0.3">
      <c r="A234" s="76"/>
      <c r="B234" s="77"/>
      <c r="C234" s="77"/>
      <c r="D234" s="32"/>
      <c r="E234" s="22" t="s">
        <v>113</v>
      </c>
      <c r="F234" s="22"/>
      <c r="G234" s="22"/>
      <c r="H234" s="22"/>
      <c r="I234" s="14">
        <v>250000</v>
      </c>
      <c r="J234" s="14"/>
    </row>
    <row r="235" spans="1:10" ht="11.1" hidden="1" customHeight="1" x14ac:dyDescent="0.3">
      <c r="A235" s="76"/>
      <c r="B235" s="77"/>
      <c r="C235" s="77"/>
      <c r="D235" s="32"/>
      <c r="E235" s="32"/>
      <c r="F235" s="32"/>
      <c r="G235" s="32"/>
      <c r="H235" s="32"/>
      <c r="I235" s="14"/>
      <c r="J235" s="14"/>
    </row>
    <row r="236" spans="1:10" ht="28.5" hidden="1" customHeight="1" x14ac:dyDescent="0.3">
      <c r="A236" s="11" t="s">
        <v>60</v>
      </c>
      <c r="B236" s="25">
        <v>6015</v>
      </c>
      <c r="C236" s="15" t="s">
        <v>61</v>
      </c>
      <c r="D236" s="22" t="s">
        <v>62</v>
      </c>
      <c r="E236" s="32"/>
      <c r="F236" s="32"/>
      <c r="G236" s="32"/>
      <c r="H236" s="32"/>
      <c r="I236" s="13">
        <f>I237</f>
        <v>2000000</v>
      </c>
      <c r="J236" s="13"/>
    </row>
    <row r="237" spans="1:10" ht="26.25" hidden="1" customHeight="1" x14ac:dyDescent="0.3">
      <c r="A237" s="76"/>
      <c r="B237" s="77"/>
      <c r="C237" s="77"/>
      <c r="D237" s="32"/>
      <c r="E237" s="27" t="s">
        <v>63</v>
      </c>
      <c r="F237" s="27"/>
      <c r="G237" s="27"/>
      <c r="H237" s="27"/>
      <c r="I237" s="14">
        <v>2000000</v>
      </c>
      <c r="J237" s="14"/>
    </row>
    <row r="238" spans="1:10" ht="7.5" hidden="1" customHeight="1" x14ac:dyDescent="0.3">
      <c r="A238" s="76"/>
      <c r="B238" s="77"/>
      <c r="C238" s="77"/>
      <c r="D238" s="32"/>
      <c r="E238" s="32"/>
      <c r="F238" s="32"/>
      <c r="G238" s="32"/>
      <c r="H238" s="32"/>
      <c r="I238" s="14"/>
      <c r="J238" s="14"/>
    </row>
    <row r="239" spans="1:10" ht="39.75" hidden="1" customHeight="1" x14ac:dyDescent="0.3">
      <c r="A239" s="11" t="s">
        <v>64</v>
      </c>
      <c r="B239" s="25">
        <v>6017</v>
      </c>
      <c r="C239" s="15" t="s">
        <v>61</v>
      </c>
      <c r="D239" s="22" t="s">
        <v>65</v>
      </c>
      <c r="E239" s="22"/>
      <c r="F239" s="22"/>
      <c r="G239" s="22"/>
      <c r="H239" s="22"/>
      <c r="I239" s="13">
        <f>SUM(I240:I240)</f>
        <v>8000000</v>
      </c>
      <c r="J239" s="13"/>
    </row>
    <row r="240" spans="1:10" ht="24.75" hidden="1" customHeight="1" x14ac:dyDescent="0.3">
      <c r="A240" s="11"/>
      <c r="B240" s="36"/>
      <c r="C240" s="37"/>
      <c r="D240" s="22"/>
      <c r="E240" s="23" t="s">
        <v>66</v>
      </c>
      <c r="F240" s="23"/>
      <c r="G240" s="23"/>
      <c r="H240" s="23"/>
      <c r="I240" s="14">
        <v>8000000</v>
      </c>
      <c r="J240" s="14"/>
    </row>
    <row r="241" spans="1:10" ht="8.65" hidden="1" customHeight="1" x14ac:dyDescent="0.3">
      <c r="A241" s="76"/>
      <c r="B241" s="77"/>
      <c r="C241" s="77"/>
      <c r="D241" s="32"/>
      <c r="E241" s="32"/>
      <c r="F241" s="32"/>
      <c r="G241" s="32"/>
      <c r="H241" s="32"/>
      <c r="I241" s="14"/>
      <c r="J241" s="14"/>
    </row>
    <row r="242" spans="1:10" ht="21.75" hidden="1" customHeight="1" x14ac:dyDescent="0.3">
      <c r="A242" s="11" t="s">
        <v>67</v>
      </c>
      <c r="B242" s="25">
        <v>6030</v>
      </c>
      <c r="C242" s="15" t="s">
        <v>61</v>
      </c>
      <c r="D242" s="24" t="s">
        <v>68</v>
      </c>
      <c r="E242" s="32"/>
      <c r="F242" s="32"/>
      <c r="G242" s="32"/>
      <c r="H242" s="32"/>
      <c r="I242" s="13">
        <f>SUM(I243:I244)</f>
        <v>950000</v>
      </c>
      <c r="J242" s="13"/>
    </row>
    <row r="243" spans="1:10" ht="24.95" hidden="1" customHeight="1" x14ac:dyDescent="0.3">
      <c r="A243" s="76"/>
      <c r="B243" s="77"/>
      <c r="C243" s="77"/>
      <c r="D243" s="32"/>
      <c r="E243" s="22" t="s">
        <v>110</v>
      </c>
      <c r="F243" s="22"/>
      <c r="G243" s="22"/>
      <c r="H243" s="22"/>
      <c r="I243" s="14">
        <v>59000</v>
      </c>
      <c r="J243" s="14"/>
    </row>
    <row r="244" spans="1:10" ht="24.95" hidden="1" customHeight="1" x14ac:dyDescent="0.3">
      <c r="A244" s="76"/>
      <c r="B244" s="77"/>
      <c r="C244" s="77"/>
      <c r="D244" s="32"/>
      <c r="E244" s="22" t="s">
        <v>111</v>
      </c>
      <c r="F244" s="22"/>
      <c r="G244" s="22"/>
      <c r="H244" s="22"/>
      <c r="I244" s="14">
        <v>891000</v>
      </c>
      <c r="J244" s="14"/>
    </row>
    <row r="245" spans="1:10" ht="10.5" hidden="1" customHeight="1" x14ac:dyDescent="0.3">
      <c r="A245" s="76"/>
      <c r="B245" s="77"/>
      <c r="C245" s="77"/>
      <c r="D245" s="32"/>
      <c r="E245" s="32"/>
      <c r="F245" s="32"/>
      <c r="G245" s="32"/>
      <c r="H245" s="32"/>
      <c r="I245" s="14"/>
      <c r="J245" s="14"/>
    </row>
    <row r="246" spans="1:10" ht="30" hidden="1" customHeight="1" x14ac:dyDescent="0.3">
      <c r="A246" s="114">
        <v>1216090</v>
      </c>
      <c r="B246" s="113">
        <v>6090</v>
      </c>
      <c r="C246" s="15" t="s">
        <v>324</v>
      </c>
      <c r="D246" s="166" t="s">
        <v>325</v>
      </c>
      <c r="E246" s="32"/>
      <c r="F246" s="32"/>
      <c r="G246" s="32"/>
      <c r="H246" s="32"/>
      <c r="I246" s="13">
        <f>I247</f>
        <v>400000</v>
      </c>
      <c r="J246" s="14"/>
    </row>
    <row r="247" spans="1:10" ht="37.5" hidden="1" customHeight="1" x14ac:dyDescent="0.3">
      <c r="A247" s="76"/>
      <c r="B247" s="77"/>
      <c r="C247" s="77"/>
      <c r="D247" s="32"/>
      <c r="E247" s="22" t="s">
        <v>319</v>
      </c>
      <c r="F247" s="32"/>
      <c r="G247" s="32"/>
      <c r="H247" s="32"/>
      <c r="I247" s="14">
        <v>400000</v>
      </c>
      <c r="J247" s="14"/>
    </row>
    <row r="248" spans="1:10" ht="10.5" hidden="1" customHeight="1" x14ac:dyDescent="0.3">
      <c r="A248" s="76"/>
      <c r="B248" s="77"/>
      <c r="C248" s="77"/>
      <c r="D248" s="32"/>
      <c r="E248" s="32"/>
      <c r="F248" s="32"/>
      <c r="G248" s="32"/>
      <c r="H248" s="32"/>
      <c r="I248" s="14"/>
      <c r="J248" s="14"/>
    </row>
    <row r="249" spans="1:10" ht="23.25" hidden="1" customHeight="1" x14ac:dyDescent="0.3">
      <c r="A249" s="11" t="s">
        <v>69</v>
      </c>
      <c r="B249" s="20">
        <v>7310</v>
      </c>
      <c r="C249" s="18" t="s">
        <v>14</v>
      </c>
      <c r="D249" s="22" t="s">
        <v>70</v>
      </c>
      <c r="E249" s="32"/>
      <c r="F249" s="32"/>
      <c r="G249" s="32"/>
      <c r="H249" s="32"/>
      <c r="I249" s="13">
        <f>SUM(I250:I251)</f>
        <v>19500000</v>
      </c>
      <c r="J249" s="13"/>
    </row>
    <row r="250" spans="1:10" ht="24" hidden="1" customHeight="1" x14ac:dyDescent="0.3">
      <c r="A250" s="76"/>
      <c r="B250" s="77"/>
      <c r="C250" s="77"/>
      <c r="D250" s="32"/>
      <c r="E250" s="19" t="s">
        <v>71</v>
      </c>
      <c r="F250" s="19"/>
      <c r="G250" s="19"/>
      <c r="H250" s="19"/>
      <c r="I250" s="14">
        <v>4500000</v>
      </c>
      <c r="J250" s="14"/>
    </row>
    <row r="251" spans="1:10" ht="24" hidden="1" customHeight="1" x14ac:dyDescent="0.3">
      <c r="A251" s="76"/>
      <c r="B251" s="77"/>
      <c r="C251" s="77"/>
      <c r="D251" s="32"/>
      <c r="E251" s="19" t="s">
        <v>150</v>
      </c>
      <c r="F251" s="19"/>
      <c r="G251" s="19"/>
      <c r="H251" s="19"/>
      <c r="I251" s="14">
        <v>15000000</v>
      </c>
      <c r="J251" s="14"/>
    </row>
    <row r="252" spans="1:10" ht="5.85" hidden="1" customHeight="1" x14ac:dyDescent="0.3">
      <c r="A252" s="76"/>
      <c r="B252" s="77"/>
      <c r="C252" s="77"/>
      <c r="D252" s="32"/>
      <c r="E252" s="32"/>
      <c r="F252" s="142"/>
      <c r="G252" s="142"/>
      <c r="H252" s="142"/>
      <c r="I252" s="14"/>
      <c r="J252" s="14"/>
    </row>
    <row r="253" spans="1:10" ht="39.75" hidden="1" customHeight="1" x14ac:dyDescent="0.3">
      <c r="A253" s="11" t="s">
        <v>72</v>
      </c>
      <c r="B253" s="20">
        <v>7461</v>
      </c>
      <c r="C253" s="43" t="s">
        <v>73</v>
      </c>
      <c r="D253" s="22" t="s">
        <v>74</v>
      </c>
      <c r="E253" s="44"/>
      <c r="F253" s="44"/>
      <c r="G253" s="44"/>
      <c r="H253" s="44"/>
      <c r="I253" s="13">
        <f>SUM(I254:I258)</f>
        <v>19350000</v>
      </c>
      <c r="J253" s="13"/>
    </row>
    <row r="254" spans="1:10" ht="26.85" hidden="1" customHeight="1" x14ac:dyDescent="0.3">
      <c r="A254" s="11"/>
      <c r="B254" s="45"/>
      <c r="C254" s="46"/>
      <c r="D254" s="21"/>
      <c r="E254" s="19" t="s">
        <v>75</v>
      </c>
      <c r="F254" s="19"/>
      <c r="G254" s="19"/>
      <c r="H254" s="19"/>
      <c r="I254" s="14">
        <v>8960000</v>
      </c>
      <c r="J254" s="14"/>
    </row>
    <row r="255" spans="1:10" ht="26.25" hidden="1" customHeight="1" x14ac:dyDescent="0.3">
      <c r="A255" s="11"/>
      <c r="B255" s="45"/>
      <c r="C255" s="46"/>
      <c r="D255" s="21"/>
      <c r="E255" s="22" t="s">
        <v>76</v>
      </c>
      <c r="F255" s="22"/>
      <c r="G255" s="22"/>
      <c r="H255" s="22"/>
      <c r="I255" s="14">
        <v>3650000</v>
      </c>
      <c r="J255" s="14"/>
    </row>
    <row r="256" spans="1:10" ht="26.25" hidden="1" customHeight="1" x14ac:dyDescent="0.3">
      <c r="A256" s="11"/>
      <c r="B256" s="45"/>
      <c r="C256" s="46"/>
      <c r="D256" s="21"/>
      <c r="E256" s="22" t="s">
        <v>149</v>
      </c>
      <c r="F256" s="22"/>
      <c r="G256" s="22"/>
      <c r="H256" s="22"/>
      <c r="I256" s="14">
        <v>500000</v>
      </c>
      <c r="J256" s="14"/>
    </row>
    <row r="257" spans="1:10" ht="25.5" hidden="1" customHeight="1" x14ac:dyDescent="0.3">
      <c r="A257" s="11"/>
      <c r="B257" s="45"/>
      <c r="C257" s="46"/>
      <c r="D257" s="21"/>
      <c r="E257" s="22" t="s">
        <v>77</v>
      </c>
      <c r="F257" s="22"/>
      <c r="G257" s="22"/>
      <c r="H257" s="22"/>
      <c r="I257" s="14">
        <v>500000</v>
      </c>
      <c r="J257" s="14"/>
    </row>
    <row r="258" spans="1:10" ht="28.5" hidden="1" customHeight="1" x14ac:dyDescent="0.3">
      <c r="A258" s="11"/>
      <c r="B258" s="45"/>
      <c r="C258" s="46"/>
      <c r="D258" s="21"/>
      <c r="E258" s="22" t="s">
        <v>234</v>
      </c>
      <c r="F258" s="22"/>
      <c r="G258" s="22"/>
      <c r="H258" s="22"/>
      <c r="I258" s="14">
        <v>5740000</v>
      </c>
      <c r="J258" s="14"/>
    </row>
    <row r="259" spans="1:10" ht="8.25" hidden="1" customHeight="1" x14ac:dyDescent="0.3">
      <c r="A259" s="11"/>
      <c r="B259" s="45"/>
      <c r="C259" s="46"/>
      <c r="D259" s="21"/>
      <c r="E259" s="22"/>
      <c r="F259" s="22"/>
      <c r="G259" s="22"/>
      <c r="H259" s="22"/>
      <c r="I259" s="14"/>
      <c r="J259" s="14"/>
    </row>
    <row r="260" spans="1:10" ht="42" hidden="1" customHeight="1" x14ac:dyDescent="0.3">
      <c r="A260" s="11" t="s">
        <v>249</v>
      </c>
      <c r="B260" s="113">
        <v>7463</v>
      </c>
      <c r="C260" s="115" t="s">
        <v>73</v>
      </c>
      <c r="D260" s="16" t="s">
        <v>250</v>
      </c>
      <c r="E260" s="32"/>
      <c r="F260" s="22"/>
      <c r="G260" s="22"/>
      <c r="H260" s="22"/>
      <c r="I260" s="13">
        <f>SUM(I261:I261)</f>
        <v>801000</v>
      </c>
      <c r="J260" s="14"/>
    </row>
    <row r="261" spans="1:10" ht="41.25" hidden="1" customHeight="1" x14ac:dyDescent="0.3">
      <c r="A261" s="76"/>
      <c r="B261" s="77"/>
      <c r="C261" s="203"/>
      <c r="D261" s="32"/>
      <c r="E261" s="22" t="s">
        <v>297</v>
      </c>
      <c r="F261" s="22"/>
      <c r="G261" s="22"/>
      <c r="H261" s="22"/>
      <c r="I261" s="14">
        <v>801000</v>
      </c>
      <c r="J261" s="14"/>
    </row>
    <row r="262" spans="1:10" ht="8.65" hidden="1" customHeight="1" x14ac:dyDescent="0.3">
      <c r="A262" s="76"/>
      <c r="B262" s="77"/>
      <c r="C262" s="77"/>
      <c r="D262" s="32"/>
      <c r="E262" s="32"/>
      <c r="F262" s="32"/>
      <c r="G262" s="32"/>
      <c r="H262" s="32"/>
      <c r="I262" s="14"/>
      <c r="J262" s="14"/>
    </row>
    <row r="263" spans="1:10" ht="32.25" hidden="1" customHeight="1" x14ac:dyDescent="0.3">
      <c r="A263" s="11" t="s">
        <v>78</v>
      </c>
      <c r="B263" s="20">
        <v>7670</v>
      </c>
      <c r="C263" s="43" t="s">
        <v>24</v>
      </c>
      <c r="D263" s="22" t="s">
        <v>25</v>
      </c>
      <c r="E263" s="19"/>
      <c r="F263" s="19"/>
      <c r="G263" s="19"/>
      <c r="H263" s="19"/>
      <c r="I263" s="13">
        <f>SUM(I264:I281)</f>
        <v>462037820</v>
      </c>
      <c r="J263" s="13"/>
    </row>
    <row r="264" spans="1:10" ht="36.75" hidden="1" customHeight="1" x14ac:dyDescent="0.3">
      <c r="A264" s="11"/>
      <c r="B264" s="45"/>
      <c r="C264" s="46"/>
      <c r="D264" s="21"/>
      <c r="E264" s="42" t="s">
        <v>151</v>
      </c>
      <c r="F264" s="42"/>
      <c r="G264" s="42"/>
      <c r="H264" s="42"/>
      <c r="I264" s="17">
        <v>2520000</v>
      </c>
      <c r="J264" s="14"/>
    </row>
    <row r="265" spans="1:10" ht="29.25" hidden="1" customHeight="1" x14ac:dyDescent="0.3">
      <c r="A265" s="11"/>
      <c r="B265" s="45"/>
      <c r="C265" s="46"/>
      <c r="D265" s="21"/>
      <c r="E265" s="78" t="s">
        <v>152</v>
      </c>
      <c r="F265" s="42"/>
      <c r="G265" s="42"/>
      <c r="H265" s="42"/>
      <c r="I265" s="17">
        <v>5012950</v>
      </c>
      <c r="J265" s="14"/>
    </row>
    <row r="266" spans="1:10" ht="39" hidden="1" customHeight="1" x14ac:dyDescent="0.3">
      <c r="A266" s="11"/>
      <c r="B266" s="45"/>
      <c r="C266" s="46"/>
      <c r="D266" s="21"/>
      <c r="E266" s="193" t="s">
        <v>217</v>
      </c>
      <c r="F266" s="42"/>
      <c r="G266" s="42"/>
      <c r="H266" s="42"/>
      <c r="I266" s="17">
        <v>378900000</v>
      </c>
      <c r="J266" s="14"/>
    </row>
    <row r="267" spans="1:10" ht="33.75" hidden="1" customHeight="1" x14ac:dyDescent="0.3">
      <c r="A267" s="11"/>
      <c r="B267" s="45"/>
      <c r="C267" s="46"/>
      <c r="D267" s="21"/>
      <c r="E267" s="193" t="s">
        <v>218</v>
      </c>
      <c r="F267" s="42"/>
      <c r="G267" s="42"/>
      <c r="H267" s="42"/>
      <c r="I267" s="17">
        <v>1519220</v>
      </c>
      <c r="J267" s="14"/>
    </row>
    <row r="268" spans="1:10" ht="55.5" hidden="1" customHeight="1" x14ac:dyDescent="0.3">
      <c r="A268" s="11"/>
      <c r="B268" s="45"/>
      <c r="C268" s="46"/>
      <c r="D268" s="21"/>
      <c r="E268" s="193" t="s">
        <v>236</v>
      </c>
      <c r="F268" s="42"/>
      <c r="G268" s="42"/>
      <c r="H268" s="42"/>
      <c r="I268" s="17">
        <v>1831430</v>
      </c>
      <c r="J268" s="14"/>
    </row>
    <row r="269" spans="1:10" ht="36.75" hidden="1" customHeight="1" x14ac:dyDescent="0.3">
      <c r="A269" s="11"/>
      <c r="B269" s="45"/>
      <c r="C269" s="46"/>
      <c r="D269" s="21"/>
      <c r="E269" s="193" t="s">
        <v>237</v>
      </c>
      <c r="F269" s="42"/>
      <c r="G269" s="42"/>
      <c r="H269" s="42"/>
      <c r="I269" s="17">
        <v>1025000</v>
      </c>
      <c r="J269" s="14"/>
    </row>
    <row r="270" spans="1:10" ht="58.5" hidden="1" customHeight="1" x14ac:dyDescent="0.3">
      <c r="A270" s="11"/>
      <c r="B270" s="45"/>
      <c r="C270" s="46"/>
      <c r="D270" s="21"/>
      <c r="E270" s="193" t="s">
        <v>316</v>
      </c>
      <c r="F270" s="42"/>
      <c r="G270" s="42"/>
      <c r="H270" s="42"/>
      <c r="I270" s="17">
        <v>15000000</v>
      </c>
      <c r="J270" s="14"/>
    </row>
    <row r="271" spans="1:10" ht="69.75" hidden="1" customHeight="1" x14ac:dyDescent="0.3">
      <c r="A271" s="11"/>
      <c r="B271" s="45"/>
      <c r="C271" s="288"/>
      <c r="D271" s="21"/>
      <c r="E271" s="290" t="s">
        <v>379</v>
      </c>
      <c r="F271" s="42"/>
      <c r="G271" s="42"/>
      <c r="H271" s="42"/>
      <c r="I271" s="17">
        <v>1670000</v>
      </c>
      <c r="J271" s="14"/>
    </row>
    <row r="272" spans="1:10" ht="66.75" hidden="1" customHeight="1" x14ac:dyDescent="0.3">
      <c r="A272" s="11"/>
      <c r="B272" s="45"/>
      <c r="C272" s="288"/>
      <c r="D272" s="21"/>
      <c r="E272" s="16" t="s">
        <v>381</v>
      </c>
      <c r="F272" s="42"/>
      <c r="G272" s="42"/>
      <c r="H272" s="42"/>
      <c r="I272" s="17">
        <v>778000</v>
      </c>
      <c r="J272" s="14"/>
    </row>
    <row r="273" spans="1:10" ht="66" hidden="1" customHeight="1" x14ac:dyDescent="0.3">
      <c r="A273" s="11"/>
      <c r="B273" s="45"/>
      <c r="C273" s="288"/>
      <c r="D273" s="21"/>
      <c r="E273" s="16" t="s">
        <v>382</v>
      </c>
      <c r="F273" s="42"/>
      <c r="G273" s="42"/>
      <c r="H273" s="42"/>
      <c r="I273" s="17">
        <v>152100</v>
      </c>
      <c r="J273" s="14"/>
    </row>
    <row r="274" spans="1:10" ht="40.5" hidden="1" customHeight="1" x14ac:dyDescent="0.3">
      <c r="A274" s="11"/>
      <c r="B274" s="45"/>
      <c r="C274" s="288"/>
      <c r="D274" s="21"/>
      <c r="E274" s="289" t="s">
        <v>380</v>
      </c>
      <c r="F274" s="42"/>
      <c r="G274" s="42"/>
      <c r="H274" s="42"/>
      <c r="I274" s="17">
        <v>373520</v>
      </c>
      <c r="J274" s="14"/>
    </row>
    <row r="275" spans="1:10" ht="28.5" hidden="1" customHeight="1" x14ac:dyDescent="0.3">
      <c r="A275" s="11"/>
      <c r="B275" s="45"/>
      <c r="C275" s="46"/>
      <c r="D275" s="21"/>
      <c r="E275" s="42" t="s">
        <v>114</v>
      </c>
      <c r="F275" s="42"/>
      <c r="G275" s="42"/>
      <c r="H275" s="42"/>
      <c r="I275" s="17">
        <v>15694000</v>
      </c>
      <c r="J275" s="14"/>
    </row>
    <row r="276" spans="1:10" ht="36" hidden="1" customHeight="1" x14ac:dyDescent="0.3">
      <c r="A276" s="11"/>
      <c r="B276" s="45"/>
      <c r="C276" s="46"/>
      <c r="D276" s="21"/>
      <c r="E276" s="42" t="s">
        <v>115</v>
      </c>
      <c r="F276" s="42"/>
      <c r="G276" s="42"/>
      <c r="H276" s="42"/>
      <c r="I276" s="17">
        <v>18748600</v>
      </c>
      <c r="J276" s="14"/>
    </row>
    <row r="277" spans="1:10" ht="51.75" hidden="1" customHeight="1" x14ac:dyDescent="0.3">
      <c r="A277" s="11"/>
      <c r="B277" s="45"/>
      <c r="C277" s="46"/>
      <c r="D277" s="21"/>
      <c r="E277" s="227" t="s">
        <v>317</v>
      </c>
      <c r="F277" s="42"/>
      <c r="G277" s="42"/>
      <c r="H277" s="42"/>
      <c r="I277" s="17">
        <v>6423000</v>
      </c>
      <c r="J277" s="14"/>
    </row>
    <row r="278" spans="1:10" ht="38.25" hidden="1" customHeight="1" x14ac:dyDescent="0.3">
      <c r="A278" s="11"/>
      <c r="B278" s="45"/>
      <c r="C278" s="46"/>
      <c r="D278" s="21"/>
      <c r="E278" s="161" t="s">
        <v>153</v>
      </c>
      <c r="F278" s="42"/>
      <c r="G278" s="42"/>
      <c r="H278" s="42"/>
      <c r="I278" s="17">
        <v>5490000</v>
      </c>
      <c r="J278" s="14"/>
    </row>
    <row r="279" spans="1:10" ht="38.25" hidden="1" customHeight="1" x14ac:dyDescent="0.3">
      <c r="A279" s="11"/>
      <c r="B279" s="45"/>
      <c r="C279" s="288"/>
      <c r="D279" s="21"/>
      <c r="E279" s="291" t="s">
        <v>383</v>
      </c>
      <c r="F279" s="42"/>
      <c r="G279" s="42"/>
      <c r="H279" s="42"/>
      <c r="I279" s="17">
        <v>900000</v>
      </c>
      <c r="J279" s="14"/>
    </row>
    <row r="280" spans="1:10" ht="34.5" hidden="1" customHeight="1" x14ac:dyDescent="0.3">
      <c r="A280" s="11"/>
      <c r="B280" s="45"/>
      <c r="C280" s="46"/>
      <c r="D280" s="21"/>
      <c r="E280" s="42" t="s">
        <v>155</v>
      </c>
      <c r="F280" s="42"/>
      <c r="G280" s="42"/>
      <c r="H280" s="42"/>
      <c r="I280" s="17">
        <v>3500000</v>
      </c>
      <c r="J280" s="14"/>
    </row>
    <row r="281" spans="1:10" ht="28.5" hidden="1" customHeight="1" x14ac:dyDescent="0.3">
      <c r="A281" s="11"/>
      <c r="B281" s="45"/>
      <c r="C281" s="46"/>
      <c r="D281" s="21"/>
      <c r="E281" s="42" t="s">
        <v>154</v>
      </c>
      <c r="F281" s="42"/>
      <c r="G281" s="42"/>
      <c r="H281" s="42"/>
      <c r="I281" s="14">
        <v>2500000</v>
      </c>
      <c r="J281" s="14"/>
    </row>
    <row r="282" spans="1:10" ht="9.1999999999999993" hidden="1" customHeight="1" x14ac:dyDescent="0.3">
      <c r="A282" s="76"/>
      <c r="B282" s="77"/>
      <c r="C282" s="77"/>
      <c r="D282" s="32"/>
      <c r="E282" s="32"/>
      <c r="F282" s="32"/>
      <c r="G282" s="32"/>
      <c r="H282" s="32"/>
      <c r="I282" s="14"/>
      <c r="J282" s="14"/>
    </row>
    <row r="283" spans="1:10" ht="40.5" hidden="1" customHeight="1" x14ac:dyDescent="0.3">
      <c r="A283" s="11" t="s">
        <v>238</v>
      </c>
      <c r="B283" s="106">
        <v>8110</v>
      </c>
      <c r="C283" s="199" t="s">
        <v>239</v>
      </c>
      <c r="D283" s="22" t="s">
        <v>240</v>
      </c>
      <c r="E283" s="22"/>
      <c r="F283" s="32"/>
      <c r="G283" s="32"/>
      <c r="H283" s="32"/>
      <c r="I283" s="13">
        <f>SUM(I284:I286)</f>
        <v>13505000</v>
      </c>
      <c r="J283" s="14"/>
    </row>
    <row r="284" spans="1:10" ht="56.25" hidden="1" customHeight="1" x14ac:dyDescent="0.3">
      <c r="A284" s="11"/>
      <c r="B284" s="77"/>
      <c r="C284" s="200"/>
      <c r="D284" s="32"/>
      <c r="E284" s="22" t="s">
        <v>241</v>
      </c>
      <c r="F284" s="32"/>
      <c r="G284" s="32"/>
      <c r="H284" s="32"/>
      <c r="I284" s="14">
        <v>9665000</v>
      </c>
      <c r="J284" s="14"/>
    </row>
    <row r="285" spans="1:10" ht="39" hidden="1" customHeight="1" x14ac:dyDescent="0.3">
      <c r="A285" s="11"/>
      <c r="B285" s="77"/>
      <c r="C285" s="200"/>
      <c r="D285" s="32"/>
      <c r="E285" s="22" t="s">
        <v>332</v>
      </c>
      <c r="F285" s="32"/>
      <c r="G285" s="32"/>
      <c r="H285" s="32"/>
      <c r="I285" s="14">
        <v>3530000</v>
      </c>
      <c r="J285" s="14"/>
    </row>
    <row r="286" spans="1:10" ht="21.6" hidden="1" customHeight="1" x14ac:dyDescent="0.3">
      <c r="A286" s="11"/>
      <c r="B286" s="77"/>
      <c r="C286" s="200"/>
      <c r="D286" s="32"/>
      <c r="E286" s="19" t="s">
        <v>247</v>
      </c>
      <c r="F286" s="32"/>
      <c r="G286" s="32"/>
      <c r="H286" s="32"/>
      <c r="I286" s="14">
        <v>310000</v>
      </c>
      <c r="J286" s="14"/>
    </row>
    <row r="287" spans="1:10" ht="9.1999999999999993" hidden="1" customHeight="1" x14ac:dyDescent="0.3">
      <c r="A287" s="76"/>
      <c r="B287" s="77"/>
      <c r="C287" s="77"/>
      <c r="D287" s="32"/>
      <c r="E287" s="32"/>
      <c r="F287" s="32"/>
      <c r="G287" s="32"/>
      <c r="H287" s="32"/>
      <c r="I287" s="14"/>
      <c r="J287" s="14"/>
    </row>
    <row r="288" spans="1:10" ht="57" hidden="1" customHeight="1" x14ac:dyDescent="0.3">
      <c r="A288" s="170" t="s">
        <v>350</v>
      </c>
      <c r="B288" s="171">
        <v>8741</v>
      </c>
      <c r="C288" s="265" t="s">
        <v>42</v>
      </c>
      <c r="D288" s="166" t="s">
        <v>327</v>
      </c>
      <c r="E288" s="19"/>
      <c r="F288" s="32"/>
      <c r="G288" s="32"/>
      <c r="H288" s="32"/>
      <c r="I288" s="13">
        <f>I289</f>
        <v>315000</v>
      </c>
      <c r="J288" s="14"/>
    </row>
    <row r="289" spans="1:10" ht="36" hidden="1" customHeight="1" x14ac:dyDescent="0.3">
      <c r="A289" s="11"/>
      <c r="B289" s="77"/>
      <c r="C289" s="266"/>
      <c r="D289" s="32"/>
      <c r="E289" s="19" t="s">
        <v>351</v>
      </c>
      <c r="F289" s="32"/>
      <c r="G289" s="32"/>
      <c r="H289" s="32"/>
      <c r="I289" s="14">
        <v>315000</v>
      </c>
      <c r="J289" s="14"/>
    </row>
    <row r="290" spans="1:10" ht="9.1999999999999993" hidden="1" customHeight="1" x14ac:dyDescent="0.3">
      <c r="A290" s="76"/>
      <c r="B290" s="77"/>
      <c r="C290" s="77"/>
      <c r="D290" s="32"/>
      <c r="E290" s="32"/>
      <c r="F290" s="32"/>
      <c r="G290" s="32"/>
      <c r="H290" s="32"/>
      <c r="I290" s="14"/>
      <c r="J290" s="14"/>
    </row>
    <row r="291" spans="1:10" ht="26.25" hidden="1" customHeight="1" x14ac:dyDescent="0.4">
      <c r="A291" s="33">
        <v>1400000</v>
      </c>
      <c r="B291" s="47"/>
      <c r="C291" s="48"/>
      <c r="D291" s="28" t="s">
        <v>79</v>
      </c>
      <c r="E291" s="49"/>
      <c r="F291" s="49"/>
      <c r="G291" s="49"/>
      <c r="H291" s="49"/>
      <c r="I291" s="10">
        <f>I292</f>
        <v>930000</v>
      </c>
      <c r="J291" s="10"/>
    </row>
    <row r="292" spans="1:10" ht="26.25" hidden="1" customHeight="1" x14ac:dyDescent="0.4">
      <c r="A292" s="30">
        <v>1410000</v>
      </c>
      <c r="B292" s="45"/>
      <c r="C292" s="50"/>
      <c r="D292" s="29" t="s">
        <v>80</v>
      </c>
      <c r="E292" s="51"/>
      <c r="F292" s="51"/>
      <c r="G292" s="51"/>
      <c r="H292" s="51"/>
      <c r="I292" s="13">
        <f>I294+I297</f>
        <v>930000</v>
      </c>
      <c r="J292" s="13"/>
    </row>
    <row r="293" spans="1:10" ht="7.15" hidden="1" customHeight="1" x14ac:dyDescent="0.4">
      <c r="A293" s="11"/>
      <c r="B293" s="45"/>
      <c r="C293" s="50"/>
      <c r="D293" s="21"/>
      <c r="E293" s="51"/>
      <c r="F293" s="51"/>
      <c r="G293" s="51"/>
      <c r="H293" s="51"/>
      <c r="I293" s="14"/>
      <c r="J293" s="14"/>
    </row>
    <row r="294" spans="1:10" ht="36.75" hidden="1" customHeight="1" x14ac:dyDescent="0.4">
      <c r="A294" s="11" t="s">
        <v>81</v>
      </c>
      <c r="B294" s="15" t="s">
        <v>39</v>
      </c>
      <c r="C294" s="15" t="s">
        <v>11</v>
      </c>
      <c r="D294" s="16" t="s">
        <v>176</v>
      </c>
      <c r="E294" s="52"/>
      <c r="F294" s="52"/>
      <c r="G294" s="52"/>
      <c r="H294" s="52"/>
      <c r="I294" s="13">
        <f>SUM(I295:I295)</f>
        <v>581000</v>
      </c>
      <c r="J294" s="13"/>
    </row>
    <row r="295" spans="1:10" ht="26.25" hidden="1" customHeight="1" x14ac:dyDescent="0.3">
      <c r="A295" s="11"/>
      <c r="B295" s="15"/>
      <c r="C295" s="15"/>
      <c r="D295" s="41"/>
      <c r="E295" s="27" t="s">
        <v>40</v>
      </c>
      <c r="F295" s="53"/>
      <c r="G295" s="53"/>
      <c r="H295" s="54"/>
      <c r="I295" s="14">
        <v>581000</v>
      </c>
      <c r="J295" s="14"/>
    </row>
    <row r="296" spans="1:10" ht="7.9" hidden="1" customHeight="1" x14ac:dyDescent="0.3">
      <c r="A296" s="11"/>
      <c r="B296" s="15"/>
      <c r="C296" s="15"/>
      <c r="D296" s="41"/>
      <c r="E296" s="54"/>
      <c r="F296" s="54"/>
      <c r="G296" s="54"/>
      <c r="H296" s="54"/>
      <c r="I296" s="14"/>
      <c r="J296" s="14"/>
    </row>
    <row r="297" spans="1:10" ht="38.1" hidden="1" customHeight="1" x14ac:dyDescent="0.3">
      <c r="A297" s="11" t="s">
        <v>82</v>
      </c>
      <c r="B297" s="15" t="s">
        <v>83</v>
      </c>
      <c r="C297" s="15" t="s">
        <v>24</v>
      </c>
      <c r="D297" s="242" t="s">
        <v>84</v>
      </c>
      <c r="E297" s="54"/>
      <c r="F297" s="54"/>
      <c r="G297" s="54"/>
      <c r="H297" s="54"/>
      <c r="I297" s="13">
        <f>SUM(I298:I299)</f>
        <v>349000</v>
      </c>
      <c r="J297" s="13"/>
    </row>
    <row r="298" spans="1:10" ht="95.25" hidden="1" customHeight="1" x14ac:dyDescent="0.3">
      <c r="A298" s="231"/>
      <c r="B298" s="232"/>
      <c r="C298" s="232"/>
      <c r="D298" s="242"/>
      <c r="E298" s="258" t="s">
        <v>345</v>
      </c>
      <c r="F298" s="257"/>
      <c r="G298" s="257"/>
      <c r="H298" s="257"/>
      <c r="I298" s="243">
        <v>99000</v>
      </c>
      <c r="J298" s="251"/>
    </row>
    <row r="299" spans="1:10" ht="38.25" hidden="1" customHeight="1" x14ac:dyDescent="0.3">
      <c r="A299" s="11"/>
      <c r="B299" s="15"/>
      <c r="C299" s="15"/>
      <c r="D299" s="41"/>
      <c r="E299" s="22" t="s">
        <v>156</v>
      </c>
      <c r="F299" s="54"/>
      <c r="G299" s="54"/>
      <c r="H299" s="54"/>
      <c r="I299" s="14">
        <v>250000</v>
      </c>
      <c r="J299" s="14"/>
    </row>
    <row r="300" spans="1:10" ht="8.65" hidden="1" customHeight="1" x14ac:dyDescent="0.3">
      <c r="A300" s="76"/>
      <c r="B300" s="77"/>
      <c r="C300" s="77"/>
      <c r="D300" s="32"/>
      <c r="E300" s="32"/>
      <c r="F300" s="32"/>
      <c r="G300" s="32"/>
      <c r="H300" s="32"/>
      <c r="I300" s="14"/>
      <c r="J300" s="14"/>
    </row>
    <row r="301" spans="1:10" ht="25.15" hidden="1" customHeight="1" x14ac:dyDescent="0.3">
      <c r="A301" s="8" t="s">
        <v>85</v>
      </c>
      <c r="B301" s="47"/>
      <c r="C301" s="48"/>
      <c r="D301" s="9" t="s">
        <v>86</v>
      </c>
      <c r="E301" s="134"/>
      <c r="F301" s="134"/>
      <c r="G301" s="134"/>
      <c r="H301" s="134"/>
      <c r="I301" s="10">
        <f>I302</f>
        <v>76691651</v>
      </c>
      <c r="J301" s="10"/>
    </row>
    <row r="302" spans="1:10" ht="24.6" hidden="1" customHeight="1" x14ac:dyDescent="0.3">
      <c r="A302" s="11" t="s">
        <v>87</v>
      </c>
      <c r="B302" s="45"/>
      <c r="C302" s="50"/>
      <c r="D302" s="12" t="s">
        <v>86</v>
      </c>
      <c r="E302" s="32"/>
      <c r="F302" s="32"/>
      <c r="G302" s="32"/>
      <c r="H302" s="32"/>
      <c r="I302" s="13">
        <f>I327+I324+I330+I304+I316+I321+I307+I343+I312</f>
        <v>76691651</v>
      </c>
      <c r="J302" s="13"/>
    </row>
    <row r="303" spans="1:10" ht="7.5" hidden="1" customHeight="1" x14ac:dyDescent="0.3">
      <c r="A303" s="11"/>
      <c r="B303" s="45"/>
      <c r="C303" s="45"/>
      <c r="D303" s="12"/>
      <c r="E303" s="32"/>
      <c r="F303" s="32"/>
      <c r="G303" s="32"/>
      <c r="H303" s="32"/>
      <c r="I303" s="14"/>
      <c r="J303" s="14"/>
    </row>
    <row r="304" spans="1:10" ht="37.5" hidden="1" customHeight="1" x14ac:dyDescent="0.3">
      <c r="A304" s="11" t="s">
        <v>164</v>
      </c>
      <c r="B304" s="15" t="s">
        <v>39</v>
      </c>
      <c r="C304" s="15" t="s">
        <v>11</v>
      </c>
      <c r="D304" s="16" t="s">
        <v>176</v>
      </c>
      <c r="E304" s="32"/>
      <c r="F304" s="32"/>
      <c r="G304" s="32"/>
      <c r="H304" s="32"/>
      <c r="I304" s="13">
        <f>I305</f>
        <v>1531000</v>
      </c>
      <c r="J304" s="14"/>
    </row>
    <row r="305" spans="1:10" ht="34.5" hidden="1" customHeight="1" x14ac:dyDescent="0.3">
      <c r="A305" s="11"/>
      <c r="B305" s="45"/>
      <c r="C305" s="45"/>
      <c r="D305" s="12"/>
      <c r="E305" s="22" t="s">
        <v>165</v>
      </c>
      <c r="F305" s="32"/>
      <c r="G305" s="32"/>
      <c r="H305" s="32"/>
      <c r="I305" s="14">
        <v>1531000</v>
      </c>
      <c r="J305" s="14"/>
    </row>
    <row r="306" spans="1:10" ht="9.1999999999999993" hidden="1" customHeight="1" x14ac:dyDescent="0.3">
      <c r="A306" s="11"/>
      <c r="B306" s="45"/>
      <c r="C306" s="45"/>
      <c r="D306" s="12"/>
      <c r="E306" s="32"/>
      <c r="F306" s="32"/>
      <c r="G306" s="32"/>
      <c r="H306" s="32"/>
      <c r="I306" s="14"/>
      <c r="J306" s="14"/>
    </row>
    <row r="307" spans="1:10" ht="55.5" hidden="1" customHeight="1" x14ac:dyDescent="0.3">
      <c r="A307" s="11" t="s">
        <v>204</v>
      </c>
      <c r="B307" s="113">
        <v>3104</v>
      </c>
      <c r="C307" s="113">
        <v>1020</v>
      </c>
      <c r="D307" s="23" t="s">
        <v>205</v>
      </c>
      <c r="E307" s="32"/>
      <c r="F307" s="32"/>
      <c r="G307" s="32"/>
      <c r="H307" s="32"/>
      <c r="I307" s="13">
        <f>SUM(I308:I310)</f>
        <v>1041000</v>
      </c>
      <c r="J307" s="14"/>
    </row>
    <row r="308" spans="1:10" ht="33" hidden="1" customHeight="1" x14ac:dyDescent="0.3">
      <c r="A308" s="11"/>
      <c r="B308" s="77"/>
      <c r="C308" s="77"/>
      <c r="D308" s="12"/>
      <c r="E308" s="191" t="s">
        <v>206</v>
      </c>
      <c r="F308" s="32"/>
      <c r="G308" s="32"/>
      <c r="H308" s="32"/>
      <c r="I308" s="14">
        <v>227000</v>
      </c>
      <c r="J308" s="14"/>
    </row>
    <row r="309" spans="1:10" ht="74.25" hidden="1" customHeight="1" x14ac:dyDescent="0.3">
      <c r="A309" s="11"/>
      <c r="B309" s="77"/>
      <c r="C309" s="77"/>
      <c r="D309" s="12"/>
      <c r="E309" s="22" t="s">
        <v>363</v>
      </c>
      <c r="F309" s="32"/>
      <c r="G309" s="32"/>
      <c r="H309" s="32"/>
      <c r="I309" s="14">
        <v>700000</v>
      </c>
      <c r="J309" s="14"/>
    </row>
    <row r="310" spans="1:10" ht="52.5" hidden="1" customHeight="1" x14ac:dyDescent="0.3">
      <c r="A310" s="11"/>
      <c r="B310" s="77"/>
      <c r="C310" s="77"/>
      <c r="D310" s="12"/>
      <c r="E310" s="191" t="s">
        <v>275</v>
      </c>
      <c r="F310" s="32"/>
      <c r="G310" s="32"/>
      <c r="H310" s="32"/>
      <c r="I310" s="14">
        <v>114000</v>
      </c>
      <c r="J310" s="14"/>
    </row>
    <row r="311" spans="1:10" ht="10.15" hidden="1" customHeight="1" x14ac:dyDescent="0.3">
      <c r="A311" s="11"/>
      <c r="B311" s="45"/>
      <c r="C311" s="45"/>
      <c r="D311" s="12"/>
      <c r="E311" s="32"/>
      <c r="F311" s="32"/>
      <c r="G311" s="32"/>
      <c r="H311" s="32"/>
      <c r="I311" s="14"/>
      <c r="J311" s="14"/>
    </row>
    <row r="312" spans="1:10" ht="67.5" hidden="1" customHeight="1" x14ac:dyDescent="0.3">
      <c r="A312" s="11" t="s">
        <v>364</v>
      </c>
      <c r="B312" s="113">
        <v>6083</v>
      </c>
      <c r="C312" s="279" t="s">
        <v>365</v>
      </c>
      <c r="D312" s="26" t="s">
        <v>366</v>
      </c>
      <c r="E312" s="32"/>
      <c r="F312" s="32"/>
      <c r="G312" s="32"/>
      <c r="H312" s="32"/>
      <c r="I312" s="13">
        <f>SUM(I313:I314)</f>
        <v>8385851</v>
      </c>
      <c r="J312" s="14"/>
    </row>
    <row r="313" spans="1:10" ht="83.25" hidden="1" customHeight="1" x14ac:dyDescent="0.3">
      <c r="A313" s="11"/>
      <c r="B313" s="77"/>
      <c r="C313" s="108"/>
      <c r="D313" s="12"/>
      <c r="E313" s="26" t="s">
        <v>367</v>
      </c>
      <c r="F313" s="32"/>
      <c r="G313" s="32"/>
      <c r="H313" s="32"/>
      <c r="I313" s="14">
        <v>7547251</v>
      </c>
      <c r="J313" s="14"/>
    </row>
    <row r="314" spans="1:10" ht="72" hidden="1" customHeight="1" x14ac:dyDescent="0.3">
      <c r="A314" s="11"/>
      <c r="B314" s="77"/>
      <c r="C314" s="108"/>
      <c r="D314" s="12"/>
      <c r="E314" s="192" t="s">
        <v>368</v>
      </c>
      <c r="F314" s="32"/>
      <c r="G314" s="32"/>
      <c r="H314" s="32"/>
      <c r="I314" s="14">
        <v>838600</v>
      </c>
      <c r="J314" s="14"/>
    </row>
    <row r="315" spans="1:10" ht="10.15" hidden="1" customHeight="1" x14ac:dyDescent="0.3">
      <c r="A315" s="11"/>
      <c r="B315" s="45"/>
      <c r="C315" s="45"/>
      <c r="D315" s="12"/>
      <c r="E315" s="32"/>
      <c r="F315" s="32"/>
      <c r="G315" s="32"/>
      <c r="H315" s="32"/>
      <c r="I315" s="14"/>
      <c r="J315" s="14"/>
    </row>
    <row r="316" spans="1:10" ht="27.75" hidden="1" customHeight="1" x14ac:dyDescent="0.3">
      <c r="A316" s="11" t="s">
        <v>166</v>
      </c>
      <c r="B316" s="25">
        <v>7322</v>
      </c>
      <c r="C316" s="15" t="s">
        <v>14</v>
      </c>
      <c r="D316" s="125" t="s">
        <v>167</v>
      </c>
      <c r="E316" s="22"/>
      <c r="F316" s="22"/>
      <c r="G316" s="22"/>
      <c r="H316" s="22"/>
      <c r="I316" s="13">
        <f>SUM(I317:I319)</f>
        <v>17838000</v>
      </c>
      <c r="J316" s="14"/>
    </row>
    <row r="317" spans="1:10" ht="53.25" hidden="1" customHeight="1" x14ac:dyDescent="0.3">
      <c r="A317" s="76"/>
      <c r="B317" s="77"/>
      <c r="C317" s="77"/>
      <c r="D317" s="32"/>
      <c r="E317" s="16" t="s">
        <v>191</v>
      </c>
      <c r="F317" s="22"/>
      <c r="G317" s="22"/>
      <c r="H317" s="22"/>
      <c r="I317" s="14">
        <v>4093000</v>
      </c>
      <c r="J317" s="14"/>
    </row>
    <row r="318" spans="1:10" ht="52.5" hidden="1" customHeight="1" x14ac:dyDescent="0.3">
      <c r="A318" s="76"/>
      <c r="B318" s="77"/>
      <c r="C318" s="77"/>
      <c r="D318" s="32"/>
      <c r="E318" s="178" t="s">
        <v>190</v>
      </c>
      <c r="F318" s="22"/>
      <c r="G318" s="22"/>
      <c r="H318" s="22"/>
      <c r="I318" s="14">
        <v>10000000</v>
      </c>
      <c r="J318" s="14"/>
    </row>
    <row r="319" spans="1:10" ht="35.25" hidden="1" customHeight="1" x14ac:dyDescent="0.3">
      <c r="A319" s="76"/>
      <c r="B319" s="77"/>
      <c r="C319" s="77"/>
      <c r="D319" s="32"/>
      <c r="E319" s="166" t="s">
        <v>207</v>
      </c>
      <c r="F319" s="22"/>
      <c r="G319" s="22"/>
      <c r="H319" s="22"/>
      <c r="I319" s="14">
        <v>3745000</v>
      </c>
      <c r="J319" s="14"/>
    </row>
    <row r="320" spans="1:10" ht="7.9" hidden="1" customHeight="1" x14ac:dyDescent="0.3">
      <c r="A320" s="76"/>
      <c r="B320" s="77"/>
      <c r="C320" s="77"/>
      <c r="D320" s="32"/>
      <c r="E320" s="22"/>
      <c r="F320" s="22"/>
      <c r="G320" s="22"/>
      <c r="H320" s="22"/>
      <c r="I320" s="14"/>
      <c r="J320" s="14"/>
    </row>
    <row r="321" spans="1:10" ht="27.75" hidden="1" customHeight="1" x14ac:dyDescent="0.3">
      <c r="A321" s="11" t="s">
        <v>168</v>
      </c>
      <c r="B321" s="25">
        <v>7324</v>
      </c>
      <c r="C321" s="15" t="s">
        <v>14</v>
      </c>
      <c r="D321" s="125" t="s">
        <v>169</v>
      </c>
      <c r="E321" s="22"/>
      <c r="F321" s="22"/>
      <c r="G321" s="22"/>
      <c r="H321" s="22"/>
      <c r="I321" s="13">
        <f>SUM(I322:I322)</f>
        <v>570000</v>
      </c>
      <c r="J321" s="14"/>
    </row>
    <row r="322" spans="1:10" ht="35.25" hidden="1" customHeight="1" x14ac:dyDescent="0.3">
      <c r="A322" s="76"/>
      <c r="B322" s="77"/>
      <c r="C322" s="77"/>
      <c r="D322" s="32"/>
      <c r="E322" s="22" t="s">
        <v>353</v>
      </c>
      <c r="F322" s="22"/>
      <c r="G322" s="22"/>
      <c r="H322" s="22"/>
      <c r="I322" s="14">
        <v>570000</v>
      </c>
      <c r="J322" s="14"/>
    </row>
    <row r="323" spans="1:10" ht="7.9" hidden="1" customHeight="1" x14ac:dyDescent="0.3">
      <c r="A323" s="76"/>
      <c r="B323" s="77"/>
      <c r="C323" s="77"/>
      <c r="D323" s="32"/>
      <c r="E323" s="22"/>
      <c r="F323" s="22"/>
      <c r="G323" s="22"/>
      <c r="H323" s="22"/>
      <c r="I323" s="14"/>
      <c r="J323" s="14"/>
    </row>
    <row r="324" spans="1:10" ht="29.25" hidden="1" customHeight="1" x14ac:dyDescent="0.3">
      <c r="A324" s="11" t="s">
        <v>157</v>
      </c>
      <c r="B324" s="25">
        <v>7340</v>
      </c>
      <c r="C324" s="15" t="s">
        <v>14</v>
      </c>
      <c r="D324" s="22" t="s">
        <v>158</v>
      </c>
      <c r="E324" s="22"/>
      <c r="F324" s="22"/>
      <c r="G324" s="22"/>
      <c r="H324" s="22"/>
      <c r="I324" s="13">
        <f>SUM(I325:I325)</f>
        <v>12650000</v>
      </c>
      <c r="J324" s="14"/>
    </row>
    <row r="325" spans="1:10" ht="57.75" hidden="1" customHeight="1" x14ac:dyDescent="0.3">
      <c r="A325" s="11"/>
      <c r="B325" s="25"/>
      <c r="C325" s="15"/>
      <c r="D325" s="22"/>
      <c r="E325" s="22" t="s">
        <v>197</v>
      </c>
      <c r="F325" s="22"/>
      <c r="G325" s="22"/>
      <c r="H325" s="22"/>
      <c r="I325" s="14">
        <v>12650000</v>
      </c>
      <c r="J325" s="14"/>
    </row>
    <row r="326" spans="1:10" ht="7.9" hidden="1" customHeight="1" x14ac:dyDescent="0.3">
      <c r="A326" s="76"/>
      <c r="B326" s="77"/>
      <c r="C326" s="77"/>
      <c r="D326" s="32"/>
      <c r="E326" s="22"/>
      <c r="F326" s="22"/>
      <c r="G326" s="22"/>
      <c r="H326" s="22"/>
      <c r="I326" s="14"/>
      <c r="J326" s="14"/>
    </row>
    <row r="327" spans="1:10" ht="38.25" hidden="1" customHeight="1" x14ac:dyDescent="0.3">
      <c r="A327" s="114">
        <v>1517366</v>
      </c>
      <c r="B327" s="113">
        <v>7366</v>
      </c>
      <c r="C327" s="162" t="s">
        <v>24</v>
      </c>
      <c r="D327" s="24" t="s">
        <v>159</v>
      </c>
      <c r="E327" s="22"/>
      <c r="F327" s="22"/>
      <c r="G327" s="22"/>
      <c r="H327" s="22"/>
      <c r="I327" s="13">
        <f>SUM(I328:I328)</f>
        <v>16000000</v>
      </c>
      <c r="J327" s="14"/>
    </row>
    <row r="328" spans="1:10" ht="82.5" hidden="1" customHeight="1" x14ac:dyDescent="0.3">
      <c r="A328" s="167"/>
      <c r="B328" s="168"/>
      <c r="C328" s="168"/>
      <c r="D328" s="32"/>
      <c r="E328" s="182" t="s">
        <v>194</v>
      </c>
      <c r="F328" s="42"/>
      <c r="G328" s="42"/>
      <c r="H328" s="42"/>
      <c r="I328" s="17">
        <v>16000000</v>
      </c>
      <c r="J328" s="14"/>
    </row>
    <row r="329" spans="1:10" ht="8.25" hidden="1" customHeight="1" x14ac:dyDescent="0.3">
      <c r="A329" s="167"/>
      <c r="B329" s="168"/>
      <c r="C329" s="168"/>
      <c r="D329" s="32"/>
      <c r="E329" s="179"/>
      <c r="F329" s="42"/>
      <c r="G329" s="42"/>
      <c r="H329" s="42"/>
      <c r="I329" s="17"/>
      <c r="J329" s="14"/>
    </row>
    <row r="330" spans="1:10" ht="38.25" hidden="1" customHeight="1" x14ac:dyDescent="0.3">
      <c r="A330" s="170" t="s">
        <v>163</v>
      </c>
      <c r="B330" s="171">
        <v>7370</v>
      </c>
      <c r="C330" s="172" t="s">
        <v>24</v>
      </c>
      <c r="D330" s="22" t="s">
        <v>84</v>
      </c>
      <c r="E330" s="179"/>
      <c r="F330" s="42"/>
      <c r="G330" s="42"/>
      <c r="H330" s="42"/>
      <c r="I330" s="164">
        <f>SUM(I331:I341)</f>
        <v>13865400</v>
      </c>
      <c r="J330" s="14"/>
    </row>
    <row r="331" spans="1:10" ht="35.25" hidden="1" customHeight="1" x14ac:dyDescent="0.3">
      <c r="A331" s="170"/>
      <c r="B331" s="171"/>
      <c r="C331" s="172"/>
      <c r="D331" s="22"/>
      <c r="E331" s="22" t="s">
        <v>198</v>
      </c>
      <c r="F331" s="42"/>
      <c r="G331" s="42"/>
      <c r="H331" s="42"/>
      <c r="I331" s="17">
        <v>755000</v>
      </c>
      <c r="J331" s="14"/>
    </row>
    <row r="332" spans="1:10" ht="34.5" hidden="1" customHeight="1" x14ac:dyDescent="0.3">
      <c r="A332" s="170"/>
      <c r="B332" s="171"/>
      <c r="C332" s="172"/>
      <c r="D332" s="22"/>
      <c r="E332" s="180" t="s">
        <v>192</v>
      </c>
      <c r="F332" s="42"/>
      <c r="G332" s="42"/>
      <c r="H332" s="42"/>
      <c r="I332" s="17">
        <v>2500000</v>
      </c>
      <c r="J332" s="14"/>
    </row>
    <row r="333" spans="1:10" ht="34.5" hidden="1" customHeight="1" x14ac:dyDescent="0.3">
      <c r="A333" s="170"/>
      <c r="B333" s="171"/>
      <c r="C333" s="172"/>
      <c r="D333" s="22"/>
      <c r="E333" s="166" t="s">
        <v>208</v>
      </c>
      <c r="F333" s="42"/>
      <c r="G333" s="42"/>
      <c r="H333" s="42"/>
      <c r="I333" s="17">
        <v>700000</v>
      </c>
      <c r="J333" s="14"/>
    </row>
    <row r="334" spans="1:10" ht="34.5" hidden="1" customHeight="1" x14ac:dyDescent="0.3">
      <c r="A334" s="170"/>
      <c r="B334" s="171"/>
      <c r="C334" s="172"/>
      <c r="D334" s="22"/>
      <c r="E334" s="191" t="s">
        <v>232</v>
      </c>
      <c r="F334" s="42"/>
      <c r="G334" s="42"/>
      <c r="H334" s="42"/>
      <c r="I334" s="17">
        <v>220000</v>
      </c>
      <c r="J334" s="14"/>
    </row>
    <row r="335" spans="1:10" ht="34.5" hidden="1" customHeight="1" x14ac:dyDescent="0.3">
      <c r="A335" s="170"/>
      <c r="B335" s="171"/>
      <c r="C335" s="172"/>
      <c r="D335" s="22"/>
      <c r="E335" s="191" t="s">
        <v>256</v>
      </c>
      <c r="F335" s="42"/>
      <c r="G335" s="42"/>
      <c r="H335" s="42"/>
      <c r="I335" s="17">
        <v>1600000</v>
      </c>
      <c r="J335" s="14"/>
    </row>
    <row r="336" spans="1:10" ht="39" hidden="1" customHeight="1" x14ac:dyDescent="0.3">
      <c r="A336" s="170"/>
      <c r="B336" s="171"/>
      <c r="C336" s="172"/>
      <c r="D336" s="22"/>
      <c r="E336" s="204" t="s">
        <v>251</v>
      </c>
      <c r="F336" s="42"/>
      <c r="G336" s="42"/>
      <c r="H336" s="42"/>
      <c r="I336" s="17">
        <v>474000</v>
      </c>
      <c r="J336" s="14"/>
    </row>
    <row r="337" spans="1:10" ht="36" hidden="1" customHeight="1" x14ac:dyDescent="0.3">
      <c r="A337" s="170"/>
      <c r="B337" s="171"/>
      <c r="C337" s="172"/>
      <c r="D337" s="22"/>
      <c r="E337" s="228" t="s">
        <v>331</v>
      </c>
      <c r="F337" s="42"/>
      <c r="G337" s="42"/>
      <c r="H337" s="42"/>
      <c r="I337" s="17">
        <v>260000</v>
      </c>
      <c r="J337" s="14"/>
    </row>
    <row r="338" spans="1:10" ht="36" hidden="1" customHeight="1" x14ac:dyDescent="0.3">
      <c r="A338" s="170"/>
      <c r="B338" s="171"/>
      <c r="C338" s="172"/>
      <c r="D338" s="22"/>
      <c r="E338" s="280" t="s">
        <v>370</v>
      </c>
      <c r="F338" s="42"/>
      <c r="G338" s="42"/>
      <c r="H338" s="42"/>
      <c r="I338" s="17">
        <v>700000</v>
      </c>
      <c r="J338" s="14"/>
    </row>
    <row r="339" spans="1:10" ht="26.25" hidden="1" customHeight="1" x14ac:dyDescent="0.3">
      <c r="A339" s="170"/>
      <c r="B339" s="171"/>
      <c r="C339" s="172"/>
      <c r="D339" s="22"/>
      <c r="E339" s="126" t="s">
        <v>298</v>
      </c>
      <c r="F339" s="42"/>
      <c r="G339" s="42"/>
      <c r="H339" s="42"/>
      <c r="I339" s="17">
        <v>1580000</v>
      </c>
      <c r="J339" s="14"/>
    </row>
    <row r="340" spans="1:10" ht="36.75" hidden="1" customHeight="1" x14ac:dyDescent="0.3">
      <c r="A340" s="170"/>
      <c r="B340" s="171"/>
      <c r="C340" s="172"/>
      <c r="D340" s="22"/>
      <c r="E340" s="278" t="s">
        <v>369</v>
      </c>
      <c r="F340" s="42"/>
      <c r="G340" s="42"/>
      <c r="H340" s="42"/>
      <c r="I340" s="17">
        <v>500000</v>
      </c>
      <c r="J340" s="14"/>
    </row>
    <row r="341" spans="1:10" ht="38.25" hidden="1" customHeight="1" x14ac:dyDescent="0.3">
      <c r="A341" s="167"/>
      <c r="B341" s="168"/>
      <c r="C341" s="168"/>
      <c r="D341" s="32"/>
      <c r="E341" s="181" t="s">
        <v>193</v>
      </c>
      <c r="F341" s="42"/>
      <c r="G341" s="42"/>
      <c r="H341" s="42"/>
      <c r="I341" s="17">
        <v>4576400</v>
      </c>
      <c r="J341" s="14"/>
    </row>
    <row r="342" spans="1:10" ht="7.9" hidden="1" customHeight="1" x14ac:dyDescent="0.3">
      <c r="A342" s="76"/>
      <c r="B342" s="77"/>
      <c r="C342" s="77"/>
      <c r="D342" s="32"/>
      <c r="E342" s="22"/>
      <c r="F342" s="22"/>
      <c r="G342" s="22"/>
      <c r="H342" s="22"/>
      <c r="I342" s="14"/>
      <c r="J342" s="14"/>
    </row>
    <row r="343" spans="1:10" ht="50.25" hidden="1" customHeight="1" x14ac:dyDescent="0.3">
      <c r="A343" s="224" t="s">
        <v>326</v>
      </c>
      <c r="B343" s="225">
        <v>8741</v>
      </c>
      <c r="C343" s="226" t="s">
        <v>42</v>
      </c>
      <c r="D343" s="175" t="s">
        <v>327</v>
      </c>
      <c r="E343" s="32"/>
      <c r="F343" s="22"/>
      <c r="G343" s="22"/>
      <c r="H343" s="22"/>
      <c r="I343" s="13">
        <f>I344</f>
        <v>4810400</v>
      </c>
      <c r="J343" s="14"/>
    </row>
    <row r="344" spans="1:10" ht="39.75" hidden="1" customHeight="1" x14ac:dyDescent="0.3">
      <c r="A344" s="76"/>
      <c r="B344" s="77"/>
      <c r="C344" s="77"/>
      <c r="D344" s="32"/>
      <c r="E344" s="166" t="s">
        <v>328</v>
      </c>
      <c r="F344" s="22"/>
      <c r="G344" s="22"/>
      <c r="H344" s="22"/>
      <c r="I344" s="14">
        <v>4810400</v>
      </c>
      <c r="J344" s="14"/>
    </row>
    <row r="345" spans="1:10" ht="7.9" hidden="1" customHeight="1" x14ac:dyDescent="0.3">
      <c r="A345" s="76"/>
      <c r="B345" s="77"/>
      <c r="C345" s="77"/>
      <c r="D345" s="32"/>
      <c r="E345" s="22"/>
      <c r="F345" s="22"/>
      <c r="G345" s="22"/>
      <c r="H345" s="22"/>
      <c r="I345" s="14"/>
      <c r="J345" s="14"/>
    </row>
    <row r="346" spans="1:10" ht="38.85" hidden="1" customHeight="1" x14ac:dyDescent="0.3">
      <c r="A346" s="33">
        <v>3400000</v>
      </c>
      <c r="B346" s="56"/>
      <c r="C346" s="56"/>
      <c r="D346" s="57" t="s">
        <v>88</v>
      </c>
      <c r="E346" s="134"/>
      <c r="F346" s="134"/>
      <c r="G346" s="134"/>
      <c r="H346" s="134"/>
      <c r="I346" s="10">
        <f>I347</f>
        <v>270000</v>
      </c>
      <c r="J346" s="10"/>
    </row>
    <row r="347" spans="1:10" ht="34.700000000000003" hidden="1" customHeight="1" x14ac:dyDescent="0.3">
      <c r="A347" s="30">
        <v>3410000</v>
      </c>
      <c r="B347" s="58"/>
      <c r="C347" s="58"/>
      <c r="D347" s="59" t="s">
        <v>88</v>
      </c>
      <c r="E347" s="32"/>
      <c r="F347" s="32"/>
      <c r="G347" s="32"/>
      <c r="H347" s="32"/>
      <c r="I347" s="13">
        <f>I349</f>
        <v>270000</v>
      </c>
      <c r="J347" s="13"/>
    </row>
    <row r="348" spans="1:10" ht="11.1" hidden="1" customHeight="1" x14ac:dyDescent="0.3">
      <c r="A348" s="11"/>
      <c r="B348" s="60"/>
      <c r="C348" s="60"/>
      <c r="D348" s="61"/>
      <c r="E348" s="32"/>
      <c r="F348" s="32"/>
      <c r="G348" s="32"/>
      <c r="H348" s="32"/>
      <c r="I348" s="14"/>
      <c r="J348" s="14"/>
    </row>
    <row r="349" spans="1:10" ht="35.25" hidden="1" customHeight="1" x14ac:dyDescent="0.3">
      <c r="A349" s="11" t="s">
        <v>89</v>
      </c>
      <c r="B349" s="15" t="s">
        <v>39</v>
      </c>
      <c r="C349" s="15" t="s">
        <v>11</v>
      </c>
      <c r="D349" s="26" t="s">
        <v>176</v>
      </c>
      <c r="E349" s="32"/>
      <c r="F349" s="32"/>
      <c r="G349" s="32"/>
      <c r="H349" s="32"/>
      <c r="I349" s="13">
        <f>I350</f>
        <v>270000</v>
      </c>
      <c r="J349" s="13"/>
    </row>
    <row r="350" spans="1:10" ht="21.75" hidden="1" customHeight="1" x14ac:dyDescent="0.3">
      <c r="A350" s="76"/>
      <c r="B350" s="77"/>
      <c r="C350" s="77"/>
      <c r="D350" s="32"/>
      <c r="E350" s="22" t="s">
        <v>90</v>
      </c>
      <c r="F350" s="22"/>
      <c r="G350" s="22"/>
      <c r="H350" s="22"/>
      <c r="I350" s="14">
        <v>270000</v>
      </c>
      <c r="J350" s="14"/>
    </row>
    <row r="351" spans="1:10" ht="10.5" hidden="1" customHeight="1" x14ac:dyDescent="0.3">
      <c r="A351" s="76"/>
      <c r="B351" s="77"/>
      <c r="C351" s="77"/>
      <c r="D351" s="32"/>
      <c r="E351" s="32"/>
      <c r="F351" s="32"/>
      <c r="G351" s="32"/>
      <c r="H351" s="32"/>
      <c r="I351" s="14"/>
      <c r="J351" s="14"/>
    </row>
    <row r="352" spans="1:10" ht="33.75" hidden="1" customHeight="1" x14ac:dyDescent="0.3">
      <c r="A352" s="33">
        <v>3700000</v>
      </c>
      <c r="B352" s="62"/>
      <c r="C352" s="62"/>
      <c r="D352" s="28" t="s">
        <v>117</v>
      </c>
      <c r="E352" s="134"/>
      <c r="F352" s="134"/>
      <c r="G352" s="134"/>
      <c r="H352" s="134"/>
      <c r="I352" s="10">
        <f>I353</f>
        <v>68800000</v>
      </c>
      <c r="J352" s="10"/>
    </row>
    <row r="353" spans="1:10" ht="29.25" hidden="1" customHeight="1" x14ac:dyDescent="0.3">
      <c r="A353" s="30">
        <v>3710000</v>
      </c>
      <c r="B353" s="63"/>
      <c r="C353" s="63"/>
      <c r="D353" s="29" t="s">
        <v>117</v>
      </c>
      <c r="E353" s="32"/>
      <c r="F353" s="32"/>
      <c r="G353" s="32"/>
      <c r="H353" s="32"/>
      <c r="I353" s="13">
        <f>I355+I358+I366</f>
        <v>68800000</v>
      </c>
      <c r="J353" s="13"/>
    </row>
    <row r="354" spans="1:10" ht="8.65" hidden="1" customHeight="1" x14ac:dyDescent="0.3">
      <c r="A354" s="11"/>
      <c r="B354" s="45"/>
      <c r="C354" s="55"/>
      <c r="D354" s="22"/>
      <c r="E354" s="32"/>
      <c r="F354" s="32"/>
      <c r="G354" s="32"/>
      <c r="H354" s="32"/>
      <c r="I354" s="14"/>
      <c r="J354" s="14"/>
    </row>
    <row r="355" spans="1:10" ht="36" hidden="1" customHeight="1" x14ac:dyDescent="0.3">
      <c r="A355" s="11" t="s">
        <v>91</v>
      </c>
      <c r="B355" s="15" t="s">
        <v>39</v>
      </c>
      <c r="C355" s="15" t="s">
        <v>11</v>
      </c>
      <c r="D355" s="16" t="s">
        <v>176</v>
      </c>
      <c r="E355" s="32"/>
      <c r="F355" s="32"/>
      <c r="G355" s="32"/>
      <c r="H355" s="32"/>
      <c r="I355" s="13">
        <f>I356</f>
        <v>70000</v>
      </c>
      <c r="J355" s="13"/>
    </row>
    <row r="356" spans="1:10" ht="30.4" hidden="1" customHeight="1" x14ac:dyDescent="0.3">
      <c r="A356" s="76"/>
      <c r="B356" s="77"/>
      <c r="C356" s="77"/>
      <c r="D356" s="32"/>
      <c r="E356" s="23" t="s">
        <v>92</v>
      </c>
      <c r="F356" s="23"/>
      <c r="G356" s="23"/>
      <c r="H356" s="23"/>
      <c r="I356" s="14">
        <v>70000</v>
      </c>
      <c r="J356" s="14"/>
    </row>
    <row r="357" spans="1:10" ht="10.5" hidden="1" customHeight="1" x14ac:dyDescent="0.3">
      <c r="A357" s="76"/>
      <c r="B357" s="77"/>
      <c r="C357" s="77"/>
      <c r="D357" s="32"/>
      <c r="E357" s="23"/>
      <c r="F357" s="23"/>
      <c r="G357" s="23"/>
      <c r="H357" s="23"/>
      <c r="I357" s="14"/>
      <c r="J357" s="14"/>
    </row>
    <row r="358" spans="1:10" ht="27" hidden="1" customHeight="1" x14ac:dyDescent="0.3">
      <c r="A358" s="30">
        <v>3719770</v>
      </c>
      <c r="B358" s="173">
        <v>9770</v>
      </c>
      <c r="C358" s="174">
        <v>180</v>
      </c>
      <c r="D358" s="23" t="s">
        <v>170</v>
      </c>
      <c r="E358" s="32"/>
      <c r="F358" s="23"/>
      <c r="G358" s="23"/>
      <c r="H358" s="23"/>
      <c r="I358" s="13">
        <f>SUM(I359:I364)</f>
        <v>26800000</v>
      </c>
      <c r="J358" s="14"/>
    </row>
    <row r="359" spans="1:10" ht="74.25" hidden="1" customHeight="1" x14ac:dyDescent="0.3">
      <c r="A359" s="76"/>
      <c r="B359" s="77"/>
      <c r="C359" s="77"/>
      <c r="D359" s="32"/>
      <c r="E359" s="197" t="s">
        <v>228</v>
      </c>
      <c r="F359" s="23"/>
      <c r="G359" s="23"/>
      <c r="H359" s="23"/>
      <c r="I359" s="14">
        <v>1000000</v>
      </c>
      <c r="J359" s="14"/>
    </row>
    <row r="360" spans="1:10" ht="73.900000000000006" hidden="1" customHeight="1" x14ac:dyDescent="0.3">
      <c r="A360" s="76"/>
      <c r="B360" s="77"/>
      <c r="C360" s="77"/>
      <c r="D360" s="32"/>
      <c r="E360" s="206" t="s">
        <v>277</v>
      </c>
      <c r="F360" s="23"/>
      <c r="G360" s="23"/>
      <c r="H360" s="23"/>
      <c r="I360" s="14">
        <v>2800000</v>
      </c>
      <c r="J360" s="14"/>
    </row>
    <row r="361" spans="1:10" ht="99.75" hidden="1" customHeight="1" x14ac:dyDescent="0.3">
      <c r="A361" s="281"/>
      <c r="B361" s="282"/>
      <c r="C361" s="282"/>
      <c r="D361" s="283"/>
      <c r="E361" s="285" t="s">
        <v>371</v>
      </c>
      <c r="F361" s="284"/>
      <c r="G361" s="284"/>
      <c r="H361" s="284"/>
      <c r="I361" s="272">
        <v>1000000</v>
      </c>
      <c r="J361" s="272"/>
    </row>
    <row r="362" spans="1:10" ht="63.75" hidden="1" customHeight="1" x14ac:dyDescent="0.3">
      <c r="A362" s="76"/>
      <c r="B362" s="77"/>
      <c r="C362" s="77"/>
      <c r="D362" s="32"/>
      <c r="E362" s="198" t="s">
        <v>229</v>
      </c>
      <c r="F362" s="23"/>
      <c r="G362" s="23"/>
      <c r="H362" s="23"/>
      <c r="I362" s="14">
        <v>10537900</v>
      </c>
      <c r="J362" s="14"/>
    </row>
    <row r="363" spans="1:10" ht="84" hidden="1" customHeight="1" x14ac:dyDescent="0.3">
      <c r="A363" s="76"/>
      <c r="B363" s="77"/>
      <c r="C363" s="77"/>
      <c r="D363" s="32"/>
      <c r="E363" s="299" t="s">
        <v>398</v>
      </c>
      <c r="F363" s="23"/>
      <c r="G363" s="23"/>
      <c r="H363" s="23"/>
      <c r="I363" s="14">
        <v>2927100</v>
      </c>
      <c r="J363" s="14"/>
    </row>
    <row r="364" spans="1:10" ht="69.75" hidden="1" customHeight="1" x14ac:dyDescent="0.3">
      <c r="A364" s="76"/>
      <c r="B364" s="77"/>
      <c r="C364" s="77"/>
      <c r="D364" s="32"/>
      <c r="E364" s="198" t="s">
        <v>230</v>
      </c>
      <c r="F364" s="23"/>
      <c r="G364" s="23"/>
      <c r="H364" s="23"/>
      <c r="I364" s="14">
        <v>8535000</v>
      </c>
      <c r="J364" s="14"/>
    </row>
    <row r="365" spans="1:10" ht="10.15" hidden="1" customHeight="1" x14ac:dyDescent="0.3">
      <c r="A365" s="76"/>
      <c r="B365" s="77"/>
      <c r="C365" s="77"/>
      <c r="D365" s="32"/>
      <c r="E365" s="191"/>
      <c r="F365" s="23"/>
      <c r="G365" s="23"/>
      <c r="H365" s="23"/>
      <c r="I365" s="14"/>
      <c r="J365" s="14"/>
    </row>
    <row r="366" spans="1:10" ht="36" hidden="1" customHeight="1" x14ac:dyDescent="0.3">
      <c r="A366" s="11" t="s">
        <v>219</v>
      </c>
      <c r="B366" s="15" t="s">
        <v>220</v>
      </c>
      <c r="C366" s="15" t="s">
        <v>221</v>
      </c>
      <c r="D366" s="16" t="s">
        <v>222</v>
      </c>
      <c r="E366" s="191"/>
      <c r="F366" s="23"/>
      <c r="G366" s="23"/>
      <c r="H366" s="23"/>
      <c r="I366" s="13">
        <f>SUM(I367:I387)</f>
        <v>41930000</v>
      </c>
      <c r="J366" s="14"/>
    </row>
    <row r="367" spans="1:10" ht="87" hidden="1" customHeight="1" x14ac:dyDescent="0.3">
      <c r="A367" s="76"/>
      <c r="B367" s="77"/>
      <c r="C367" s="77"/>
      <c r="D367" s="32"/>
      <c r="E367" s="194" t="s">
        <v>223</v>
      </c>
      <c r="F367" s="23"/>
      <c r="G367" s="23"/>
      <c r="H367" s="23"/>
      <c r="I367" s="14">
        <v>10000000</v>
      </c>
      <c r="J367" s="14"/>
    </row>
    <row r="368" spans="1:10" ht="78.75" hidden="1" customHeight="1" x14ac:dyDescent="0.3">
      <c r="A368" s="76"/>
      <c r="B368" s="77"/>
      <c r="C368" s="77"/>
      <c r="D368" s="32"/>
      <c r="E368" s="194" t="s">
        <v>224</v>
      </c>
      <c r="F368" s="23"/>
      <c r="G368" s="23"/>
      <c r="H368" s="23"/>
      <c r="I368" s="14">
        <v>200000</v>
      </c>
      <c r="J368" s="14"/>
    </row>
    <row r="369" spans="1:10" ht="82.5" hidden="1" customHeight="1" x14ac:dyDescent="0.3">
      <c r="A369" s="76"/>
      <c r="B369" s="77"/>
      <c r="C369" s="77"/>
      <c r="D369" s="32"/>
      <c r="E369" s="196" t="s">
        <v>242</v>
      </c>
      <c r="F369" s="23"/>
      <c r="G369" s="23"/>
      <c r="H369" s="23"/>
      <c r="I369" s="14">
        <v>500000</v>
      </c>
      <c r="J369" s="14"/>
    </row>
    <row r="370" spans="1:10" ht="87" hidden="1" customHeight="1" x14ac:dyDescent="0.3">
      <c r="A370" s="76"/>
      <c r="B370" s="77"/>
      <c r="C370" s="77"/>
      <c r="D370" s="32"/>
      <c r="E370" s="205" t="s">
        <v>399</v>
      </c>
      <c r="F370" s="23"/>
      <c r="G370" s="23"/>
      <c r="H370" s="23"/>
      <c r="I370" s="14">
        <v>4500000</v>
      </c>
      <c r="J370" s="14"/>
    </row>
    <row r="371" spans="1:10" ht="95.25" hidden="1" customHeight="1" x14ac:dyDescent="0.3">
      <c r="A371" s="76"/>
      <c r="B371" s="77"/>
      <c r="C371" s="77"/>
      <c r="D371" s="32"/>
      <c r="E371" s="196" t="s">
        <v>252</v>
      </c>
      <c r="F371" s="23"/>
      <c r="G371" s="23"/>
      <c r="H371" s="23"/>
      <c r="I371" s="14">
        <v>2000000</v>
      </c>
      <c r="J371" s="14"/>
    </row>
    <row r="372" spans="1:10" ht="102.75" hidden="1" customHeight="1" x14ac:dyDescent="0.3">
      <c r="A372" s="76"/>
      <c r="B372" s="77"/>
      <c r="C372" s="77"/>
      <c r="D372" s="32"/>
      <c r="E372" s="205" t="s">
        <v>253</v>
      </c>
      <c r="F372" s="23"/>
      <c r="G372" s="23"/>
      <c r="H372" s="23"/>
      <c r="I372" s="14">
        <v>1500000</v>
      </c>
      <c r="J372" s="14"/>
    </row>
    <row r="373" spans="1:10" ht="116.25" hidden="1" customHeight="1" x14ac:dyDescent="0.3">
      <c r="A373" s="76"/>
      <c r="B373" s="77"/>
      <c r="C373" s="77"/>
      <c r="D373" s="261"/>
      <c r="E373" s="262" t="s">
        <v>299</v>
      </c>
      <c r="F373" s="257"/>
      <c r="G373" s="257"/>
      <c r="H373" s="257"/>
      <c r="I373" s="14">
        <v>1300000</v>
      </c>
      <c r="J373" s="14"/>
    </row>
    <row r="374" spans="1:10" ht="116.25" hidden="1" customHeight="1" x14ac:dyDescent="0.3">
      <c r="A374" s="259"/>
      <c r="B374" s="260"/>
      <c r="C374" s="260"/>
      <c r="D374" s="241"/>
      <c r="E374" s="218" t="s">
        <v>346</v>
      </c>
      <c r="F374" s="234"/>
      <c r="G374" s="234"/>
      <c r="H374" s="234"/>
      <c r="I374" s="243">
        <v>3700000</v>
      </c>
      <c r="J374" s="243"/>
    </row>
    <row r="375" spans="1:10" ht="116.25" hidden="1" customHeight="1" x14ac:dyDescent="0.3">
      <c r="A375" s="259"/>
      <c r="B375" s="260"/>
      <c r="C375" s="260"/>
      <c r="D375" s="241"/>
      <c r="E375" s="218" t="s">
        <v>347</v>
      </c>
      <c r="F375" s="234"/>
      <c r="G375" s="234"/>
      <c r="H375" s="234"/>
      <c r="I375" s="243">
        <v>1000000</v>
      </c>
      <c r="J375" s="243"/>
    </row>
    <row r="376" spans="1:10" ht="116.25" hidden="1" customHeight="1" x14ac:dyDescent="0.3">
      <c r="A376" s="259"/>
      <c r="B376" s="260"/>
      <c r="C376" s="260"/>
      <c r="D376" s="241"/>
      <c r="E376" s="218" t="s">
        <v>348</v>
      </c>
      <c r="F376" s="234"/>
      <c r="G376" s="234"/>
      <c r="H376" s="234"/>
      <c r="I376" s="243">
        <v>500000</v>
      </c>
      <c r="J376" s="243"/>
    </row>
    <row r="377" spans="1:10" ht="55.5" hidden="1" customHeight="1" x14ac:dyDescent="0.3">
      <c r="A377" s="76"/>
      <c r="B377" s="77"/>
      <c r="C377" s="77"/>
      <c r="D377" s="32"/>
      <c r="E377" s="196" t="s">
        <v>257</v>
      </c>
      <c r="F377" s="23"/>
      <c r="G377" s="23"/>
      <c r="H377" s="23"/>
      <c r="I377" s="14">
        <v>800000</v>
      </c>
      <c r="J377" s="14"/>
    </row>
    <row r="378" spans="1:10" ht="90.75" hidden="1" customHeight="1" x14ac:dyDescent="0.3">
      <c r="A378" s="76"/>
      <c r="B378" s="77"/>
      <c r="C378" s="77"/>
      <c r="D378" s="32"/>
      <c r="E378" s="196" t="s">
        <v>276</v>
      </c>
      <c r="F378" s="23"/>
      <c r="G378" s="23"/>
      <c r="H378" s="23"/>
      <c r="I378" s="14">
        <v>2900000</v>
      </c>
      <c r="J378" s="14"/>
    </row>
    <row r="379" spans="1:10" ht="84.75" hidden="1" customHeight="1" x14ac:dyDescent="0.3">
      <c r="A379" s="76"/>
      <c r="B379" s="77"/>
      <c r="C379" s="77"/>
      <c r="D379" s="32"/>
      <c r="E379" s="267" t="s">
        <v>354</v>
      </c>
      <c r="F379" s="23"/>
      <c r="G379" s="23"/>
      <c r="H379" s="23"/>
      <c r="I379" s="14">
        <v>2750000</v>
      </c>
      <c r="J379" s="14"/>
    </row>
    <row r="380" spans="1:10" ht="57" hidden="1" customHeight="1" x14ac:dyDescent="0.3">
      <c r="A380" s="76"/>
      <c r="B380" s="77"/>
      <c r="C380" s="77"/>
      <c r="D380" s="32"/>
      <c r="E380" s="205" t="s">
        <v>255</v>
      </c>
      <c r="F380" s="23"/>
      <c r="G380" s="23"/>
      <c r="H380" s="23"/>
      <c r="I380" s="14">
        <v>700000</v>
      </c>
      <c r="J380" s="14"/>
    </row>
    <row r="381" spans="1:10" ht="84" hidden="1" customHeight="1" x14ac:dyDescent="0.3">
      <c r="A381" s="76"/>
      <c r="B381" s="77"/>
      <c r="C381" s="77"/>
      <c r="D381" s="32"/>
      <c r="E381" s="196" t="s">
        <v>226</v>
      </c>
      <c r="F381" s="23"/>
      <c r="G381" s="23"/>
      <c r="H381" s="23"/>
      <c r="I381" s="14">
        <v>715000</v>
      </c>
      <c r="J381" s="14"/>
    </row>
    <row r="382" spans="1:10" ht="63.75" hidden="1" customHeight="1" x14ac:dyDescent="0.3">
      <c r="A382" s="76"/>
      <c r="B382" s="77"/>
      <c r="C382" s="77"/>
      <c r="D382" s="32"/>
      <c r="E382" s="221" t="s">
        <v>318</v>
      </c>
      <c r="F382" s="23"/>
      <c r="G382" s="23"/>
      <c r="H382" s="23"/>
      <c r="I382" s="14">
        <v>2500000</v>
      </c>
      <c r="J382" s="14"/>
    </row>
    <row r="383" spans="1:10" ht="78" hidden="1" customHeight="1" x14ac:dyDescent="0.3">
      <c r="A383" s="76"/>
      <c r="B383" s="77"/>
      <c r="C383" s="77"/>
      <c r="D383" s="32"/>
      <c r="E383" s="196" t="s">
        <v>254</v>
      </c>
      <c r="F383" s="23"/>
      <c r="G383" s="23"/>
      <c r="H383" s="23"/>
      <c r="I383" s="14">
        <v>1965000</v>
      </c>
      <c r="J383" s="14"/>
    </row>
    <row r="384" spans="1:10" ht="69" hidden="1" customHeight="1" x14ac:dyDescent="0.3">
      <c r="A384" s="76"/>
      <c r="B384" s="77"/>
      <c r="C384" s="77"/>
      <c r="D384" s="32"/>
      <c r="E384" s="196" t="s">
        <v>300</v>
      </c>
      <c r="F384" s="23"/>
      <c r="G384" s="23"/>
      <c r="H384" s="23"/>
      <c r="I384" s="14">
        <v>400000</v>
      </c>
      <c r="J384" s="14"/>
    </row>
    <row r="385" spans="1:11" ht="67.5" hidden="1" customHeight="1" x14ac:dyDescent="0.3">
      <c r="A385" s="76"/>
      <c r="B385" s="77"/>
      <c r="C385" s="77"/>
      <c r="D385" s="32"/>
      <c r="E385" s="39" t="s">
        <v>329</v>
      </c>
      <c r="F385" s="23"/>
      <c r="G385" s="23"/>
      <c r="H385" s="23"/>
      <c r="I385" s="14">
        <v>1500000</v>
      </c>
      <c r="J385" s="14"/>
    </row>
    <row r="386" spans="1:11" ht="69" hidden="1" customHeight="1" x14ac:dyDescent="0.3">
      <c r="A386" s="76"/>
      <c r="B386" s="77"/>
      <c r="C386" s="77"/>
      <c r="D386" s="32"/>
      <c r="E386" s="39" t="s">
        <v>330</v>
      </c>
      <c r="F386" s="23"/>
      <c r="G386" s="23"/>
      <c r="H386" s="23"/>
      <c r="I386" s="14">
        <v>500000</v>
      </c>
      <c r="J386" s="14"/>
    </row>
    <row r="387" spans="1:11" ht="48.75" hidden="1" customHeight="1" x14ac:dyDescent="0.3">
      <c r="A387" s="76"/>
      <c r="B387" s="77"/>
      <c r="C387" s="77"/>
      <c r="D387" s="32"/>
      <c r="E387" s="195" t="s">
        <v>225</v>
      </c>
      <c r="F387" s="23"/>
      <c r="G387" s="23"/>
      <c r="H387" s="23"/>
      <c r="I387" s="14">
        <v>2000000</v>
      </c>
      <c r="J387" s="14"/>
    </row>
    <row r="388" spans="1:11" ht="37.5" customHeight="1" x14ac:dyDescent="0.3">
      <c r="A388" s="76"/>
      <c r="B388" s="32"/>
      <c r="C388" s="32"/>
      <c r="D388" s="32"/>
      <c r="E388" s="143" t="s">
        <v>93</v>
      </c>
      <c r="F388" s="143"/>
      <c r="G388" s="143"/>
      <c r="H388" s="143"/>
      <c r="I388" s="13">
        <f>I13+I62+I134+I158+I176+I198+I225+I291+I301+I352+I346</f>
        <v>1431213386</v>
      </c>
      <c r="J388" s="13"/>
      <c r="K388" s="111">
        <v>1</v>
      </c>
    </row>
    <row r="389" spans="1:11" ht="28.15" customHeight="1" x14ac:dyDescent="0.3">
      <c r="A389" s="125"/>
      <c r="B389" s="125"/>
      <c r="C389" s="125"/>
      <c r="D389" s="125"/>
      <c r="E389" s="125"/>
      <c r="F389" s="125"/>
      <c r="G389" s="125"/>
      <c r="H389" s="125"/>
      <c r="I389" s="64"/>
      <c r="J389" s="144"/>
      <c r="K389" s="111">
        <v>1</v>
      </c>
    </row>
    <row r="390" spans="1:11" s="146" customFormat="1" ht="32.450000000000003" customHeight="1" x14ac:dyDescent="0.35">
      <c r="A390" s="300" t="s">
        <v>94</v>
      </c>
      <c r="B390" s="300"/>
      <c r="C390" s="300"/>
      <c r="D390" s="300"/>
      <c r="E390" s="65"/>
      <c r="F390" s="65"/>
      <c r="G390" s="65"/>
      <c r="H390" s="66" t="s">
        <v>95</v>
      </c>
      <c r="I390" s="66"/>
      <c r="J390" s="67"/>
      <c r="K390" s="145">
        <v>1</v>
      </c>
    </row>
    <row r="391" spans="1:11" ht="31.15" customHeight="1" x14ac:dyDescent="0.3">
      <c r="A391" s="125"/>
      <c r="B391" s="125"/>
      <c r="C391" s="125"/>
      <c r="D391" s="147"/>
      <c r="E391" s="147"/>
      <c r="F391" s="147"/>
      <c r="G391" s="147"/>
      <c r="H391" s="147"/>
      <c r="I391" s="70"/>
      <c r="J391" s="148"/>
    </row>
    <row r="392" spans="1:11" ht="18.75" x14ac:dyDescent="0.3">
      <c r="A392" s="149" t="s">
        <v>96</v>
      </c>
      <c r="B392" s="149"/>
      <c r="C392" s="125"/>
      <c r="D392" s="147"/>
      <c r="E392" s="150"/>
      <c r="F392" s="150"/>
      <c r="G392" s="150"/>
      <c r="H392" s="150"/>
      <c r="I392" s="71"/>
      <c r="J392" s="151"/>
    </row>
    <row r="393" spans="1:11" ht="18.75" x14ac:dyDescent="0.3">
      <c r="A393" s="125"/>
      <c r="B393" s="125"/>
      <c r="C393" s="125"/>
      <c r="D393" s="147"/>
      <c r="E393" s="150"/>
      <c r="F393" s="150"/>
      <c r="G393" s="150"/>
      <c r="H393" s="150"/>
      <c r="I393" s="71"/>
      <c r="J393" s="151"/>
    </row>
    <row r="394" spans="1:11" ht="18.75" x14ac:dyDescent="0.3">
      <c r="A394" s="125"/>
      <c r="B394" s="125"/>
      <c r="C394" s="125"/>
      <c r="D394" s="147"/>
      <c r="E394" s="150"/>
      <c r="F394" s="150"/>
      <c r="G394" s="150"/>
      <c r="H394" s="150"/>
      <c r="I394" s="71"/>
      <c r="J394" s="151"/>
    </row>
    <row r="395" spans="1:11" ht="23.25" customHeight="1" x14ac:dyDescent="0.3">
      <c r="A395" s="125"/>
      <c r="B395" s="125"/>
      <c r="C395" s="125"/>
      <c r="D395" s="147"/>
      <c r="E395" s="152"/>
      <c r="F395" s="150"/>
      <c r="G395" s="150"/>
      <c r="H395" s="150"/>
      <c r="I395" s="72"/>
      <c r="J395" s="151"/>
    </row>
    <row r="396" spans="1:11" ht="27" customHeight="1" x14ac:dyDescent="0.3">
      <c r="A396" s="125"/>
      <c r="B396" s="125"/>
      <c r="C396" s="125"/>
      <c r="D396" s="147"/>
      <c r="E396" s="150"/>
      <c r="F396" s="150"/>
      <c r="G396" s="150"/>
      <c r="H396" s="150"/>
      <c r="I396" s="73"/>
      <c r="J396" s="151"/>
    </row>
    <row r="397" spans="1:11" ht="18.75" x14ac:dyDescent="0.3">
      <c r="A397" s="125"/>
      <c r="B397" s="125"/>
      <c r="C397" s="125"/>
      <c r="D397" s="147"/>
      <c r="E397" s="150"/>
      <c r="F397" s="150"/>
      <c r="G397" s="150"/>
      <c r="H397" s="150"/>
      <c r="I397" s="74"/>
      <c r="J397" s="151"/>
    </row>
    <row r="398" spans="1:11" ht="18.75" x14ac:dyDescent="0.3">
      <c r="A398" s="125"/>
      <c r="B398" s="125"/>
      <c r="C398" s="125"/>
      <c r="D398" s="147"/>
      <c r="E398" s="150"/>
      <c r="F398" s="150"/>
      <c r="G398" s="150"/>
      <c r="H398" s="150"/>
      <c r="I398" s="75"/>
      <c r="J398" s="151"/>
    </row>
    <row r="399" spans="1:11" ht="18.75" x14ac:dyDescent="0.3">
      <c r="A399" s="125"/>
      <c r="B399" s="125"/>
      <c r="C399" s="125"/>
      <c r="D399" s="147"/>
      <c r="E399" s="150"/>
      <c r="F399" s="150"/>
      <c r="G399" s="150"/>
      <c r="H399" s="150"/>
      <c r="I399" s="74"/>
      <c r="J399" s="151"/>
    </row>
    <row r="400" spans="1:11" ht="18.75" x14ac:dyDescent="0.3">
      <c r="A400" s="125"/>
      <c r="B400" s="125"/>
      <c r="C400" s="125"/>
      <c r="D400" s="125"/>
      <c r="E400" s="153"/>
      <c r="F400" s="153"/>
      <c r="G400" s="153"/>
      <c r="H400" s="153"/>
      <c r="I400" s="69"/>
      <c r="J400" s="154"/>
    </row>
    <row r="401" spans="1:10" ht="18.75" x14ac:dyDescent="0.3">
      <c r="A401" s="125"/>
      <c r="B401" s="125"/>
      <c r="C401" s="125"/>
      <c r="D401" s="125"/>
      <c r="E401" s="153"/>
      <c r="F401" s="153"/>
      <c r="G401" s="153"/>
      <c r="H401" s="153"/>
      <c r="I401" s="69"/>
      <c r="J401" s="154"/>
    </row>
    <row r="402" spans="1:10" ht="18.75" x14ac:dyDescent="0.3">
      <c r="A402" s="125"/>
      <c r="B402" s="125"/>
      <c r="C402" s="125"/>
      <c r="D402" s="125"/>
      <c r="E402" s="125"/>
      <c r="F402" s="125"/>
      <c r="G402" s="125"/>
      <c r="H402" s="125"/>
      <c r="I402" s="64"/>
      <c r="J402" s="144"/>
    </row>
    <row r="403" spans="1:10" ht="18.75" x14ac:dyDescent="0.3">
      <c r="A403" s="125"/>
      <c r="B403" s="125"/>
      <c r="C403" s="125"/>
      <c r="D403" s="125"/>
      <c r="E403" s="125"/>
      <c r="F403" s="125"/>
      <c r="G403" s="125"/>
      <c r="H403" s="125"/>
      <c r="I403" s="64"/>
      <c r="J403" s="144"/>
    </row>
    <row r="404" spans="1:10" ht="18.75" x14ac:dyDescent="0.3">
      <c r="A404" s="125"/>
      <c r="B404" s="125"/>
      <c r="C404" s="125"/>
      <c r="D404" s="125"/>
      <c r="E404" s="125"/>
      <c r="F404" s="125"/>
      <c r="G404" s="125"/>
      <c r="H404" s="125"/>
      <c r="I404" s="64"/>
      <c r="J404" s="144"/>
    </row>
    <row r="405" spans="1:10" ht="18.75" x14ac:dyDescent="0.3">
      <c r="A405" s="125"/>
      <c r="B405" s="125"/>
      <c r="C405" s="125"/>
      <c r="D405" s="125"/>
      <c r="E405" s="125"/>
      <c r="F405" s="125"/>
      <c r="G405" s="125"/>
      <c r="H405" s="125"/>
      <c r="I405" s="64"/>
      <c r="J405" s="144"/>
    </row>
    <row r="406" spans="1:10" ht="18.75" x14ac:dyDescent="0.3">
      <c r="A406" s="125"/>
      <c r="B406" s="125"/>
      <c r="C406" s="125"/>
      <c r="D406" s="125"/>
      <c r="E406" s="125"/>
      <c r="F406" s="125"/>
      <c r="G406" s="125"/>
      <c r="H406" s="125"/>
      <c r="I406" s="64"/>
      <c r="J406" s="144"/>
    </row>
    <row r="407" spans="1:10" ht="18.75" x14ac:dyDescent="0.3">
      <c r="A407" s="125"/>
      <c r="B407" s="125"/>
      <c r="C407" s="125"/>
      <c r="D407" s="125"/>
      <c r="E407" s="125"/>
      <c r="F407" s="125"/>
      <c r="G407" s="125"/>
      <c r="H407" s="125"/>
      <c r="I407" s="64"/>
      <c r="J407" s="144"/>
    </row>
    <row r="408" spans="1:10" ht="18.75" x14ac:dyDescent="0.3">
      <c r="A408" s="125"/>
      <c r="B408" s="125"/>
      <c r="C408" s="125"/>
      <c r="D408" s="125"/>
      <c r="E408" s="125"/>
      <c r="F408" s="125"/>
      <c r="G408" s="125"/>
      <c r="H408" s="125"/>
      <c r="I408" s="64"/>
      <c r="J408" s="144"/>
    </row>
    <row r="409" spans="1:10" ht="18.75" x14ac:dyDescent="0.3">
      <c r="A409" s="125"/>
      <c r="B409" s="125"/>
      <c r="C409" s="125"/>
      <c r="D409" s="125"/>
      <c r="E409" s="125"/>
      <c r="F409" s="125"/>
      <c r="G409" s="125"/>
      <c r="H409" s="125"/>
      <c r="I409" s="64"/>
      <c r="J409" s="144"/>
    </row>
    <row r="410" spans="1:10" ht="18.75" x14ac:dyDescent="0.3">
      <c r="A410" s="125"/>
      <c r="B410" s="125"/>
      <c r="C410" s="125"/>
      <c r="D410" s="125"/>
      <c r="E410" s="125"/>
      <c r="F410" s="125"/>
      <c r="G410" s="125"/>
      <c r="H410" s="125"/>
      <c r="I410" s="64"/>
      <c r="J410" s="144"/>
    </row>
    <row r="411" spans="1:10" ht="18.75" x14ac:dyDescent="0.3">
      <c r="A411" s="125"/>
      <c r="B411" s="125"/>
      <c r="C411" s="125"/>
      <c r="D411" s="125"/>
      <c r="E411" s="125"/>
      <c r="F411" s="125"/>
      <c r="G411" s="125"/>
      <c r="H411" s="125"/>
      <c r="I411" s="64"/>
      <c r="J411" s="144"/>
    </row>
    <row r="412" spans="1:10" ht="18.75" x14ac:dyDescent="0.3">
      <c r="A412" s="125"/>
      <c r="B412" s="125"/>
      <c r="C412" s="125"/>
      <c r="D412" s="125"/>
      <c r="E412" s="125"/>
      <c r="F412" s="125"/>
      <c r="G412" s="125"/>
      <c r="H412" s="125"/>
      <c r="I412" s="64"/>
      <c r="J412" s="144"/>
    </row>
    <row r="413" spans="1:10" ht="18.75" x14ac:dyDescent="0.3">
      <c r="A413" s="125"/>
      <c r="B413" s="125"/>
      <c r="C413" s="125"/>
      <c r="D413" s="125"/>
      <c r="E413" s="125"/>
      <c r="F413" s="125"/>
      <c r="G413" s="125"/>
      <c r="H413" s="125"/>
      <c r="I413" s="64"/>
      <c r="J413" s="144"/>
    </row>
    <row r="414" spans="1:10" ht="18.75" x14ac:dyDescent="0.3">
      <c r="A414" s="125"/>
      <c r="B414" s="125"/>
      <c r="C414" s="125"/>
      <c r="D414" s="125"/>
      <c r="E414" s="125"/>
      <c r="F414" s="125"/>
      <c r="G414" s="125"/>
      <c r="H414" s="125"/>
      <c r="I414" s="64"/>
      <c r="J414" s="144"/>
    </row>
    <row r="415" spans="1:10" ht="18.75" x14ac:dyDescent="0.3">
      <c r="A415" s="125"/>
      <c r="B415" s="125"/>
      <c r="C415" s="125"/>
      <c r="D415" s="125"/>
      <c r="E415" s="125"/>
      <c r="F415" s="125"/>
      <c r="G415" s="125"/>
      <c r="H415" s="125"/>
      <c r="I415" s="64"/>
      <c r="J415" s="144"/>
    </row>
    <row r="416" spans="1:10" ht="18.75" x14ac:dyDescent="0.3">
      <c r="A416" s="125"/>
      <c r="B416" s="125"/>
      <c r="C416" s="125"/>
      <c r="D416" s="125"/>
      <c r="E416" s="125"/>
      <c r="F416" s="125"/>
      <c r="G416" s="125"/>
      <c r="H416" s="125"/>
      <c r="I416" s="64"/>
      <c r="J416" s="144"/>
    </row>
    <row r="417" spans="1:10" ht="18.75" x14ac:dyDescent="0.3">
      <c r="A417" s="125"/>
      <c r="B417" s="125"/>
      <c r="C417" s="125"/>
      <c r="D417" s="125"/>
      <c r="E417" s="125"/>
      <c r="F417" s="125"/>
      <c r="G417" s="125"/>
      <c r="H417" s="125"/>
      <c r="I417" s="64"/>
      <c r="J417" s="144"/>
    </row>
    <row r="418" spans="1:10" ht="18.75" x14ac:dyDescent="0.3">
      <c r="A418" s="125"/>
      <c r="B418" s="125"/>
      <c r="C418" s="125"/>
      <c r="D418" s="125"/>
      <c r="E418" s="125"/>
      <c r="F418" s="125"/>
      <c r="G418" s="125"/>
      <c r="H418" s="125"/>
      <c r="I418" s="64"/>
      <c r="J418" s="144"/>
    </row>
    <row r="419" spans="1:10" ht="18.75" x14ac:dyDescent="0.3">
      <c r="A419" s="125"/>
      <c r="B419" s="125"/>
      <c r="C419" s="125"/>
      <c r="D419" s="125"/>
      <c r="E419" s="125"/>
      <c r="F419" s="125"/>
      <c r="G419" s="125"/>
      <c r="H419" s="125"/>
      <c r="I419" s="64"/>
      <c r="J419" s="144"/>
    </row>
    <row r="420" spans="1:10" ht="18.75" x14ac:dyDescent="0.3">
      <c r="A420" s="125"/>
      <c r="B420" s="125"/>
      <c r="C420" s="125"/>
      <c r="D420" s="125"/>
      <c r="E420" s="125"/>
      <c r="F420" s="125"/>
      <c r="G420" s="125"/>
      <c r="H420" s="125"/>
      <c r="I420" s="64"/>
      <c r="J420" s="144"/>
    </row>
    <row r="421" spans="1:10" ht="18.75" x14ac:dyDescent="0.3">
      <c r="A421" s="125"/>
      <c r="B421" s="125"/>
      <c r="C421" s="125"/>
      <c r="D421" s="125"/>
      <c r="E421" s="125"/>
      <c r="F421" s="125"/>
      <c r="G421" s="125"/>
      <c r="H421" s="125"/>
      <c r="I421" s="64"/>
      <c r="J421" s="144"/>
    </row>
    <row r="422" spans="1:10" ht="18.75" x14ac:dyDescent="0.3">
      <c r="A422" s="125"/>
      <c r="B422" s="125"/>
      <c r="C422" s="125"/>
      <c r="D422" s="125"/>
      <c r="E422" s="125"/>
      <c r="F422" s="125"/>
      <c r="G422" s="125"/>
      <c r="H422" s="125"/>
      <c r="I422" s="64"/>
      <c r="J422" s="144"/>
    </row>
    <row r="423" spans="1:10" ht="18.75" x14ac:dyDescent="0.3">
      <c r="A423" s="125"/>
      <c r="B423" s="125"/>
      <c r="C423" s="125"/>
      <c r="D423" s="125"/>
      <c r="E423" s="125"/>
      <c r="F423" s="125"/>
      <c r="G423" s="125"/>
      <c r="H423" s="125"/>
      <c r="I423" s="64"/>
      <c r="J423" s="144"/>
    </row>
    <row r="424" spans="1:10" ht="18.75" x14ac:dyDescent="0.3">
      <c r="A424" s="125"/>
      <c r="B424" s="125"/>
      <c r="C424" s="125"/>
      <c r="D424" s="125"/>
      <c r="E424" s="125"/>
      <c r="F424" s="125"/>
      <c r="G424" s="125"/>
      <c r="H424" s="125"/>
      <c r="I424" s="64"/>
      <c r="J424" s="144"/>
    </row>
    <row r="425" spans="1:10" ht="18.75" x14ac:dyDescent="0.3">
      <c r="A425" s="125"/>
      <c r="B425" s="125"/>
      <c r="C425" s="125"/>
      <c r="D425" s="125"/>
      <c r="E425" s="125"/>
      <c r="F425" s="125"/>
      <c r="G425" s="125"/>
      <c r="H425" s="125"/>
      <c r="I425" s="64"/>
      <c r="J425" s="144"/>
    </row>
    <row r="426" spans="1:10" ht="18.75" x14ac:dyDescent="0.3">
      <c r="A426" s="125"/>
      <c r="B426" s="125"/>
      <c r="C426" s="125"/>
      <c r="D426" s="125"/>
      <c r="E426" s="125"/>
      <c r="F426" s="125"/>
      <c r="G426" s="125"/>
      <c r="H426" s="125"/>
      <c r="I426" s="64"/>
      <c r="J426" s="144"/>
    </row>
    <row r="427" spans="1:10" ht="18.75" x14ac:dyDescent="0.3">
      <c r="A427" s="125"/>
      <c r="B427" s="125"/>
      <c r="C427" s="125"/>
      <c r="D427" s="125"/>
      <c r="E427" s="125"/>
      <c r="F427" s="125"/>
      <c r="G427" s="125"/>
      <c r="H427" s="125"/>
      <c r="I427" s="64"/>
      <c r="J427" s="144"/>
    </row>
    <row r="428" spans="1:10" ht="18.75" x14ac:dyDescent="0.3">
      <c r="A428" s="125"/>
      <c r="B428" s="125"/>
      <c r="C428" s="125"/>
      <c r="D428" s="125"/>
      <c r="E428" s="125"/>
      <c r="F428" s="125"/>
      <c r="G428" s="125"/>
      <c r="H428" s="125"/>
      <c r="I428" s="64"/>
      <c r="J428" s="144"/>
    </row>
    <row r="429" spans="1:10" ht="18.75" x14ac:dyDescent="0.3">
      <c r="A429" s="125"/>
      <c r="B429" s="125"/>
      <c r="C429" s="125"/>
      <c r="D429" s="125"/>
      <c r="E429" s="125"/>
      <c r="F429" s="125"/>
      <c r="G429" s="125"/>
      <c r="H429" s="125"/>
      <c r="I429" s="64"/>
      <c r="J429" s="144"/>
    </row>
    <row r="430" spans="1:10" ht="18.75" x14ac:dyDescent="0.3">
      <c r="A430" s="125"/>
      <c r="B430" s="125"/>
      <c r="C430" s="125"/>
      <c r="D430" s="125"/>
      <c r="E430" s="125"/>
      <c r="F430" s="125"/>
      <c r="G430" s="125"/>
      <c r="H430" s="125"/>
      <c r="I430" s="64"/>
      <c r="J430" s="144"/>
    </row>
    <row r="431" spans="1:10" ht="18.75" x14ac:dyDescent="0.3">
      <c r="A431" s="125"/>
      <c r="B431" s="125"/>
      <c r="C431" s="125"/>
      <c r="D431" s="125"/>
      <c r="E431" s="125"/>
      <c r="F431" s="125"/>
      <c r="G431" s="125"/>
      <c r="H431" s="125"/>
      <c r="I431" s="64"/>
      <c r="J431" s="144"/>
    </row>
    <row r="432" spans="1:10" ht="18.75" x14ac:dyDescent="0.3">
      <c r="A432" s="125"/>
      <c r="B432" s="125"/>
      <c r="C432" s="125"/>
      <c r="D432" s="125"/>
      <c r="E432" s="125"/>
      <c r="F432" s="125"/>
      <c r="G432" s="125"/>
      <c r="H432" s="125"/>
      <c r="I432" s="64"/>
      <c r="J432" s="144"/>
    </row>
    <row r="433" spans="1:10" ht="18.75" x14ac:dyDescent="0.3">
      <c r="A433" s="125"/>
      <c r="B433" s="125"/>
      <c r="C433" s="125"/>
      <c r="D433" s="125"/>
      <c r="E433" s="125"/>
      <c r="F433" s="125"/>
      <c r="G433" s="125"/>
      <c r="H433" s="125"/>
      <c r="I433" s="64"/>
      <c r="J433" s="144"/>
    </row>
    <row r="434" spans="1:10" ht="18.75" x14ac:dyDescent="0.3">
      <c r="A434" s="125"/>
      <c r="B434" s="125"/>
      <c r="C434" s="125"/>
      <c r="D434" s="125"/>
      <c r="E434" s="125"/>
      <c r="F434" s="125"/>
      <c r="G434" s="125"/>
      <c r="H434" s="125"/>
      <c r="I434" s="64"/>
      <c r="J434" s="144"/>
    </row>
    <row r="435" spans="1:10" ht="18.75" x14ac:dyDescent="0.3">
      <c r="A435" s="125"/>
      <c r="B435" s="125"/>
      <c r="C435" s="125"/>
      <c r="D435" s="125"/>
      <c r="E435" s="125"/>
      <c r="F435" s="125"/>
      <c r="G435" s="125"/>
      <c r="H435" s="125"/>
      <c r="I435" s="64"/>
      <c r="J435" s="144"/>
    </row>
    <row r="436" spans="1:10" ht="18.75" x14ac:dyDescent="0.3">
      <c r="A436" s="125"/>
      <c r="B436" s="125"/>
      <c r="C436" s="125"/>
      <c r="D436" s="125"/>
      <c r="E436" s="125"/>
      <c r="F436" s="125"/>
      <c r="G436" s="125"/>
      <c r="H436" s="125"/>
      <c r="I436" s="64"/>
      <c r="J436" s="144"/>
    </row>
    <row r="437" spans="1:10" ht="18.75" x14ac:dyDescent="0.3">
      <c r="A437" s="125"/>
      <c r="B437" s="125"/>
      <c r="C437" s="125"/>
      <c r="D437" s="125"/>
      <c r="E437" s="125"/>
      <c r="F437" s="125"/>
      <c r="G437" s="125"/>
      <c r="H437" s="125"/>
      <c r="I437" s="64"/>
      <c r="J437" s="144"/>
    </row>
    <row r="438" spans="1:10" ht="18.75" x14ac:dyDescent="0.3">
      <c r="A438" s="125"/>
      <c r="B438" s="125"/>
      <c r="C438" s="125"/>
      <c r="D438" s="125"/>
      <c r="E438" s="125"/>
      <c r="F438" s="125"/>
      <c r="G438" s="125"/>
      <c r="H438" s="125"/>
      <c r="I438" s="64"/>
      <c r="J438" s="144"/>
    </row>
    <row r="439" spans="1:10" ht="18.75" x14ac:dyDescent="0.3">
      <c r="A439" s="125"/>
      <c r="B439" s="125"/>
      <c r="C439" s="125"/>
      <c r="D439" s="125"/>
      <c r="E439" s="125"/>
      <c r="F439" s="125"/>
      <c r="G439" s="125"/>
      <c r="H439" s="125"/>
      <c r="I439" s="64"/>
      <c r="J439" s="144"/>
    </row>
    <row r="440" spans="1:10" ht="18.75" x14ac:dyDescent="0.3">
      <c r="A440" s="125"/>
      <c r="B440" s="125"/>
      <c r="C440" s="125"/>
      <c r="D440" s="125"/>
      <c r="E440" s="125"/>
      <c r="F440" s="125"/>
      <c r="G440" s="125"/>
      <c r="H440" s="125"/>
      <c r="I440" s="64"/>
      <c r="J440" s="144"/>
    </row>
    <row r="441" spans="1:10" ht="18.75" x14ac:dyDescent="0.3">
      <c r="A441" s="125"/>
      <c r="B441" s="125"/>
      <c r="C441" s="125"/>
      <c r="D441" s="125"/>
      <c r="E441" s="125"/>
      <c r="F441" s="125"/>
      <c r="G441" s="125"/>
      <c r="H441" s="125"/>
      <c r="I441" s="64"/>
      <c r="J441" s="144"/>
    </row>
    <row r="442" spans="1:10" ht="18.75" x14ac:dyDescent="0.3">
      <c r="A442" s="125"/>
      <c r="B442" s="125"/>
      <c r="C442" s="125"/>
      <c r="D442" s="125"/>
      <c r="E442" s="125"/>
      <c r="F442" s="125"/>
      <c r="G442" s="125"/>
      <c r="H442" s="125"/>
      <c r="I442" s="64"/>
      <c r="J442" s="144"/>
    </row>
    <row r="443" spans="1:10" ht="18.75" x14ac:dyDescent="0.3">
      <c r="A443" s="125"/>
      <c r="B443" s="125"/>
      <c r="C443" s="125"/>
      <c r="D443" s="125"/>
      <c r="E443" s="125"/>
      <c r="F443" s="125"/>
      <c r="G443" s="125"/>
      <c r="H443" s="125"/>
      <c r="I443" s="64"/>
      <c r="J443" s="144"/>
    </row>
    <row r="444" spans="1:10" ht="18.75" x14ac:dyDescent="0.3">
      <c r="A444" s="125"/>
      <c r="B444" s="125"/>
      <c r="C444" s="125"/>
      <c r="D444" s="125"/>
      <c r="E444" s="125"/>
      <c r="F444" s="125"/>
      <c r="G444" s="125"/>
      <c r="H444" s="125"/>
      <c r="I444" s="64"/>
      <c r="J444" s="144"/>
    </row>
    <row r="445" spans="1:10" ht="18.75" x14ac:dyDescent="0.3">
      <c r="A445" s="125"/>
      <c r="B445" s="125"/>
      <c r="C445" s="125"/>
      <c r="D445" s="125"/>
      <c r="E445" s="125"/>
      <c r="F445" s="125"/>
      <c r="G445" s="125"/>
      <c r="H445" s="125"/>
      <c r="I445" s="64"/>
      <c r="J445" s="144"/>
    </row>
    <row r="446" spans="1:10" ht="18.75" x14ac:dyDescent="0.3">
      <c r="A446" s="125"/>
      <c r="B446" s="125"/>
      <c r="C446" s="125"/>
      <c r="D446" s="125"/>
      <c r="E446" s="125"/>
      <c r="F446" s="125"/>
      <c r="G446" s="125"/>
      <c r="H446" s="125"/>
      <c r="I446" s="64"/>
      <c r="J446" s="144"/>
    </row>
    <row r="447" spans="1:10" ht="18.75" x14ac:dyDescent="0.3">
      <c r="A447" s="125"/>
      <c r="B447" s="125"/>
      <c r="C447" s="125"/>
      <c r="D447" s="125"/>
      <c r="E447" s="125"/>
      <c r="F447" s="125"/>
      <c r="G447" s="125"/>
      <c r="H447" s="125"/>
      <c r="I447" s="64"/>
      <c r="J447" s="144"/>
    </row>
    <row r="448" spans="1:10" ht="18.75" x14ac:dyDescent="0.3">
      <c r="A448" s="125"/>
      <c r="B448" s="125"/>
      <c r="C448" s="125"/>
      <c r="D448" s="125"/>
      <c r="E448" s="125"/>
      <c r="F448" s="125"/>
      <c r="G448" s="125"/>
      <c r="H448" s="125"/>
      <c r="I448" s="64"/>
      <c r="J448" s="144"/>
    </row>
    <row r="449" spans="1:10" ht="18.75" x14ac:dyDescent="0.3">
      <c r="A449" s="125"/>
      <c r="B449" s="125"/>
      <c r="C449" s="125"/>
      <c r="D449" s="125"/>
      <c r="E449" s="125"/>
      <c r="F449" s="125"/>
      <c r="G449" s="125"/>
      <c r="H449" s="125"/>
      <c r="I449" s="64"/>
      <c r="J449" s="144"/>
    </row>
    <row r="450" spans="1:10" ht="18.75" x14ac:dyDescent="0.3">
      <c r="A450" s="125"/>
      <c r="B450" s="125"/>
      <c r="C450" s="125"/>
      <c r="D450" s="125"/>
      <c r="E450" s="125"/>
      <c r="F450" s="125"/>
      <c r="G450" s="125"/>
      <c r="H450" s="125"/>
      <c r="I450" s="64"/>
      <c r="J450" s="144"/>
    </row>
    <row r="451" spans="1:10" ht="18.75" x14ac:dyDescent="0.3">
      <c r="A451" s="125"/>
      <c r="B451" s="125"/>
      <c r="C451" s="125"/>
      <c r="D451" s="125"/>
      <c r="E451" s="125"/>
      <c r="F451" s="125"/>
      <c r="G451" s="125"/>
      <c r="H451" s="125"/>
      <c r="I451" s="64"/>
      <c r="J451" s="144"/>
    </row>
    <row r="452" spans="1:10" ht="18.75" x14ac:dyDescent="0.3">
      <c r="A452" s="125"/>
      <c r="B452" s="125"/>
      <c r="C452" s="125"/>
      <c r="D452" s="125"/>
      <c r="E452" s="125"/>
      <c r="F452" s="125"/>
      <c r="G452" s="125"/>
      <c r="H452" s="125"/>
      <c r="I452" s="64"/>
      <c r="J452" s="144"/>
    </row>
    <row r="453" spans="1:10" ht="18.75" x14ac:dyDescent="0.3">
      <c r="A453" s="125"/>
      <c r="B453" s="125"/>
      <c r="C453" s="125"/>
      <c r="D453" s="125"/>
      <c r="E453" s="125"/>
      <c r="F453" s="125"/>
      <c r="G453" s="125"/>
      <c r="H453" s="125"/>
      <c r="I453" s="64"/>
      <c r="J453" s="144"/>
    </row>
    <row r="454" spans="1:10" ht="18.75" x14ac:dyDescent="0.3">
      <c r="A454" s="125"/>
      <c r="B454" s="125"/>
      <c r="C454" s="125"/>
      <c r="D454" s="125"/>
      <c r="E454" s="125"/>
      <c r="F454" s="125"/>
      <c r="G454" s="125"/>
      <c r="H454" s="125"/>
      <c r="I454" s="64"/>
      <c r="J454" s="144"/>
    </row>
    <row r="455" spans="1:10" ht="18.75" x14ac:dyDescent="0.3">
      <c r="A455" s="125"/>
      <c r="B455" s="125"/>
      <c r="C455" s="125"/>
      <c r="D455" s="125"/>
      <c r="E455" s="125"/>
      <c r="F455" s="125"/>
      <c r="G455" s="125"/>
      <c r="H455" s="125"/>
      <c r="I455" s="64"/>
      <c r="J455" s="144"/>
    </row>
    <row r="456" spans="1:10" ht="18.75" x14ac:dyDescent="0.3">
      <c r="A456" s="125"/>
      <c r="B456" s="125"/>
      <c r="C456" s="125"/>
      <c r="D456" s="125"/>
      <c r="E456" s="125"/>
      <c r="F456" s="125"/>
      <c r="G456" s="125"/>
      <c r="H456" s="125"/>
      <c r="I456" s="64"/>
      <c r="J456" s="144"/>
    </row>
    <row r="457" spans="1:10" ht="18.75" x14ac:dyDescent="0.3">
      <c r="A457" s="125"/>
      <c r="B457" s="125"/>
      <c r="C457" s="125"/>
      <c r="D457" s="125"/>
      <c r="E457" s="125"/>
      <c r="F457" s="125"/>
      <c r="G457" s="125"/>
      <c r="H457" s="125"/>
      <c r="I457" s="64"/>
      <c r="J457" s="144"/>
    </row>
    <row r="458" spans="1:10" ht="18.75" x14ac:dyDescent="0.3">
      <c r="A458" s="125"/>
      <c r="B458" s="125"/>
      <c r="C458" s="125"/>
      <c r="D458" s="125"/>
      <c r="E458" s="125"/>
      <c r="F458" s="125"/>
      <c r="G458" s="125"/>
      <c r="H458" s="125"/>
      <c r="I458" s="64"/>
      <c r="J458" s="144"/>
    </row>
    <row r="459" spans="1:10" ht="18.75" x14ac:dyDescent="0.3">
      <c r="A459" s="125"/>
      <c r="B459" s="125"/>
      <c r="C459" s="125"/>
      <c r="D459" s="125"/>
      <c r="E459" s="125"/>
      <c r="F459" s="125"/>
      <c r="G459" s="125"/>
      <c r="H459" s="125"/>
      <c r="I459" s="64"/>
      <c r="J459" s="144"/>
    </row>
    <row r="460" spans="1:10" ht="18.75" x14ac:dyDescent="0.3">
      <c r="A460" s="125"/>
      <c r="B460" s="125"/>
      <c r="C460" s="125"/>
      <c r="D460" s="125"/>
      <c r="E460" s="125"/>
      <c r="F460" s="125"/>
      <c r="G460" s="125"/>
      <c r="H460" s="125"/>
      <c r="I460" s="64"/>
      <c r="J460" s="144"/>
    </row>
    <row r="461" spans="1:10" ht="18.75" x14ac:dyDescent="0.3">
      <c r="A461" s="125"/>
      <c r="B461" s="125"/>
      <c r="C461" s="125"/>
      <c r="D461" s="125"/>
      <c r="E461" s="125"/>
      <c r="F461" s="125"/>
      <c r="G461" s="125"/>
      <c r="H461" s="125"/>
      <c r="I461" s="64"/>
      <c r="J461" s="144"/>
    </row>
    <row r="462" spans="1:10" ht="18.75" x14ac:dyDescent="0.3">
      <c r="A462" s="125"/>
      <c r="B462" s="125"/>
      <c r="C462" s="125"/>
      <c r="D462" s="125"/>
      <c r="E462" s="125"/>
      <c r="F462" s="125"/>
      <c r="G462" s="125"/>
      <c r="H462" s="125"/>
      <c r="I462" s="64"/>
      <c r="J462" s="144"/>
    </row>
    <row r="463" spans="1:10" ht="18.75" x14ac:dyDescent="0.3">
      <c r="A463" s="125"/>
      <c r="B463" s="125"/>
      <c r="C463" s="125"/>
      <c r="D463" s="125"/>
      <c r="E463" s="125"/>
      <c r="F463" s="125"/>
      <c r="G463" s="125"/>
      <c r="H463" s="125"/>
      <c r="I463" s="64"/>
      <c r="J463" s="144"/>
    </row>
    <row r="464" spans="1:10" ht="18.75" x14ac:dyDescent="0.3">
      <c r="A464" s="125"/>
      <c r="B464" s="125"/>
      <c r="C464" s="125"/>
      <c r="D464" s="125"/>
      <c r="E464" s="125"/>
      <c r="F464" s="125"/>
      <c r="G464" s="125"/>
      <c r="H464" s="125"/>
      <c r="I464" s="64"/>
      <c r="J464" s="144"/>
    </row>
    <row r="465" spans="1:10" ht="18.75" x14ac:dyDescent="0.3">
      <c r="A465" s="125"/>
      <c r="B465" s="125"/>
      <c r="C465" s="125"/>
      <c r="D465" s="125"/>
      <c r="E465" s="125"/>
      <c r="F465" s="125"/>
      <c r="G465" s="125"/>
      <c r="H465" s="125"/>
      <c r="I465" s="64"/>
      <c r="J465" s="144"/>
    </row>
    <row r="466" spans="1:10" ht="18.75" x14ac:dyDescent="0.3">
      <c r="A466" s="125"/>
      <c r="B466" s="125"/>
      <c r="C466" s="125"/>
      <c r="D466" s="125"/>
      <c r="E466" s="125"/>
      <c r="F466" s="125"/>
      <c r="G466" s="125"/>
      <c r="H466" s="125"/>
      <c r="I466" s="64"/>
      <c r="J466" s="144"/>
    </row>
    <row r="467" spans="1:10" ht="18.75" x14ac:dyDescent="0.3">
      <c r="A467" s="125"/>
      <c r="B467" s="125"/>
      <c r="C467" s="125"/>
      <c r="D467" s="125"/>
      <c r="E467" s="125"/>
      <c r="F467" s="125"/>
      <c r="G467" s="125"/>
      <c r="H467" s="125"/>
      <c r="I467" s="64"/>
      <c r="J467" s="144"/>
    </row>
    <row r="468" spans="1:10" ht="18.75" x14ac:dyDescent="0.3">
      <c r="A468" s="125"/>
      <c r="B468" s="125"/>
      <c r="C468" s="125"/>
      <c r="D468" s="125"/>
      <c r="E468" s="125"/>
      <c r="F468" s="125"/>
      <c r="G468" s="125"/>
      <c r="H468" s="125"/>
      <c r="I468" s="64"/>
      <c r="J468" s="144"/>
    </row>
    <row r="469" spans="1:10" ht="18.75" x14ac:dyDescent="0.3">
      <c r="A469" s="125"/>
      <c r="B469" s="125"/>
      <c r="C469" s="125"/>
      <c r="D469" s="125"/>
      <c r="E469" s="125"/>
      <c r="F469" s="125"/>
      <c r="G469" s="125"/>
      <c r="H469" s="125"/>
      <c r="I469" s="64"/>
      <c r="J469" s="144"/>
    </row>
    <row r="470" spans="1:10" ht="18.75" x14ac:dyDescent="0.3">
      <c r="A470" s="125"/>
      <c r="B470" s="125"/>
      <c r="C470" s="125"/>
      <c r="D470" s="125"/>
      <c r="E470" s="125"/>
      <c r="F470" s="125"/>
      <c r="G470" s="125"/>
      <c r="H470" s="125"/>
      <c r="I470" s="64"/>
      <c r="J470" s="144"/>
    </row>
    <row r="471" spans="1:10" ht="18.75" x14ac:dyDescent="0.3">
      <c r="A471" s="125"/>
      <c r="B471" s="125"/>
      <c r="C471" s="125"/>
      <c r="D471" s="125"/>
      <c r="E471" s="125"/>
      <c r="F471" s="125"/>
      <c r="G471" s="125"/>
      <c r="H471" s="125"/>
      <c r="I471" s="64"/>
      <c r="J471" s="144"/>
    </row>
    <row r="472" spans="1:10" ht="18.75" x14ac:dyDescent="0.3">
      <c r="A472" s="125"/>
      <c r="B472" s="125"/>
      <c r="C472" s="125"/>
      <c r="D472" s="125"/>
      <c r="E472" s="125"/>
      <c r="F472" s="125"/>
      <c r="G472" s="125"/>
      <c r="H472" s="125"/>
      <c r="I472" s="64"/>
      <c r="J472" s="144"/>
    </row>
    <row r="473" spans="1:10" ht="18.75" x14ac:dyDescent="0.3">
      <c r="A473" s="125"/>
      <c r="B473" s="125"/>
      <c r="C473" s="125"/>
      <c r="D473" s="125"/>
      <c r="E473" s="125"/>
      <c r="F473" s="125"/>
      <c r="G473" s="125"/>
      <c r="H473" s="125"/>
      <c r="I473" s="64"/>
      <c r="J473" s="144"/>
    </row>
    <row r="474" spans="1:10" ht="18.75" x14ac:dyDescent="0.3">
      <c r="A474" s="125"/>
      <c r="B474" s="125"/>
      <c r="C474" s="125"/>
      <c r="D474" s="125"/>
      <c r="E474" s="125"/>
      <c r="F474" s="125"/>
      <c r="G474" s="125"/>
      <c r="H474" s="125"/>
      <c r="I474" s="64"/>
      <c r="J474" s="144"/>
    </row>
    <row r="475" spans="1:10" ht="18.75" x14ac:dyDescent="0.3">
      <c r="A475" s="125"/>
      <c r="B475" s="125"/>
      <c r="C475" s="125"/>
      <c r="D475" s="125"/>
      <c r="E475" s="125"/>
      <c r="F475" s="125"/>
      <c r="G475" s="125"/>
      <c r="H475" s="125"/>
      <c r="I475" s="64"/>
      <c r="J475" s="144"/>
    </row>
    <row r="476" spans="1:10" ht="18.75" x14ac:dyDescent="0.3">
      <c r="A476" s="125"/>
      <c r="B476" s="125"/>
      <c r="C476" s="125"/>
      <c r="D476" s="125"/>
      <c r="E476" s="125"/>
      <c r="F476" s="125"/>
      <c r="G476" s="125"/>
      <c r="H476" s="125"/>
      <c r="I476" s="64"/>
      <c r="J476" s="144"/>
    </row>
    <row r="477" spans="1:10" ht="18.75" x14ac:dyDescent="0.3">
      <c r="A477" s="125"/>
      <c r="B477" s="125"/>
      <c r="C477" s="125"/>
      <c r="D477" s="125"/>
      <c r="E477" s="125"/>
      <c r="F477" s="125"/>
      <c r="G477" s="125"/>
      <c r="H477" s="125"/>
      <c r="I477" s="64"/>
      <c r="J477" s="144"/>
    </row>
    <row r="478" spans="1:10" ht="18.75" x14ac:dyDescent="0.3">
      <c r="A478" s="125"/>
      <c r="B478" s="125"/>
      <c r="C478" s="125"/>
      <c r="D478" s="125"/>
      <c r="E478" s="125"/>
      <c r="F478" s="125"/>
      <c r="G478" s="125"/>
      <c r="H478" s="125"/>
      <c r="I478" s="64"/>
      <c r="J478" s="144"/>
    </row>
    <row r="479" spans="1:10" ht="18.75" x14ac:dyDescent="0.3">
      <c r="A479" s="125"/>
      <c r="B479" s="125"/>
      <c r="C479" s="125"/>
      <c r="D479" s="125"/>
      <c r="E479" s="125"/>
      <c r="F479" s="125"/>
      <c r="G479" s="125"/>
      <c r="H479" s="125"/>
      <c r="I479" s="64"/>
      <c r="J479" s="144"/>
    </row>
  </sheetData>
  <autoFilter ref="K10:K390">
    <filterColumn colId="0">
      <customFilters>
        <customFilter operator="notEqual" val=" "/>
      </customFilters>
    </filterColumn>
  </autoFilter>
  <mergeCells count="9">
    <mergeCell ref="A390:D390"/>
    <mergeCell ref="H1:I1"/>
    <mergeCell ref="A9:C9"/>
    <mergeCell ref="D9:F9"/>
    <mergeCell ref="A10:C10"/>
    <mergeCell ref="A8:J8"/>
    <mergeCell ref="A5:J5"/>
    <mergeCell ref="A6:J6"/>
    <mergeCell ref="A7:J7"/>
  </mergeCells>
  <phoneticPr fontId="0" type="noConversion"/>
  <pageMargins left="0.98425196850393704" right="0.39370078740157483" top="0.51181102362204722" bottom="1.4566929133858268" header="0.31496062992125984" footer="0.31496062992125984"/>
  <pageSetup paperSize="9" scale="54" fitToHeight="5" orientation="landscape" r:id="rId1"/>
  <headerFooter differentFirst="1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Лист1!_GoBack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2022-11-30T08:08:18Z</cp:lastPrinted>
  <dcterms:created xsi:type="dcterms:W3CDTF">2006-09-28T05:33:49Z</dcterms:created>
  <dcterms:modified xsi:type="dcterms:W3CDTF">2024-12-24T08:39:30Z</dcterms:modified>
</cp:coreProperties>
</file>