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Лист1!$K$10:$K$232</definedName>
    <definedName name="_xlnm.Print_Titles" localSheetId="0">Лист1!$11:$12</definedName>
    <definedName name="_xlnm.Print_Area" localSheetId="0">Лист1!$A$1:$J$234</definedName>
  </definedNames>
  <calcPr calcId="145621"/>
</workbook>
</file>

<file path=xl/calcChain.xml><?xml version="1.0" encoding="utf-8"?>
<calcChain xmlns="http://schemas.openxmlformats.org/spreadsheetml/2006/main">
  <c r="I92" i="1" l="1"/>
  <c r="I60" i="1"/>
  <c r="I24" i="1"/>
  <c r="I123" i="1" l="1"/>
  <c r="I43" i="1"/>
  <c r="I192" i="1" l="1"/>
  <c r="I186" i="1"/>
  <c r="I167" i="1" l="1"/>
  <c r="I150" i="1" l="1"/>
  <c r="I138" i="1"/>
  <c r="I109" i="1"/>
  <c r="I98" i="1"/>
  <c r="I96" i="1" s="1"/>
  <c r="I95" i="1" s="1"/>
  <c r="I74" i="1" l="1"/>
  <c r="I71" i="1" l="1"/>
  <c r="I54" i="1" l="1"/>
  <c r="I52" i="1" s="1"/>
  <c r="I89" i="1" l="1"/>
  <c r="I86" i="1"/>
  <c r="I129" i="1"/>
  <c r="I40" i="1"/>
  <c r="I195" i="1" l="1"/>
  <c r="I37" i="1"/>
  <c r="I77" i="1"/>
  <c r="I69" i="1" s="1"/>
  <c r="I204" i="1" l="1"/>
  <c r="I210" i="1" l="1"/>
  <c r="I207" i="1" l="1"/>
  <c r="I213" i="1" l="1"/>
  <c r="I201" i="1"/>
  <c r="I189" i="1" l="1"/>
  <c r="I198" i="1"/>
  <c r="I184" i="1" l="1"/>
  <c r="I126" i="1"/>
  <c r="I120" i="1"/>
  <c r="I28" i="1" l="1"/>
  <c r="I112" i="1"/>
  <c r="I160" i="1"/>
  <c r="I132" i="1"/>
  <c r="I118" i="1" s="1"/>
  <c r="I180" i="1"/>
  <c r="I178" i="1" s="1"/>
  <c r="I104" i="1"/>
  <c r="I31" i="1"/>
  <c r="I227" i="1"/>
  <c r="I225" i="1" s="1"/>
  <c r="I221" i="1"/>
  <c r="I219" i="1" s="1"/>
  <c r="I218" i="1" s="1"/>
  <c r="I156" i="1"/>
  <c r="I147" i="1"/>
  <c r="I144" i="1"/>
  <c r="I83" i="1"/>
  <c r="I81" i="1" s="1"/>
  <c r="I19" i="1"/>
  <c r="I16" i="1"/>
  <c r="I136" i="1" l="1"/>
  <c r="I135" i="1" s="1"/>
  <c r="I102" i="1"/>
  <c r="I101" i="1" s="1"/>
  <c r="I80" i="1"/>
  <c r="I14" i="1"/>
  <c r="I13" i="1" s="1"/>
  <c r="I224" i="1"/>
  <c r="I183" i="1"/>
  <c r="I117" i="1"/>
  <c r="I177" i="1"/>
  <c r="I68" i="1"/>
  <c r="I51" i="1"/>
  <c r="I230" i="1" l="1"/>
</calcChain>
</file>

<file path=xl/sharedStrings.xml><?xml version="1.0" encoding="utf-8"?>
<sst xmlns="http://schemas.openxmlformats.org/spreadsheetml/2006/main" count="292" uniqueCount="238">
  <si>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</si>
  <si>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</si>
  <si>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</si>
  <si>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</si>
  <si>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</si>
  <si>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</si>
  <si>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</si>
  <si>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</si>
  <si>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</si>
  <si>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</si>
  <si>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</si>
  <si>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</si>
  <si>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</si>
  <si>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</si>
  <si>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</si>
  <si>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</si>
  <si>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0217421</t>
  </si>
  <si>
    <t>7421</t>
  </si>
  <si>
    <t>0453</t>
  </si>
  <si>
    <t xml:space="preserve">Утримання та розвиток наземного електротранспорту 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</si>
  <si>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</si>
  <si>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</si>
  <si>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</si>
  <si>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</si>
  <si>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</si>
  <si>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</si>
  <si>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</si>
  <si>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</si>
  <si>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</si>
  <si>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</si>
  <si>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</si>
  <si>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</si>
  <si>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</si>
  <si>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</si>
  <si>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</si>
  <si>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</si>
  <si>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</si>
  <si>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</si>
  <si>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</si>
  <si>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</si>
  <si>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</si>
  <si>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</si>
  <si>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</si>
  <si>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</si>
  <si>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</si>
  <si>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</si>
  <si>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</si>
  <si>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</si>
  <si>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</si>
  <si>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</si>
  <si>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</si>
  <si>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</si>
  <si>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</si>
  <si>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</si>
  <si>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</si>
  <si>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</si>
  <si>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</si>
  <si>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</si>
  <si>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</si>
  <si>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</si>
  <si>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</si>
  <si>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</si>
  <si>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</si>
  <si>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</si>
  <si>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</si>
  <si>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</si>
  <si>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</si>
  <si>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</si>
  <si>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</si>
  <si>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</si>
  <si>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</si>
  <si>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</si>
  <si>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</si>
  <si>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</si>
  <si>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</si>
  <si>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</si>
  <si>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</si>
  <si>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</si>
  <si>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</si>
  <si>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</si>
  <si>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</si>
  <si>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</si>
  <si>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</si>
  <si>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</si>
  <si>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</si>
  <si>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</si>
  <si>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</si>
  <si>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</si>
  <si>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</si>
  <si>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</si>
  <si>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</si>
  <si>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</si>
  <si>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</si>
  <si>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Департамент освіти</t>
  </si>
  <si>
    <t>0611021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</si>
  <si>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</si>
  <si>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</si>
  <si>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</si>
  <si>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</si>
  <si>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</si>
  <si>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</si>
  <si>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</si>
  <si>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</si>
  <si>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</si>
  <si>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</si>
  <si>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</si>
  <si>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</si>
  <si>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</si>
  <si>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Обсяги капітальних вкладень бюджету у розрізі інвестиційних проєктів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</si>
  <si>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</si>
  <si>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</si>
  <si>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</si>
  <si>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</si>
  <si>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</si>
  <si>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</si>
  <si>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0712010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</si>
  <si>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</si>
  <si>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</si>
  <si>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</si>
  <si>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</si>
  <si>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</si>
  <si>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</si>
  <si>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1110160</t>
  </si>
  <si>
    <t>Придбання офісної техніки</t>
  </si>
  <si>
    <t>Капітальний ремонт світлофорних об'єктів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</si>
  <si>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</si>
  <si>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</si>
  <si>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"Парки і сквери" - придбання техніки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</si>
  <si>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</si>
  <si>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</si>
  <si>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</si>
  <si>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1517370</t>
  </si>
  <si>
    <t>КЗ ЗСО "Одерадівський ліцей №37" - капітальний ремонт котельні</t>
  </si>
  <si>
    <t>Керівництво і управління у відповідній сфері у містах (місті Києві), селищах, селах, територіальних громадах</t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</si>
  <si>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</si>
  <si>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</si>
  <si>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</si>
  <si>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</si>
  <si>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</si>
  <si>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</si>
  <si>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</si>
  <si>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</si>
  <si>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</si>
  <si>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0218110</t>
  </si>
  <si>
    <t>Заходи із запобігання та ліквідації надзвичайних ситуацій та наслідків стихійного лиха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</si>
  <si>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</si>
  <si>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</si>
  <si>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.0355100000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</si>
  <si>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</si>
  <si>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</si>
  <si>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Капітальний ремонт зупинок громадського транспорту "Розумні зупинки"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</si>
  <si>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</si>
  <si>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</si>
  <si>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</si>
  <si>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</si>
  <si>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</si>
  <si>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Забезпечення діяльності музеїв і виставок</t>
  </si>
  <si>
    <t>Капітальний ремонт об'єктів житлового фонду (усунення аварійних ситуацій)</t>
  </si>
  <si>
    <t xml:space="preserve">Капітальний ремонт (аварійно-відновлювальні роботи) житлового будинку на проспекті Відродження, 18 в м. Луцьку </t>
  </si>
  <si>
    <t xml:space="preserve">                                   № 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</si>
  <si>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</si>
  <si>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Розробка проєктної документації за результатами містобудівних конкурсів</t>
  </si>
  <si>
    <t>Виготовлення топографо-геодезичної основи 1:2000 для розроблення містобудівної документації</t>
  </si>
  <si>
    <t>Розробка містобудівної документації, в т.ч. Комплексного плану просторового розвитку території Луцької МТГ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</si>
  <si>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</si>
  <si>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</si>
  <si>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</si>
  <si>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</si>
  <si>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</si>
  <si>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Амбулаторно-поліклінічна допомога населенню, крім первинної медичної допомоги</t>
  </si>
  <si>
    <t>0712080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</si>
  <si>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</si>
  <si>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</si>
  <si>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</si>
  <si>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</si>
  <si>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</si>
  <si>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пральної машинки з сушкою</t>
  </si>
  <si>
    <t>0813104</t>
  </si>
  <si>
    <t>3104</t>
  </si>
  <si>
    <t>0721</t>
  </si>
  <si>
    <t>1020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</si>
  <si>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</si>
  <si>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</si>
  <si>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</si>
  <si>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</si>
  <si>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</si>
  <si>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КЗ "Музей історії сільського господарства Волині - скансен" - придбання предметів довгострокового користування</t>
  </si>
  <si>
    <t>КЗ "ДЮСШ №4" - придбання велосипедів</t>
  </si>
  <si>
    <t>Капітальний ремонт спортивних майданчиків</t>
  </si>
  <si>
    <t>Реконструкція мереж газопостачання  при закритті підвальних котелень  з виготовленням ПКД</t>
  </si>
  <si>
    <t>Капітальний ремонт обєктів благоустрою</t>
  </si>
  <si>
    <t>Капремонт скверів (ПКД)</t>
  </si>
  <si>
    <t xml:space="preserve">ЛСКАП "Луцькспецкомунтранс" - реконструкція полігону ТПВ 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</si>
  <si>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</si>
  <si>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</si>
  <si>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1512010</t>
  </si>
  <si>
    <t>2010</t>
  </si>
  <si>
    <t>1511080</t>
  </si>
  <si>
    <t>КЗ "Музична школа №3"  - капітальний ремонт каналізаційної мережі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</si>
  <si>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</si>
  <si>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</si>
  <si>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</si>
  <si>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</si>
  <si>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</si>
  <si>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</si>
  <si>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Інші заходи та заклади молодіжної політики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</si>
  <si>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</si>
  <si>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Капітальний ремонт фасаду з утепленням  в т.ч. ПКД будинку культури с. Боголюби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</si>
  <si>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</si>
  <si>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Придбання предметів довгострокового користування для бібліотек</t>
  </si>
  <si>
    <t>Бібліотека-філія №10 - капітальний ремонт приміщення (в т.ч. ПКД) за адресою Київський майдан, 12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</si>
  <si>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</si>
  <si>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 xml:space="preserve"> у 2025 році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</si>
  <si>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</si>
  <si>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</si>
  <si>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ДКП "Луцьктепло" - реконструкція котельні по вул. Державності, 29 м. Луцьк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</si>
  <si>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</si>
  <si>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</si>
  <si>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</si>
  <si>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</si>
  <si>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</si>
  <si>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</si>
  <si>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</si>
  <si>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</si>
  <si>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</si>
  <si>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КП "Луцька міська дитяча поліклініка" на пр. Волі, 3а - придбання рентгенапарату з флюрографом</t>
  </si>
  <si>
    <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</si>
  <si>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</si>
  <si>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</si>
  <si>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</si>
  <si>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</si>
  <si>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</si>
  <si>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</si>
  <si>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Департамент соціальної та ветеранської політики</t>
  </si>
  <si>
    <t>0816082</t>
  </si>
  <si>
    <t>Зміни до додатку 6</t>
  </si>
  <si>
    <t>до рішення міської ради "Про бюджет Луцької міської територіальної громади на 2025 рік"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</si>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</sst>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3.5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1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0" fontId="10" fillId="0" borderId="6" xfId="0" applyFont="1" applyBorder="1"/>
    <xf numFmtId="0" fontId="12" fillId="0" borderId="6" xfId="0" applyFont="1" applyBorder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66" fontId="9" fillId="0" borderId="2" xfId="0" applyNumberFormat="1" applyFont="1" applyBorder="1" applyAlignment="1">
      <alignment horizontal="center" vertical="center" wrapText="1"/>
    </xf>
    <xf numFmtId="0" fontId="10" fillId="4" borderId="9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0" fillId="6" borderId="7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1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3" xfId="0" applyFont="1" applyBorder="1" applyAlignment="1">
      <alignment wrapText="1"/>
    </xf>
    <xf numFmtId="3" fontId="8" fillId="0" borderId="13" xfId="0" applyNumberFormat="1" applyFont="1" applyBorder="1"/>
    <xf numFmtId="0" fontId="11" fillId="0" borderId="14" xfId="0" applyFont="1" applyFill="1" applyBorder="1" applyAlignment="1">
      <alignment wrapText="1"/>
    </xf>
    <xf numFmtId="14" fontId="1" fillId="2" borderId="16" xfId="0" applyNumberFormat="1" applyFont="1" applyFill="1" applyBorder="1" applyAlignment="1"/>
    <xf numFmtId="0" fontId="11" fillId="0" borderId="18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9" fillId="0" borderId="14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14" xfId="0" applyFont="1" applyFill="1" applyBorder="1" applyAlignment="1">
      <alignment wrapText="1"/>
    </xf>
    <xf numFmtId="0" fontId="11" fillId="7" borderId="2" xfId="0" applyFont="1" applyFill="1" applyBorder="1"/>
    <xf numFmtId="0" fontId="11" fillId="7" borderId="14" xfId="0" applyFont="1" applyFill="1" applyBorder="1" applyAlignment="1">
      <alignment horizontal="left" wrapText="1"/>
    </xf>
    <xf numFmtId="3" fontId="8" fillId="7" borderId="2" xfId="0" applyNumberFormat="1" applyFont="1" applyFill="1" applyBorder="1"/>
    <xf numFmtId="3" fontId="2" fillId="7" borderId="2" xfId="0" applyNumberFormat="1" applyFont="1" applyFill="1" applyBorder="1"/>
    <xf numFmtId="0" fontId="11" fillId="0" borderId="0" xfId="0" applyFont="1" applyBorder="1" applyAlignment="1">
      <alignment wrapText="1"/>
    </xf>
    <xf numFmtId="0" fontId="11" fillId="0" borderId="17" xfId="0" applyFont="1" applyBorder="1" applyAlignment="1">
      <alignment horizontal="left" wrapText="1"/>
    </xf>
    <xf numFmtId="0" fontId="12" fillId="0" borderId="1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justify" wrapText="1"/>
    </xf>
    <xf numFmtId="0" fontId="24" fillId="2" borderId="8" xfId="0" applyFont="1" applyFill="1" applyBorder="1" applyAlignment="1">
      <alignment horizontal="left" wrapText="1"/>
    </xf>
    <xf numFmtId="0" fontId="24" fillId="4" borderId="11" xfId="0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3" fontId="8" fillId="0" borderId="6" xfId="0" applyNumberFormat="1" applyFont="1" applyFill="1" applyBorder="1"/>
    <xf numFmtId="0" fontId="11" fillId="4" borderId="19" xfId="0" applyFont="1" applyFill="1" applyBorder="1" applyAlignment="1">
      <alignment wrapText="1"/>
    </xf>
    <xf numFmtId="3" fontId="8" fillId="0" borderId="17" xfId="0" applyNumberFormat="1" applyFont="1" applyFill="1" applyBorder="1" applyAlignment="1">
      <alignment wrapText="1"/>
    </xf>
    <xf numFmtId="3" fontId="8" fillId="0" borderId="15" xfId="0" applyNumberFormat="1" applyFont="1" applyFill="1" applyBorder="1" applyAlignment="1">
      <alignment wrapText="1"/>
    </xf>
    <xf numFmtId="3" fontId="8" fillId="0" borderId="2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5" fillId="0" borderId="0" xfId="0" applyFont="1" applyAlignment="1"/>
    <xf numFmtId="0" fontId="18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11" fillId="0" borderId="20" xfId="0" applyFont="1" applyBorder="1"/>
    <xf numFmtId="0" fontId="11" fillId="0" borderId="21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321"/>
  <sheetViews>
    <sheetView tabSelected="1" zoomScaleNormal="100" workbookViewId="0">
      <selection activeCell="A5" sqref="A5:J5"/>
    </sheetView>
  </sheetViews>
  <sheetFormatPr defaultColWidth="10.42578125" defaultRowHeight="15" x14ac:dyDescent="0.25"/>
  <cols>
    <col min="1" max="1" width="10.42578125" style="81" customWidth="1"/>
    <col min="2" max="2" width="6.7109375" style="81" customWidth="1"/>
    <col min="3" max="3" width="7" style="81" customWidth="1"/>
    <col min="4" max="4" width="72" style="81" customWidth="1"/>
    <col min="5" max="5" width="91.28515625" style="81" customWidth="1"/>
    <col min="6" max="6" width="4.7109375" style="81" customWidth="1"/>
    <col min="7" max="7" width="4.42578125" style="81" customWidth="1"/>
    <col min="8" max="8" width="5" style="81" customWidth="1"/>
    <col min="9" max="9" width="18.7109375" style="66" customWidth="1"/>
    <col min="10" max="10" width="5.5703125" style="144" customWidth="1"/>
    <col min="11" max="11" width="6.42578125" style="103" customWidth="1"/>
    <col min="12" max="253" width="9.140625" style="81" customWidth="1"/>
    <col min="254" max="16384" width="10.42578125" style="81"/>
  </cols>
  <sheetData>
    <row r="1" spans="1:11" ht="19.149999999999999" customHeight="1" x14ac:dyDescent="0.25">
      <c r="A1" s="79"/>
      <c r="B1" s="79"/>
      <c r="C1" s="79"/>
      <c r="D1" s="82"/>
      <c r="E1" s="79"/>
      <c r="F1" s="79"/>
      <c r="G1" s="79"/>
      <c r="H1" s="214" t="s">
        <v>237</v>
      </c>
      <c r="I1" s="215"/>
      <c r="J1" s="79"/>
      <c r="K1" s="80"/>
    </row>
    <row r="2" spans="1:11" s="84" customFormat="1" ht="18" customHeight="1" x14ac:dyDescent="0.25">
      <c r="A2" s="82"/>
      <c r="B2" s="82"/>
      <c r="C2" s="82"/>
      <c r="D2" s="82"/>
      <c r="E2" s="82"/>
      <c r="F2" s="82"/>
      <c r="G2" s="82"/>
      <c r="H2" s="1" t="s">
        <v>0</v>
      </c>
      <c r="I2" s="2"/>
      <c r="J2" s="82"/>
      <c r="K2" s="83"/>
    </row>
    <row r="3" spans="1:11" ht="20.25" customHeight="1" x14ac:dyDescent="0.25">
      <c r="A3" s="79"/>
      <c r="B3" s="79"/>
      <c r="C3" s="79"/>
      <c r="D3" s="79"/>
      <c r="E3" s="79"/>
      <c r="F3" s="79"/>
      <c r="G3" s="79"/>
      <c r="H3" s="178" t="s">
        <v>159</v>
      </c>
      <c r="I3" s="178"/>
      <c r="J3" s="178"/>
      <c r="K3" s="80"/>
    </row>
    <row r="4" spans="1:11" ht="3.6" customHeight="1" x14ac:dyDescent="0.25">
      <c r="A4" s="79"/>
      <c r="B4" s="79"/>
      <c r="C4" s="79"/>
      <c r="D4" s="79"/>
      <c r="E4" s="79"/>
      <c r="F4" s="79"/>
      <c r="G4" s="79"/>
      <c r="H4" s="79"/>
      <c r="I4" s="3"/>
      <c r="J4" s="85"/>
      <c r="K4" s="80"/>
    </row>
    <row r="5" spans="1:11" ht="20.25" customHeight="1" x14ac:dyDescent="0.25">
      <c r="A5" s="222" t="s">
        <v>235</v>
      </c>
      <c r="B5" s="222"/>
      <c r="C5" s="222"/>
      <c r="D5" s="222"/>
      <c r="E5" s="222"/>
      <c r="F5" s="222"/>
      <c r="G5" s="222"/>
      <c r="H5" s="222"/>
      <c r="I5" s="222"/>
      <c r="J5" s="222"/>
      <c r="K5" s="80"/>
    </row>
    <row r="6" spans="1:11" ht="24" customHeight="1" x14ac:dyDescent="0.25">
      <c r="A6" s="223" t="s">
        <v>236</v>
      </c>
      <c r="B6" s="223"/>
      <c r="C6" s="223"/>
      <c r="D6" s="223"/>
      <c r="E6" s="223"/>
      <c r="F6" s="223"/>
      <c r="G6" s="223"/>
      <c r="H6" s="223"/>
      <c r="I6" s="223"/>
      <c r="J6" s="223"/>
      <c r="K6" s="207"/>
    </row>
    <row r="7" spans="1:11" ht="24" customHeight="1" x14ac:dyDescent="0.3">
      <c r="A7" s="220" t="s">
        <v>108</v>
      </c>
      <c r="B7" s="220"/>
      <c r="C7" s="220"/>
      <c r="D7" s="220"/>
      <c r="E7" s="220"/>
      <c r="F7" s="220"/>
      <c r="G7" s="220"/>
      <c r="H7" s="220"/>
      <c r="I7" s="220"/>
      <c r="J7" s="220"/>
      <c r="K7" s="207"/>
    </row>
    <row r="8" spans="1:11" ht="25.5" customHeight="1" x14ac:dyDescent="0.35">
      <c r="A8" s="220" t="s">
        <v>212</v>
      </c>
      <c r="B8" s="221"/>
      <c r="C8" s="221"/>
      <c r="D8" s="221"/>
      <c r="E8" s="221"/>
      <c r="F8" s="221"/>
      <c r="G8" s="221"/>
      <c r="H8" s="221"/>
      <c r="I8" s="221"/>
      <c r="J8" s="221"/>
      <c r="K8" s="205"/>
    </row>
    <row r="9" spans="1:11" ht="21" customHeight="1" x14ac:dyDescent="0.3">
      <c r="A9" s="216" t="s">
        <v>147</v>
      </c>
      <c r="B9" s="216"/>
      <c r="C9" s="216"/>
      <c r="D9" s="217"/>
      <c r="E9" s="217"/>
      <c r="F9" s="217"/>
      <c r="G9" s="205"/>
      <c r="H9" s="205"/>
      <c r="I9" s="205"/>
      <c r="J9" s="205"/>
      <c r="K9" s="205"/>
    </row>
    <row r="10" spans="1:11" ht="9.6" customHeight="1" x14ac:dyDescent="0.25">
      <c r="A10" s="218" t="s">
        <v>1</v>
      </c>
      <c r="B10" s="219"/>
      <c r="C10" s="219"/>
      <c r="D10" s="86"/>
      <c r="E10" s="87"/>
      <c r="F10" s="87"/>
      <c r="G10" s="87"/>
      <c r="H10" s="87"/>
      <c r="I10" s="206"/>
      <c r="J10" s="88"/>
      <c r="K10" s="80">
        <v>1</v>
      </c>
    </row>
    <row r="11" spans="1:11" ht="79.5" customHeight="1" x14ac:dyDescent="0.25">
      <c r="A11" s="4" t="s">
        <v>2</v>
      </c>
      <c r="B11" s="5" t="s">
        <v>3</v>
      </c>
      <c r="C11" s="5" t="s">
        <v>4</v>
      </c>
      <c r="D11" s="6" t="s">
        <v>5</v>
      </c>
      <c r="E11" s="35" t="s">
        <v>89</v>
      </c>
      <c r="F11" s="5" t="s">
        <v>90</v>
      </c>
      <c r="G11" s="5" t="s">
        <v>91</v>
      </c>
      <c r="H11" s="5" t="s">
        <v>92</v>
      </c>
      <c r="I11" s="89" t="s">
        <v>213</v>
      </c>
      <c r="J11" s="5" t="s">
        <v>214</v>
      </c>
      <c r="K11" s="80">
        <v>1</v>
      </c>
    </row>
    <row r="12" spans="1:11" s="208" customFormat="1" ht="15" customHeight="1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90">
        <v>10</v>
      </c>
      <c r="K12" s="91">
        <v>1</v>
      </c>
    </row>
    <row r="13" spans="1:11" ht="26.25" hidden="1" customHeight="1" x14ac:dyDescent="0.3">
      <c r="A13" s="7" t="s">
        <v>6</v>
      </c>
      <c r="B13" s="92"/>
      <c r="C13" s="92"/>
      <c r="D13" s="8" t="s">
        <v>7</v>
      </c>
      <c r="E13" s="93"/>
      <c r="F13" s="93"/>
      <c r="G13" s="93"/>
      <c r="H13" s="93"/>
      <c r="I13" s="9">
        <f>I14</f>
        <v>357278000</v>
      </c>
      <c r="J13" s="9"/>
      <c r="K13" s="80"/>
    </row>
    <row r="14" spans="1:11" ht="21" hidden="1" customHeight="1" x14ac:dyDescent="0.3">
      <c r="A14" s="10" t="s">
        <v>8</v>
      </c>
      <c r="B14" s="94"/>
      <c r="C14" s="94"/>
      <c r="D14" s="11" t="s">
        <v>7</v>
      </c>
      <c r="E14" s="95"/>
      <c r="F14" s="95"/>
      <c r="G14" s="95"/>
      <c r="H14" s="95"/>
      <c r="I14" s="12">
        <f>I16+I19+I24+I31+I43+I28+I40+I37</f>
        <v>357278000</v>
      </c>
      <c r="J14" s="12"/>
      <c r="K14" s="80"/>
    </row>
    <row r="15" spans="1:11" ht="10.15" hidden="1" customHeight="1" x14ac:dyDescent="0.3">
      <c r="A15" s="10"/>
      <c r="B15" s="94"/>
      <c r="C15" s="94"/>
      <c r="D15" s="11"/>
      <c r="E15" s="95"/>
      <c r="F15" s="95"/>
      <c r="G15" s="95"/>
      <c r="H15" s="95"/>
      <c r="I15" s="13"/>
      <c r="J15" s="13"/>
      <c r="K15" s="80"/>
    </row>
    <row r="16" spans="1:11" ht="48.75" hidden="1" customHeight="1" x14ac:dyDescent="0.3">
      <c r="A16" s="10" t="s">
        <v>9</v>
      </c>
      <c r="B16" s="14" t="s">
        <v>10</v>
      </c>
      <c r="C16" s="14" t="s">
        <v>11</v>
      </c>
      <c r="D16" s="25" t="s">
        <v>12</v>
      </c>
      <c r="E16" s="95"/>
      <c r="F16" s="95"/>
      <c r="G16" s="95"/>
      <c r="H16" s="95"/>
      <c r="I16" s="12">
        <f>SUM(I17:I17)</f>
        <v>698000</v>
      </c>
      <c r="J16" s="12"/>
      <c r="K16" s="80"/>
    </row>
    <row r="17" spans="1:11" ht="27" hidden="1" customHeight="1" x14ac:dyDescent="0.3">
      <c r="A17" s="10"/>
      <c r="B17" s="14"/>
      <c r="C17" s="14"/>
      <c r="D17" s="15"/>
      <c r="E17" s="96" t="s">
        <v>37</v>
      </c>
      <c r="F17" s="96"/>
      <c r="G17" s="96"/>
      <c r="H17" s="95"/>
      <c r="I17" s="13">
        <v>698000</v>
      </c>
      <c r="J17" s="13"/>
      <c r="K17" s="80"/>
    </row>
    <row r="18" spans="1:11" ht="5.25" hidden="1" customHeight="1" x14ac:dyDescent="0.3">
      <c r="A18" s="97"/>
      <c r="B18" s="98"/>
      <c r="C18" s="99"/>
      <c r="D18" s="100"/>
      <c r="E18" s="22"/>
      <c r="F18" s="22"/>
      <c r="G18" s="22"/>
      <c r="H18" s="22"/>
      <c r="I18" s="13"/>
      <c r="J18" s="13"/>
      <c r="K18" s="80"/>
    </row>
    <row r="19" spans="1:11" ht="39.75" hidden="1" customHeight="1" x14ac:dyDescent="0.3">
      <c r="A19" s="76" t="s">
        <v>13</v>
      </c>
      <c r="B19" s="101">
        <v>7350</v>
      </c>
      <c r="C19" s="77" t="s">
        <v>14</v>
      </c>
      <c r="D19" s="21" t="s">
        <v>15</v>
      </c>
      <c r="E19" s="102"/>
      <c r="F19" s="102"/>
      <c r="G19" s="102"/>
      <c r="H19" s="102"/>
      <c r="I19" s="12">
        <f>SUM(I20:I22)</f>
        <v>3600000</v>
      </c>
      <c r="J19" s="12"/>
    </row>
    <row r="20" spans="1:11" ht="24.75" hidden="1" customHeight="1" x14ac:dyDescent="0.3">
      <c r="A20" s="76"/>
      <c r="B20" s="101"/>
      <c r="C20" s="77"/>
      <c r="D20" s="21"/>
      <c r="E20" s="180" t="s">
        <v>161</v>
      </c>
      <c r="F20" s="104"/>
      <c r="G20" s="104"/>
      <c r="H20" s="104"/>
      <c r="I20" s="201">
        <v>400000</v>
      </c>
      <c r="J20" s="13"/>
    </row>
    <row r="21" spans="1:11" ht="38.25" hidden="1" customHeight="1" x14ac:dyDescent="0.3">
      <c r="A21" s="76"/>
      <c r="B21" s="101"/>
      <c r="C21" s="77"/>
      <c r="D21" s="21"/>
      <c r="E21" s="179" t="s">
        <v>163</v>
      </c>
      <c r="F21" s="104"/>
      <c r="G21" s="104"/>
      <c r="H21" s="104"/>
      <c r="I21" s="202">
        <v>3000000</v>
      </c>
      <c r="J21" s="13"/>
    </row>
    <row r="22" spans="1:11" ht="36.75" hidden="1" customHeight="1" x14ac:dyDescent="0.3">
      <c r="A22" s="76"/>
      <c r="B22" s="101"/>
      <c r="C22" s="77"/>
      <c r="D22" s="21"/>
      <c r="E22" s="21" t="s">
        <v>162</v>
      </c>
      <c r="F22" s="21"/>
      <c r="G22" s="21"/>
      <c r="H22" s="104"/>
      <c r="I22" s="203">
        <v>200000</v>
      </c>
      <c r="J22" s="13"/>
    </row>
    <row r="23" spans="1:11" ht="7.15" hidden="1" customHeight="1" x14ac:dyDescent="0.3">
      <c r="A23" s="106"/>
      <c r="B23" s="105"/>
      <c r="C23" s="105"/>
      <c r="D23" s="31"/>
      <c r="E23" s="21"/>
      <c r="F23" s="21"/>
      <c r="G23" s="21"/>
      <c r="H23" s="21"/>
      <c r="I23" s="13"/>
      <c r="J23" s="13"/>
    </row>
    <row r="24" spans="1:11" ht="24.75" hidden="1" customHeight="1" x14ac:dyDescent="0.3">
      <c r="A24" s="76" t="s">
        <v>16</v>
      </c>
      <c r="B24" s="77" t="s">
        <v>17</v>
      </c>
      <c r="C24" s="77" t="s">
        <v>18</v>
      </c>
      <c r="D24" s="21" t="s">
        <v>19</v>
      </c>
      <c r="E24" s="21"/>
      <c r="F24" s="21"/>
      <c r="G24" s="21"/>
      <c r="H24" s="21"/>
      <c r="I24" s="12">
        <f>SUM(I25:I26)</f>
        <v>224100000</v>
      </c>
      <c r="J24" s="12"/>
    </row>
    <row r="25" spans="1:11" ht="38.25" hidden="1" customHeight="1" x14ac:dyDescent="0.3">
      <c r="A25" s="76"/>
      <c r="B25" s="77"/>
      <c r="C25" s="107"/>
      <c r="D25" s="21"/>
      <c r="E25" s="21" t="s">
        <v>206</v>
      </c>
      <c r="F25" s="21"/>
      <c r="G25" s="21"/>
      <c r="H25" s="21"/>
      <c r="I25" s="13">
        <v>186750000</v>
      </c>
      <c r="J25" s="12"/>
    </row>
    <row r="26" spans="1:11" ht="36.75" hidden="1" customHeight="1" x14ac:dyDescent="0.3">
      <c r="A26" s="76"/>
      <c r="B26" s="77"/>
      <c r="C26" s="107"/>
      <c r="D26" s="21"/>
      <c r="E26" s="21" t="s">
        <v>168</v>
      </c>
      <c r="F26" s="21"/>
      <c r="G26" s="21"/>
      <c r="H26" s="21"/>
      <c r="I26" s="13">
        <v>37350000</v>
      </c>
      <c r="J26" s="12"/>
    </row>
    <row r="27" spans="1:11" ht="11.45" hidden="1" customHeight="1" x14ac:dyDescent="0.3">
      <c r="A27" s="106"/>
      <c r="B27" s="105"/>
      <c r="C27" s="108"/>
      <c r="D27" s="31"/>
      <c r="E27" s="21"/>
      <c r="F27" s="21"/>
      <c r="G27" s="21"/>
      <c r="H27" s="21"/>
      <c r="I27" s="16"/>
      <c r="J27" s="16"/>
    </row>
    <row r="28" spans="1:11" ht="39" hidden="1" customHeight="1" x14ac:dyDescent="0.3">
      <c r="A28" s="76" t="s">
        <v>112</v>
      </c>
      <c r="B28" s="105">
        <v>7650</v>
      </c>
      <c r="C28" s="17" t="s">
        <v>21</v>
      </c>
      <c r="D28" s="23" t="s">
        <v>113</v>
      </c>
      <c r="E28" s="21"/>
      <c r="F28" s="21"/>
      <c r="G28" s="21"/>
      <c r="H28" s="21"/>
      <c r="I28" s="151">
        <f>I29</f>
        <v>130000</v>
      </c>
      <c r="J28" s="16"/>
    </row>
    <row r="29" spans="1:11" ht="52.5" hidden="1" customHeight="1" x14ac:dyDescent="0.3">
      <c r="A29" s="106"/>
      <c r="B29" s="105"/>
      <c r="C29" s="108"/>
      <c r="D29" s="31"/>
      <c r="E29" s="25" t="s">
        <v>114</v>
      </c>
      <c r="F29" s="21"/>
      <c r="G29" s="21"/>
      <c r="H29" s="21"/>
      <c r="I29" s="16">
        <v>130000</v>
      </c>
      <c r="J29" s="16"/>
    </row>
    <row r="30" spans="1:11" ht="7.15" hidden="1" customHeight="1" x14ac:dyDescent="0.3">
      <c r="A30" s="106"/>
      <c r="B30" s="105"/>
      <c r="C30" s="108"/>
      <c r="D30" s="31"/>
      <c r="E30" s="21"/>
      <c r="F30" s="21"/>
      <c r="G30" s="21"/>
      <c r="H30" s="21"/>
      <c r="I30" s="13"/>
      <c r="J30" s="13"/>
    </row>
    <row r="31" spans="1:11" ht="25.5" hidden="1" customHeight="1" x14ac:dyDescent="0.3">
      <c r="A31" s="10" t="s">
        <v>20</v>
      </c>
      <c r="B31" s="19">
        <v>7670</v>
      </c>
      <c r="C31" s="41" t="s">
        <v>21</v>
      </c>
      <c r="D31" s="21" t="s">
        <v>22</v>
      </c>
      <c r="E31" s="21"/>
      <c r="F31" s="21"/>
      <c r="G31" s="21"/>
      <c r="H31" s="21"/>
      <c r="I31" s="12">
        <f>SUM(I32:I35)</f>
        <v>4200000</v>
      </c>
      <c r="J31" s="13"/>
    </row>
    <row r="32" spans="1:11" ht="37.5" hidden="1" x14ac:dyDescent="0.3">
      <c r="A32" s="106"/>
      <c r="B32" s="105"/>
      <c r="C32" s="108"/>
      <c r="D32" s="31"/>
      <c r="E32" s="40" t="s">
        <v>164</v>
      </c>
      <c r="F32" s="21"/>
      <c r="G32" s="21"/>
      <c r="H32" s="21"/>
      <c r="I32" s="13">
        <v>1000000</v>
      </c>
      <c r="J32" s="13"/>
    </row>
    <row r="33" spans="1:10" ht="37.5" hidden="1" x14ac:dyDescent="0.3">
      <c r="A33" s="106"/>
      <c r="B33" s="105"/>
      <c r="C33" s="181"/>
      <c r="D33" s="31"/>
      <c r="E33" s="40" t="s">
        <v>165</v>
      </c>
      <c r="F33" s="21"/>
      <c r="G33" s="21"/>
      <c r="H33" s="21"/>
      <c r="I33" s="13">
        <v>1500000</v>
      </c>
      <c r="J33" s="13"/>
    </row>
    <row r="34" spans="1:10" ht="37.5" hidden="1" x14ac:dyDescent="0.3">
      <c r="A34" s="106"/>
      <c r="B34" s="105"/>
      <c r="C34" s="181"/>
      <c r="D34" s="31"/>
      <c r="E34" s="40" t="s">
        <v>166</v>
      </c>
      <c r="F34" s="21"/>
      <c r="G34" s="21"/>
      <c r="H34" s="21"/>
      <c r="I34" s="13">
        <v>1000000</v>
      </c>
      <c r="J34" s="13"/>
    </row>
    <row r="35" spans="1:10" ht="27.75" hidden="1" customHeight="1" x14ac:dyDescent="0.3">
      <c r="A35" s="106"/>
      <c r="B35" s="105"/>
      <c r="C35" s="108"/>
      <c r="D35" s="31"/>
      <c r="E35" s="40" t="s">
        <v>167</v>
      </c>
      <c r="F35" s="21"/>
      <c r="G35" s="21"/>
      <c r="H35" s="21"/>
      <c r="I35" s="13">
        <v>700000</v>
      </c>
      <c r="J35" s="13"/>
    </row>
    <row r="36" spans="1:10" ht="12.6" hidden="1" customHeight="1" x14ac:dyDescent="0.3">
      <c r="A36" s="106"/>
      <c r="B36" s="105"/>
      <c r="C36" s="108"/>
      <c r="D36" s="31"/>
      <c r="E36" s="40"/>
      <c r="F36" s="21"/>
      <c r="G36" s="21"/>
      <c r="H36" s="21"/>
      <c r="I36" s="13"/>
      <c r="J36" s="13"/>
    </row>
    <row r="37" spans="1:10" ht="58.5" hidden="1" customHeight="1" x14ac:dyDescent="0.3">
      <c r="A37" s="106" t="s">
        <v>151</v>
      </c>
      <c r="B37" s="105">
        <v>7700</v>
      </c>
      <c r="C37" s="105" t="s">
        <v>152</v>
      </c>
      <c r="D37" s="23" t="s">
        <v>153</v>
      </c>
      <c r="E37" s="40"/>
      <c r="F37" s="21"/>
      <c r="G37" s="21"/>
      <c r="H37" s="21"/>
      <c r="I37" s="12">
        <f>SUM(I38:I38)</f>
        <v>2300000</v>
      </c>
      <c r="J37" s="13"/>
    </row>
    <row r="38" spans="1:10" ht="66.75" hidden="1" x14ac:dyDescent="0.3">
      <c r="A38" s="106"/>
      <c r="B38" s="105"/>
      <c r="C38" s="108"/>
      <c r="D38" s="31"/>
      <c r="E38" s="166" t="s">
        <v>154</v>
      </c>
      <c r="F38" s="21"/>
      <c r="G38" s="21"/>
      <c r="H38" s="21"/>
      <c r="I38" s="109">
        <v>2300000</v>
      </c>
      <c r="J38" s="13"/>
    </row>
    <row r="39" spans="1:10" ht="18" hidden="1" customHeight="1" x14ac:dyDescent="0.3">
      <c r="A39" s="106"/>
      <c r="B39" s="105"/>
      <c r="C39" s="108"/>
      <c r="D39" s="31"/>
      <c r="E39" s="21"/>
      <c r="F39" s="21"/>
      <c r="G39" s="21"/>
      <c r="H39" s="21"/>
      <c r="I39" s="109"/>
      <c r="J39" s="13"/>
    </row>
    <row r="40" spans="1:10" ht="41.25" hidden="1" customHeight="1" x14ac:dyDescent="0.3">
      <c r="A40" s="76" t="s">
        <v>143</v>
      </c>
      <c r="B40" s="105">
        <v>8110</v>
      </c>
      <c r="C40" s="159">
        <v>320</v>
      </c>
      <c r="D40" s="22" t="s">
        <v>144</v>
      </c>
      <c r="E40" s="21"/>
      <c r="F40" s="21"/>
      <c r="G40" s="21"/>
      <c r="H40" s="21"/>
      <c r="I40" s="111">
        <f>SUM(I41:I41)</f>
        <v>1000000</v>
      </c>
      <c r="J40" s="13"/>
    </row>
    <row r="41" spans="1:10" ht="37.5" hidden="1" x14ac:dyDescent="0.3">
      <c r="A41" s="106"/>
      <c r="B41" s="105"/>
      <c r="C41" s="105"/>
      <c r="D41" s="31"/>
      <c r="E41" s="21" t="s">
        <v>155</v>
      </c>
      <c r="F41" s="21"/>
      <c r="G41" s="21"/>
      <c r="H41" s="21"/>
      <c r="I41" s="13">
        <v>1000000</v>
      </c>
      <c r="J41" s="13"/>
    </row>
    <row r="42" spans="1:10" ht="7.7" hidden="1" customHeight="1" x14ac:dyDescent="0.3">
      <c r="A42" s="106"/>
      <c r="B42" s="105"/>
      <c r="C42" s="105"/>
      <c r="D42" s="31"/>
      <c r="E42" s="21"/>
      <c r="F42" s="21"/>
      <c r="G42" s="21"/>
      <c r="H42" s="21"/>
      <c r="I42" s="109"/>
      <c r="J42" s="13"/>
    </row>
    <row r="43" spans="1:10" ht="25.5" hidden="1" customHeight="1" x14ac:dyDescent="0.3">
      <c r="A43" s="110" t="s">
        <v>136</v>
      </c>
      <c r="B43" s="19">
        <v>8240</v>
      </c>
      <c r="C43" s="19" t="s">
        <v>137</v>
      </c>
      <c r="D43" s="21" t="s">
        <v>135</v>
      </c>
      <c r="E43" s="18"/>
      <c r="F43" s="162"/>
      <c r="G43" s="162"/>
      <c r="H43" s="162"/>
      <c r="I43" s="163">
        <f>SUM(I44:I49)</f>
        <v>121250000</v>
      </c>
      <c r="J43" s="13"/>
    </row>
    <row r="44" spans="1:10" ht="25.5" hidden="1" customHeight="1" x14ac:dyDescent="0.3">
      <c r="A44" s="110"/>
      <c r="B44" s="19"/>
      <c r="C44" s="19"/>
      <c r="D44" s="21"/>
      <c r="E44" s="31" t="s">
        <v>226</v>
      </c>
      <c r="F44" s="162"/>
      <c r="G44" s="162"/>
      <c r="H44" s="162"/>
      <c r="I44" s="199">
        <v>250000</v>
      </c>
      <c r="J44" s="13"/>
    </row>
    <row r="45" spans="1:10" ht="25.5" hidden="1" customHeight="1" x14ac:dyDescent="0.3">
      <c r="A45" s="110"/>
      <c r="B45" s="19"/>
      <c r="C45" s="19"/>
      <c r="D45" s="21"/>
      <c r="E45" s="31" t="s">
        <v>227</v>
      </c>
      <c r="F45" s="162"/>
      <c r="G45" s="162"/>
      <c r="H45" s="162"/>
      <c r="I45" s="199">
        <v>250000</v>
      </c>
      <c r="J45" s="13"/>
    </row>
    <row r="46" spans="1:10" ht="25.5" hidden="1" customHeight="1" x14ac:dyDescent="0.3">
      <c r="A46" s="110"/>
      <c r="B46" s="19"/>
      <c r="C46" s="19"/>
      <c r="D46" s="21"/>
      <c r="E46" s="31" t="s">
        <v>228</v>
      </c>
      <c r="F46" s="162"/>
      <c r="G46" s="162"/>
      <c r="H46" s="162"/>
      <c r="I46" s="199">
        <v>250000</v>
      </c>
      <c r="J46" s="13"/>
    </row>
    <row r="47" spans="1:10" ht="25.5" hidden="1" customHeight="1" x14ac:dyDescent="0.3">
      <c r="A47" s="110"/>
      <c r="B47" s="19"/>
      <c r="C47" s="19"/>
      <c r="D47" s="21"/>
      <c r="E47" s="31" t="s">
        <v>229</v>
      </c>
      <c r="F47" s="162"/>
      <c r="G47" s="162"/>
      <c r="H47" s="162"/>
      <c r="I47" s="199">
        <v>250000</v>
      </c>
      <c r="J47" s="13"/>
    </row>
    <row r="48" spans="1:10" ht="25.5" hidden="1" customHeight="1" x14ac:dyDescent="0.3">
      <c r="A48" s="110"/>
      <c r="B48" s="19"/>
      <c r="C48" s="19"/>
      <c r="D48" s="21"/>
      <c r="E48" s="31" t="s">
        <v>230</v>
      </c>
      <c r="F48" s="162"/>
      <c r="G48" s="162"/>
      <c r="H48" s="162"/>
      <c r="I48" s="199">
        <v>250000</v>
      </c>
      <c r="J48" s="13"/>
    </row>
    <row r="49" spans="1:10" ht="59.25" hidden="1" customHeight="1" x14ac:dyDescent="0.3">
      <c r="A49" s="112"/>
      <c r="B49" s="19"/>
      <c r="C49" s="19"/>
      <c r="D49" s="20"/>
      <c r="E49" s="209" t="s">
        <v>232</v>
      </c>
      <c r="F49" s="21"/>
      <c r="G49" s="21"/>
      <c r="H49" s="21"/>
      <c r="I49" s="109">
        <v>120000000</v>
      </c>
      <c r="J49" s="13"/>
    </row>
    <row r="50" spans="1:10" ht="7.15" hidden="1" customHeight="1" x14ac:dyDescent="0.3">
      <c r="A50" s="106"/>
      <c r="B50" s="105"/>
      <c r="C50" s="108"/>
      <c r="D50" s="31"/>
      <c r="E50" s="21"/>
      <c r="F50" s="21"/>
      <c r="G50" s="21"/>
      <c r="H50" s="21"/>
      <c r="I50" s="13"/>
      <c r="J50" s="13"/>
    </row>
    <row r="51" spans="1:10" ht="25.5" hidden="1" customHeight="1" x14ac:dyDescent="0.3">
      <c r="A51" s="7" t="s">
        <v>23</v>
      </c>
      <c r="B51" s="114"/>
      <c r="C51" s="115"/>
      <c r="D51" s="8" t="s">
        <v>93</v>
      </c>
      <c r="E51" s="116"/>
      <c r="F51" s="116"/>
      <c r="G51" s="116"/>
      <c r="H51" s="116"/>
      <c r="I51" s="9">
        <f>I52</f>
        <v>15000000</v>
      </c>
      <c r="J51" s="9"/>
    </row>
    <row r="52" spans="1:10" ht="24.75" hidden="1" customHeight="1" x14ac:dyDescent="0.3">
      <c r="A52" s="10" t="s">
        <v>24</v>
      </c>
      <c r="B52" s="19"/>
      <c r="C52" s="17"/>
      <c r="D52" s="145" t="s">
        <v>93</v>
      </c>
      <c r="E52" s="21"/>
      <c r="F52" s="21"/>
      <c r="G52" s="21"/>
      <c r="H52" s="21"/>
      <c r="I52" s="12">
        <f>I54+I60</f>
        <v>15000000</v>
      </c>
      <c r="J52" s="12"/>
    </row>
    <row r="53" spans="1:10" ht="9" hidden="1" customHeight="1" x14ac:dyDescent="0.3">
      <c r="A53" s="97"/>
      <c r="B53" s="105"/>
      <c r="C53" s="105"/>
      <c r="D53" s="31"/>
      <c r="E53" s="21"/>
      <c r="F53" s="21"/>
      <c r="G53" s="21"/>
      <c r="H53" s="21"/>
      <c r="I53" s="13"/>
      <c r="J53" s="13"/>
    </row>
    <row r="54" spans="1:10" ht="24.95" hidden="1" customHeight="1" x14ac:dyDescent="0.3">
      <c r="A54" s="10" t="s">
        <v>25</v>
      </c>
      <c r="B54" s="19">
        <v>1010</v>
      </c>
      <c r="C54" s="17" t="s">
        <v>26</v>
      </c>
      <c r="D54" s="31" t="s">
        <v>27</v>
      </c>
      <c r="E54" s="21"/>
      <c r="F54" s="21"/>
      <c r="G54" s="21"/>
      <c r="H54" s="21"/>
      <c r="I54" s="12">
        <f>SUM(I55:I58)</f>
        <v>780000</v>
      </c>
      <c r="J54" s="12"/>
    </row>
    <row r="55" spans="1:10" ht="35.25" hidden="1" customHeight="1" x14ac:dyDescent="0.3">
      <c r="A55" s="10"/>
      <c r="B55" s="19"/>
      <c r="C55" s="17"/>
      <c r="D55" s="31"/>
      <c r="E55" s="22" t="s">
        <v>217</v>
      </c>
      <c r="F55" s="21"/>
      <c r="G55" s="21"/>
      <c r="H55" s="21"/>
      <c r="I55" s="13">
        <v>280000</v>
      </c>
      <c r="J55" s="12"/>
    </row>
    <row r="56" spans="1:10" ht="29.25" hidden="1" customHeight="1" x14ac:dyDescent="0.3">
      <c r="A56" s="10"/>
      <c r="B56" s="19"/>
      <c r="C56" s="17"/>
      <c r="D56" s="31"/>
      <c r="E56" s="21" t="s">
        <v>218</v>
      </c>
      <c r="F56" s="21"/>
      <c r="G56" s="21"/>
      <c r="H56" s="21"/>
      <c r="I56" s="13">
        <v>70000</v>
      </c>
      <c r="J56" s="12"/>
    </row>
    <row r="57" spans="1:10" ht="28.5" hidden="1" customHeight="1" x14ac:dyDescent="0.3">
      <c r="A57" s="97"/>
      <c r="B57" s="105"/>
      <c r="C57" s="105"/>
      <c r="D57" s="31"/>
      <c r="E57" s="22" t="s">
        <v>219</v>
      </c>
      <c r="F57" s="21"/>
      <c r="G57" s="21"/>
      <c r="H57" s="21"/>
      <c r="I57" s="13">
        <v>30000</v>
      </c>
      <c r="J57" s="13"/>
    </row>
    <row r="58" spans="1:10" ht="35.25" hidden="1" customHeight="1" x14ac:dyDescent="0.3">
      <c r="A58" s="97"/>
      <c r="B58" s="105"/>
      <c r="C58" s="105"/>
      <c r="D58" s="31"/>
      <c r="E58" s="21" t="s">
        <v>28</v>
      </c>
      <c r="F58" s="21"/>
      <c r="G58" s="21"/>
      <c r="H58" s="21"/>
      <c r="I58" s="13">
        <v>400000</v>
      </c>
      <c r="J58" s="13"/>
    </row>
    <row r="59" spans="1:10" ht="8.65" hidden="1" customHeight="1" x14ac:dyDescent="0.3">
      <c r="A59" s="97"/>
      <c r="B59" s="105"/>
      <c r="C59" s="105"/>
      <c r="D59" s="31"/>
      <c r="E59" s="104"/>
      <c r="F59" s="104"/>
      <c r="G59" s="104"/>
      <c r="H59" s="104"/>
      <c r="I59" s="13"/>
      <c r="J59" s="13"/>
    </row>
    <row r="60" spans="1:10" ht="42" hidden="1" customHeight="1" x14ac:dyDescent="0.3">
      <c r="A60" s="10" t="s">
        <v>94</v>
      </c>
      <c r="B60" s="19">
        <v>1021</v>
      </c>
      <c r="C60" s="17" t="s">
        <v>29</v>
      </c>
      <c r="D60" s="21" t="s">
        <v>134</v>
      </c>
      <c r="E60" s="104"/>
      <c r="F60" s="104"/>
      <c r="G60" s="104"/>
      <c r="H60" s="104"/>
      <c r="I60" s="12">
        <f>SUM(I61:I66)</f>
        <v>14220000</v>
      </c>
      <c r="J60" s="12"/>
    </row>
    <row r="61" spans="1:10" ht="39" hidden="1" customHeight="1" x14ac:dyDescent="0.3">
      <c r="A61" s="10"/>
      <c r="B61" s="19"/>
      <c r="C61" s="17"/>
      <c r="D61" s="21"/>
      <c r="E61" s="21" t="s">
        <v>220</v>
      </c>
      <c r="F61" s="104"/>
      <c r="G61" s="104"/>
      <c r="H61" s="104"/>
      <c r="I61" s="13">
        <v>4500000</v>
      </c>
      <c r="J61" s="12"/>
    </row>
    <row r="62" spans="1:10" ht="24.75" hidden="1" customHeight="1" x14ac:dyDescent="0.3">
      <c r="A62" s="97"/>
      <c r="B62" s="105"/>
      <c r="C62" s="105"/>
      <c r="D62" s="31"/>
      <c r="E62" s="22" t="s">
        <v>221</v>
      </c>
      <c r="F62" s="21"/>
      <c r="G62" s="21"/>
      <c r="H62" s="21"/>
      <c r="I62" s="13">
        <v>4000000</v>
      </c>
      <c r="J62" s="13"/>
    </row>
    <row r="63" spans="1:10" ht="28.5" hidden="1" customHeight="1" x14ac:dyDescent="0.3">
      <c r="A63" s="97"/>
      <c r="B63" s="105"/>
      <c r="C63" s="105"/>
      <c r="D63" s="31"/>
      <c r="E63" s="22" t="s">
        <v>222</v>
      </c>
      <c r="F63" s="21"/>
      <c r="G63" s="21"/>
      <c r="H63" s="21"/>
      <c r="I63" s="13">
        <v>500000</v>
      </c>
      <c r="J63" s="13"/>
    </row>
    <row r="64" spans="1:10" ht="28.5" hidden="1" customHeight="1" x14ac:dyDescent="0.3">
      <c r="A64" s="172"/>
      <c r="B64" s="173"/>
      <c r="C64" s="173"/>
      <c r="D64" s="174"/>
      <c r="E64" s="171" t="s">
        <v>223</v>
      </c>
      <c r="F64" s="175"/>
      <c r="G64" s="175"/>
      <c r="H64" s="175"/>
      <c r="I64" s="176">
        <v>3000000</v>
      </c>
      <c r="J64" s="176"/>
    </row>
    <row r="65" spans="1:11" ht="30" hidden="1" customHeight="1" x14ac:dyDescent="0.3">
      <c r="A65" s="172"/>
      <c r="B65" s="173"/>
      <c r="C65" s="173"/>
      <c r="D65" s="174"/>
      <c r="E65" s="22" t="s">
        <v>224</v>
      </c>
      <c r="F65" s="175"/>
      <c r="G65" s="175"/>
      <c r="H65" s="175"/>
      <c r="I65" s="176">
        <v>1220000</v>
      </c>
      <c r="J65" s="176"/>
    </row>
    <row r="66" spans="1:11" ht="30" hidden="1" customHeight="1" x14ac:dyDescent="0.3">
      <c r="A66" s="97"/>
      <c r="B66" s="105"/>
      <c r="C66" s="105"/>
      <c r="D66" s="31"/>
      <c r="E66" s="146" t="s">
        <v>132</v>
      </c>
      <c r="F66" s="104"/>
      <c r="G66" s="104"/>
      <c r="H66" s="104"/>
      <c r="I66" s="13">
        <v>1000000</v>
      </c>
      <c r="J66" s="13"/>
    </row>
    <row r="67" spans="1:11" ht="8.25" hidden="1" customHeight="1" x14ac:dyDescent="0.3">
      <c r="A67" s="97"/>
      <c r="B67" s="105"/>
      <c r="C67" s="105"/>
      <c r="D67" s="31"/>
      <c r="E67" s="21"/>
      <c r="F67" s="21"/>
      <c r="G67" s="21"/>
      <c r="H67" s="21"/>
      <c r="I67" s="13"/>
      <c r="J67" s="13"/>
    </row>
    <row r="68" spans="1:11" ht="26.25" hidden="1" customHeight="1" x14ac:dyDescent="0.3">
      <c r="A68" s="7" t="s">
        <v>30</v>
      </c>
      <c r="B68" s="118"/>
      <c r="C68" s="119"/>
      <c r="D68" s="8" t="s">
        <v>31</v>
      </c>
      <c r="E68" s="120"/>
      <c r="F68" s="120"/>
      <c r="G68" s="120"/>
      <c r="H68" s="120"/>
      <c r="I68" s="9">
        <f>I69</f>
        <v>25006500</v>
      </c>
      <c r="J68" s="9"/>
    </row>
    <row r="69" spans="1:11" ht="21.6" hidden="1" customHeight="1" x14ac:dyDescent="0.3">
      <c r="A69" s="10" t="s">
        <v>32</v>
      </c>
      <c r="B69" s="121"/>
      <c r="C69" s="122"/>
      <c r="D69" s="11" t="s">
        <v>31</v>
      </c>
      <c r="E69" s="104"/>
      <c r="F69" s="104"/>
      <c r="G69" s="104"/>
      <c r="H69" s="104"/>
      <c r="I69" s="12">
        <f>I71+I77+I74</f>
        <v>25006500</v>
      </c>
      <c r="J69" s="12"/>
    </row>
    <row r="70" spans="1:11" ht="11.25" hidden="1" customHeight="1" x14ac:dyDescent="0.3">
      <c r="A70" s="10"/>
      <c r="B70" s="121"/>
      <c r="C70" s="122"/>
      <c r="D70" s="11"/>
      <c r="E70" s="104"/>
      <c r="F70" s="104"/>
      <c r="G70" s="104"/>
      <c r="H70" s="104"/>
      <c r="I70" s="13"/>
      <c r="J70" s="13"/>
    </row>
    <row r="71" spans="1:11" ht="36" hidden="1" customHeight="1" x14ac:dyDescent="0.3">
      <c r="A71" s="113" t="s">
        <v>115</v>
      </c>
      <c r="B71" s="123">
        <v>2010</v>
      </c>
      <c r="C71" s="124" t="s">
        <v>109</v>
      </c>
      <c r="D71" s="23" t="s">
        <v>110</v>
      </c>
      <c r="E71" s="104"/>
      <c r="F71" s="104"/>
      <c r="G71" s="104"/>
      <c r="H71" s="104"/>
      <c r="I71" s="12">
        <f>SUM(I72:I72)</f>
        <v>9000000</v>
      </c>
      <c r="J71" s="13"/>
    </row>
    <row r="72" spans="1:11" ht="82.5" hidden="1" customHeight="1" x14ac:dyDescent="0.3">
      <c r="A72" s="10"/>
      <c r="B72" s="121"/>
      <c r="C72" s="122"/>
      <c r="D72" s="11"/>
      <c r="E72" s="164" t="s">
        <v>148</v>
      </c>
      <c r="F72" s="104"/>
      <c r="G72" s="104"/>
      <c r="H72" s="104"/>
      <c r="I72" s="13">
        <v>9000000</v>
      </c>
      <c r="J72" s="13"/>
    </row>
    <row r="73" spans="1:11" ht="11.25" hidden="1" customHeight="1" x14ac:dyDescent="0.3">
      <c r="A73" s="10"/>
      <c r="B73" s="121"/>
      <c r="C73" s="122"/>
      <c r="D73" s="11"/>
      <c r="E73" s="104"/>
      <c r="F73" s="104"/>
      <c r="G73" s="104"/>
      <c r="H73" s="104"/>
      <c r="I73" s="13"/>
      <c r="J73" s="13"/>
    </row>
    <row r="74" spans="1:11" ht="39" hidden="1" customHeight="1" x14ac:dyDescent="0.3">
      <c r="A74" s="113" t="s">
        <v>170</v>
      </c>
      <c r="B74" s="123">
        <v>2080</v>
      </c>
      <c r="C74" s="124" t="s">
        <v>179</v>
      </c>
      <c r="D74" s="21" t="s">
        <v>169</v>
      </c>
      <c r="E74" s="15"/>
      <c r="F74" s="104"/>
      <c r="G74" s="104"/>
      <c r="H74" s="104"/>
      <c r="I74" s="12">
        <f>I75</f>
        <v>3400000</v>
      </c>
      <c r="J74" s="13"/>
    </row>
    <row r="75" spans="1:11" ht="36" hidden="1" customHeight="1" x14ac:dyDescent="0.3">
      <c r="A75" s="97"/>
      <c r="B75" s="105"/>
      <c r="C75" s="105"/>
      <c r="D75" s="31"/>
      <c r="E75" s="21" t="s">
        <v>225</v>
      </c>
      <c r="F75" s="104"/>
      <c r="G75" s="104"/>
      <c r="H75" s="104"/>
      <c r="I75" s="13">
        <v>3400000</v>
      </c>
      <c r="J75" s="13"/>
    </row>
    <row r="76" spans="1:11" ht="11.25" hidden="1" customHeight="1" x14ac:dyDescent="0.3">
      <c r="A76" s="10"/>
      <c r="B76" s="121"/>
      <c r="C76" s="122"/>
      <c r="D76" s="11"/>
      <c r="E76" s="104"/>
      <c r="F76" s="104"/>
      <c r="G76" s="104"/>
      <c r="H76" s="104"/>
      <c r="I76" s="13"/>
      <c r="J76" s="13"/>
    </row>
    <row r="77" spans="1:11" ht="37.5" hidden="1" customHeight="1" x14ac:dyDescent="0.3">
      <c r="A77" s="113" t="s">
        <v>116</v>
      </c>
      <c r="B77" s="123">
        <v>2090</v>
      </c>
      <c r="C77" s="124" t="s">
        <v>118</v>
      </c>
      <c r="D77" s="21" t="s">
        <v>117</v>
      </c>
      <c r="E77" s="21"/>
      <c r="F77" s="21"/>
      <c r="G77" s="21"/>
      <c r="H77" s="21"/>
      <c r="I77" s="12">
        <f>SUM(I78:I78)</f>
        <v>12606500</v>
      </c>
      <c r="J77" s="13"/>
    </row>
    <row r="78" spans="1:11" ht="54" hidden="1" customHeight="1" x14ac:dyDescent="0.3">
      <c r="A78" s="97"/>
      <c r="B78" s="105"/>
      <c r="C78" s="105"/>
      <c r="D78" s="31"/>
      <c r="E78" s="15" t="s">
        <v>119</v>
      </c>
      <c r="F78" s="21"/>
      <c r="G78" s="21"/>
      <c r="H78" s="21"/>
      <c r="I78" s="13">
        <v>12606500</v>
      </c>
      <c r="J78" s="13"/>
    </row>
    <row r="79" spans="1:11" ht="7.15" hidden="1" customHeight="1" x14ac:dyDescent="0.3">
      <c r="A79" s="97"/>
      <c r="B79" s="105"/>
      <c r="C79" s="105"/>
      <c r="D79" s="31"/>
      <c r="E79" s="21"/>
      <c r="F79" s="21"/>
      <c r="G79" s="21"/>
      <c r="H79" s="21"/>
      <c r="I79" s="13"/>
      <c r="J79" s="13"/>
    </row>
    <row r="80" spans="1:11" ht="27" customHeight="1" x14ac:dyDescent="0.3">
      <c r="A80" s="7" t="s">
        <v>33</v>
      </c>
      <c r="B80" s="118"/>
      <c r="C80" s="119"/>
      <c r="D80" s="8" t="s">
        <v>233</v>
      </c>
      <c r="E80" s="125"/>
      <c r="F80" s="125"/>
      <c r="G80" s="125"/>
      <c r="H80" s="125"/>
      <c r="I80" s="9">
        <f>I81</f>
        <v>10730000</v>
      </c>
      <c r="J80" s="9"/>
      <c r="K80" s="103">
        <v>1</v>
      </c>
    </row>
    <row r="81" spans="1:11" ht="24" customHeight="1" x14ac:dyDescent="0.3">
      <c r="A81" s="10" t="s">
        <v>34</v>
      </c>
      <c r="B81" s="24"/>
      <c r="C81" s="14"/>
      <c r="D81" s="204" t="s">
        <v>233</v>
      </c>
      <c r="E81" s="31"/>
      <c r="F81" s="31"/>
      <c r="G81" s="31"/>
      <c r="H81" s="31"/>
      <c r="I81" s="12">
        <f>I83+I86+I89+I92</f>
        <v>10730000</v>
      </c>
      <c r="J81" s="12"/>
      <c r="K81" s="103">
        <v>1</v>
      </c>
    </row>
    <row r="82" spans="1:11" ht="7.15" customHeight="1" x14ac:dyDescent="0.3">
      <c r="A82" s="97"/>
      <c r="B82" s="105"/>
      <c r="C82" s="105"/>
      <c r="D82" s="31"/>
      <c r="E82" s="31"/>
      <c r="F82" s="31"/>
      <c r="G82" s="31"/>
      <c r="H82" s="31"/>
      <c r="I82" s="13"/>
      <c r="J82" s="13"/>
      <c r="K82" s="103">
        <v>1</v>
      </c>
    </row>
    <row r="83" spans="1:11" ht="36.75" customHeight="1" x14ac:dyDescent="0.3">
      <c r="A83" s="10" t="s">
        <v>35</v>
      </c>
      <c r="B83" s="14" t="s">
        <v>36</v>
      </c>
      <c r="C83" s="14" t="s">
        <v>11</v>
      </c>
      <c r="D83" s="25" t="s">
        <v>133</v>
      </c>
      <c r="E83" s="31"/>
      <c r="F83" s="31"/>
      <c r="G83" s="31"/>
      <c r="H83" s="31"/>
      <c r="I83" s="12">
        <f>I84</f>
        <v>400000</v>
      </c>
      <c r="J83" s="12"/>
      <c r="K83" s="103">
        <v>1</v>
      </c>
    </row>
    <row r="84" spans="1:11" ht="24.75" customHeight="1" x14ac:dyDescent="0.3">
      <c r="A84" s="97"/>
      <c r="B84" s="105"/>
      <c r="C84" s="105"/>
      <c r="D84" s="31"/>
      <c r="E84" s="26" t="s">
        <v>37</v>
      </c>
      <c r="F84" s="26"/>
      <c r="G84" s="26"/>
      <c r="H84" s="26"/>
      <c r="I84" s="13">
        <v>400000</v>
      </c>
      <c r="J84" s="13"/>
      <c r="K84" s="103">
        <v>1</v>
      </c>
    </row>
    <row r="85" spans="1:11" ht="6" customHeight="1" x14ac:dyDescent="0.3">
      <c r="A85" s="97"/>
      <c r="B85" s="105"/>
      <c r="C85" s="105"/>
      <c r="D85" s="31"/>
      <c r="E85" s="31"/>
      <c r="F85" s="31"/>
      <c r="G85" s="31"/>
      <c r="H85" s="31"/>
      <c r="I85" s="13"/>
      <c r="J85" s="13"/>
      <c r="K85" s="103">
        <v>1</v>
      </c>
    </row>
    <row r="86" spans="1:11" ht="36.75" hidden="1" customHeight="1" x14ac:dyDescent="0.3">
      <c r="A86" s="10" t="s">
        <v>171</v>
      </c>
      <c r="B86" s="14" t="s">
        <v>172</v>
      </c>
      <c r="C86" s="14" t="s">
        <v>173</v>
      </c>
      <c r="D86" s="21" t="s">
        <v>174</v>
      </c>
      <c r="E86" s="31"/>
      <c r="F86" s="31"/>
      <c r="G86" s="31"/>
      <c r="H86" s="31"/>
      <c r="I86" s="12">
        <f>I87</f>
        <v>280000</v>
      </c>
      <c r="J86" s="13"/>
    </row>
    <row r="87" spans="1:11" ht="27.75" hidden="1" customHeight="1" x14ac:dyDescent="0.3">
      <c r="A87" s="97"/>
      <c r="B87" s="105"/>
      <c r="C87" s="181"/>
      <c r="D87" s="31"/>
      <c r="E87" s="22" t="s">
        <v>175</v>
      </c>
      <c r="F87" s="31"/>
      <c r="G87" s="31"/>
      <c r="H87" s="31"/>
      <c r="I87" s="13">
        <v>280000</v>
      </c>
      <c r="J87" s="13"/>
    </row>
    <row r="88" spans="1:11" ht="6.75" hidden="1" customHeight="1" x14ac:dyDescent="0.3">
      <c r="A88" s="97"/>
      <c r="B88" s="105"/>
      <c r="C88" s="108"/>
      <c r="D88" s="31"/>
      <c r="E88" s="31"/>
      <c r="F88" s="31"/>
      <c r="G88" s="31"/>
      <c r="H88" s="31"/>
      <c r="I88" s="13"/>
      <c r="J88" s="13"/>
    </row>
    <row r="89" spans="1:11" ht="51" hidden="1" customHeight="1" x14ac:dyDescent="0.3">
      <c r="A89" s="10" t="s">
        <v>177</v>
      </c>
      <c r="B89" s="14" t="s">
        <v>178</v>
      </c>
      <c r="C89" s="14" t="s">
        <v>180</v>
      </c>
      <c r="D89" s="25" t="s">
        <v>146</v>
      </c>
      <c r="E89" s="31"/>
      <c r="F89" s="31"/>
      <c r="G89" s="31"/>
      <c r="H89" s="31"/>
      <c r="I89" s="12">
        <f>I90</f>
        <v>50000</v>
      </c>
      <c r="J89" s="13"/>
    </row>
    <row r="90" spans="1:11" ht="25.5" hidden="1" customHeight="1" x14ac:dyDescent="0.3">
      <c r="A90" s="97"/>
      <c r="B90" s="105"/>
      <c r="C90" s="108"/>
      <c r="D90" s="211"/>
      <c r="E90" s="212" t="s">
        <v>176</v>
      </c>
      <c r="F90" s="31"/>
      <c r="G90" s="31"/>
      <c r="H90" s="31"/>
      <c r="I90" s="13">
        <v>50000</v>
      </c>
      <c r="J90" s="13"/>
    </row>
    <row r="91" spans="1:11" ht="15.75" hidden="1" customHeight="1" x14ac:dyDescent="0.3">
      <c r="A91" s="97"/>
      <c r="B91" s="105"/>
      <c r="C91" s="108"/>
      <c r="D91" s="31"/>
      <c r="E91" s="22"/>
      <c r="F91" s="31"/>
      <c r="G91" s="31"/>
      <c r="H91" s="31"/>
      <c r="I91" s="13"/>
      <c r="J91" s="13"/>
    </row>
    <row r="92" spans="1:11" ht="33" customHeight="1" x14ac:dyDescent="0.3">
      <c r="A92" s="10" t="s">
        <v>234</v>
      </c>
      <c r="B92" s="24">
        <v>6082</v>
      </c>
      <c r="C92" s="14" t="s">
        <v>38</v>
      </c>
      <c r="D92" s="21" t="s">
        <v>39</v>
      </c>
      <c r="E92" s="31"/>
      <c r="F92" s="31"/>
      <c r="G92" s="31"/>
      <c r="H92" s="31"/>
      <c r="I92" s="12">
        <f>I93</f>
        <v>10000000</v>
      </c>
      <c r="J92" s="13"/>
      <c r="K92" s="103">
        <v>1</v>
      </c>
    </row>
    <row r="93" spans="1:11" ht="36.75" customHeight="1" x14ac:dyDescent="0.3">
      <c r="A93" s="97"/>
      <c r="B93" s="105"/>
      <c r="C93" s="105"/>
      <c r="D93" s="31"/>
      <c r="E93" s="210" t="s">
        <v>111</v>
      </c>
      <c r="F93" s="31"/>
      <c r="G93" s="31"/>
      <c r="H93" s="31"/>
      <c r="I93" s="13">
        <v>10000000</v>
      </c>
      <c r="J93" s="13"/>
      <c r="K93" s="103">
        <v>1</v>
      </c>
    </row>
    <row r="94" spans="1:11" ht="9.75" customHeight="1" x14ac:dyDescent="0.3">
      <c r="A94" s="97"/>
      <c r="B94" s="105"/>
      <c r="C94" s="108"/>
      <c r="D94" s="31"/>
      <c r="E94" s="31"/>
      <c r="F94" s="31"/>
      <c r="G94" s="31"/>
      <c r="H94" s="31"/>
      <c r="I94" s="13"/>
      <c r="J94" s="13"/>
      <c r="K94" s="103">
        <v>1</v>
      </c>
    </row>
    <row r="95" spans="1:11" ht="32.25" hidden="1" customHeight="1" x14ac:dyDescent="0.3">
      <c r="A95" s="184" t="s">
        <v>181</v>
      </c>
      <c r="B95" s="185"/>
      <c r="C95" s="185"/>
      <c r="D95" s="27" t="s">
        <v>182</v>
      </c>
      <c r="E95" s="188"/>
      <c r="F95" s="189"/>
      <c r="G95" s="189"/>
      <c r="H95" s="189"/>
      <c r="I95" s="191">
        <f>I96</f>
        <v>170000</v>
      </c>
      <c r="J95" s="190"/>
    </row>
    <row r="96" spans="1:11" ht="24" hidden="1" customHeight="1" x14ac:dyDescent="0.3">
      <c r="A96" s="76" t="s">
        <v>183</v>
      </c>
      <c r="B96" s="101"/>
      <c r="C96" s="101"/>
      <c r="D96" s="28" t="s">
        <v>182</v>
      </c>
      <c r="E96" s="31"/>
      <c r="F96" s="182"/>
      <c r="G96" s="182"/>
      <c r="H96" s="183"/>
      <c r="I96" s="12">
        <f>I98</f>
        <v>170000</v>
      </c>
      <c r="J96" s="13"/>
    </row>
    <row r="97" spans="1:10" ht="6.75" hidden="1" customHeight="1" x14ac:dyDescent="0.3">
      <c r="A97" s="29"/>
      <c r="B97" s="101"/>
      <c r="C97" s="101"/>
      <c r="D97" s="186"/>
      <c r="E97" s="31"/>
      <c r="F97" s="182"/>
      <c r="G97" s="182"/>
      <c r="H97" s="183"/>
      <c r="I97" s="13"/>
      <c r="J97" s="13"/>
    </row>
    <row r="98" spans="1:10" ht="38.25" hidden="1" customHeight="1" x14ac:dyDescent="0.3">
      <c r="A98" s="10" t="s">
        <v>184</v>
      </c>
      <c r="B98" s="14" t="s">
        <v>36</v>
      </c>
      <c r="C98" s="14" t="s">
        <v>11</v>
      </c>
      <c r="D98" s="25" t="s">
        <v>185</v>
      </c>
      <c r="E98" s="31"/>
      <c r="F98" s="182"/>
      <c r="G98" s="182"/>
      <c r="H98" s="183"/>
      <c r="I98" s="12">
        <f>I99</f>
        <v>170000</v>
      </c>
      <c r="J98" s="13"/>
    </row>
    <row r="99" spans="1:10" ht="21" hidden="1" customHeight="1" x14ac:dyDescent="0.3">
      <c r="A99" s="97"/>
      <c r="B99" s="105"/>
      <c r="C99" s="105"/>
      <c r="D99" s="31"/>
      <c r="E99" s="187" t="s">
        <v>37</v>
      </c>
      <c r="F99" s="182"/>
      <c r="G99" s="182"/>
      <c r="H99" s="183"/>
      <c r="I99" s="13">
        <v>170000</v>
      </c>
      <c r="J99" s="13"/>
    </row>
    <row r="100" spans="1:10" ht="6.75" hidden="1" customHeight="1" x14ac:dyDescent="0.3">
      <c r="A100" s="97"/>
      <c r="B100" s="105"/>
      <c r="C100" s="105"/>
      <c r="D100" s="31"/>
      <c r="E100" s="148"/>
      <c r="F100" s="126"/>
      <c r="G100" s="126"/>
      <c r="H100" s="126"/>
      <c r="I100" s="13"/>
      <c r="J100" s="13"/>
    </row>
    <row r="101" spans="1:10" ht="27.4" hidden="1" customHeight="1" x14ac:dyDescent="0.3">
      <c r="A101" s="7" t="s">
        <v>40</v>
      </c>
      <c r="B101" s="118"/>
      <c r="C101" s="119"/>
      <c r="D101" s="8" t="s">
        <v>41</v>
      </c>
      <c r="E101" s="125"/>
      <c r="F101" s="125"/>
      <c r="G101" s="125"/>
      <c r="H101" s="125"/>
      <c r="I101" s="9">
        <f>I102</f>
        <v>1670000</v>
      </c>
      <c r="J101" s="9"/>
    </row>
    <row r="102" spans="1:10" ht="25.5" hidden="1" customHeight="1" x14ac:dyDescent="0.3">
      <c r="A102" s="10" t="s">
        <v>42</v>
      </c>
      <c r="B102" s="24"/>
      <c r="C102" s="14"/>
      <c r="D102" s="11" t="s">
        <v>41</v>
      </c>
      <c r="E102" s="31"/>
      <c r="F102" s="31"/>
      <c r="G102" s="31"/>
      <c r="H102" s="31"/>
      <c r="I102" s="12">
        <f>I104+I112+I109</f>
        <v>1670000</v>
      </c>
      <c r="J102" s="12"/>
    </row>
    <row r="103" spans="1:10" ht="6.6" hidden="1" customHeight="1" x14ac:dyDescent="0.3">
      <c r="A103" s="97"/>
      <c r="B103" s="105"/>
      <c r="C103" s="105"/>
      <c r="D103" s="31"/>
      <c r="E103" s="31"/>
      <c r="F103" s="31"/>
      <c r="G103" s="31"/>
      <c r="H103" s="31"/>
      <c r="I103" s="13"/>
      <c r="J103" s="13"/>
    </row>
    <row r="104" spans="1:10" ht="28.15" hidden="1" customHeight="1" x14ac:dyDescent="0.3">
      <c r="A104" s="10" t="s">
        <v>43</v>
      </c>
      <c r="B104" s="24">
        <v>4030</v>
      </c>
      <c r="C104" s="14" t="s">
        <v>44</v>
      </c>
      <c r="D104" s="31" t="s">
        <v>45</v>
      </c>
      <c r="E104" s="31"/>
      <c r="F104" s="31"/>
      <c r="G104" s="31"/>
      <c r="H104" s="31"/>
      <c r="I104" s="12">
        <f>SUM(I105:I107)</f>
        <v>943000</v>
      </c>
      <c r="J104" s="12"/>
    </row>
    <row r="105" spans="1:10" ht="36" hidden="1" customHeight="1" x14ac:dyDescent="0.3">
      <c r="A105" s="97"/>
      <c r="B105" s="105"/>
      <c r="C105" s="105"/>
      <c r="D105" s="31"/>
      <c r="E105" s="78" t="s">
        <v>208</v>
      </c>
      <c r="F105" s="127"/>
      <c r="G105" s="127"/>
      <c r="H105" s="127"/>
      <c r="I105" s="13">
        <v>316600</v>
      </c>
      <c r="J105" s="13"/>
    </row>
    <row r="106" spans="1:10" ht="36" hidden="1" customHeight="1" x14ac:dyDescent="0.3">
      <c r="A106" s="97"/>
      <c r="B106" s="105"/>
      <c r="C106" s="105"/>
      <c r="D106" s="31"/>
      <c r="E106" s="78" t="s">
        <v>210</v>
      </c>
      <c r="F106" s="127"/>
      <c r="G106" s="127"/>
      <c r="H106" s="127"/>
      <c r="I106" s="13">
        <v>500000</v>
      </c>
      <c r="J106" s="13"/>
    </row>
    <row r="107" spans="1:10" ht="26.25" hidden="1" customHeight="1" x14ac:dyDescent="0.3">
      <c r="A107" s="97"/>
      <c r="B107" s="105"/>
      <c r="C107" s="105"/>
      <c r="D107" s="31"/>
      <c r="E107" s="21" t="s">
        <v>209</v>
      </c>
      <c r="F107" s="21"/>
      <c r="G107" s="21"/>
      <c r="H107" s="21"/>
      <c r="I107" s="13">
        <v>126400</v>
      </c>
      <c r="J107" s="13"/>
    </row>
    <row r="108" spans="1:10" ht="12" hidden="1" customHeight="1" x14ac:dyDescent="0.3">
      <c r="A108" s="97"/>
      <c r="B108" s="105"/>
      <c r="C108" s="105"/>
      <c r="D108" s="31"/>
      <c r="E108" s="168"/>
      <c r="F108" s="168"/>
      <c r="G108" s="168"/>
      <c r="H108" s="168"/>
      <c r="I108" s="13"/>
      <c r="J108" s="13"/>
    </row>
    <row r="109" spans="1:10" ht="27" hidden="1" customHeight="1" x14ac:dyDescent="0.3">
      <c r="A109" s="106">
        <v>1014040</v>
      </c>
      <c r="B109" s="105">
        <v>4040</v>
      </c>
      <c r="C109" s="77" t="s">
        <v>44</v>
      </c>
      <c r="D109" s="31" t="s">
        <v>156</v>
      </c>
      <c r="E109" s="168"/>
      <c r="F109" s="168"/>
      <c r="G109" s="168"/>
      <c r="H109" s="168"/>
      <c r="I109" s="12">
        <f>SUM(I110:I110)</f>
        <v>100000</v>
      </c>
      <c r="J109" s="13"/>
    </row>
    <row r="110" spans="1:10" ht="36" hidden="1" customHeight="1" x14ac:dyDescent="0.3">
      <c r="A110" s="106"/>
      <c r="B110" s="105"/>
      <c r="C110" s="77"/>
      <c r="D110" s="31"/>
      <c r="E110" s="192" t="s">
        <v>186</v>
      </c>
      <c r="F110" s="180"/>
      <c r="G110" s="180"/>
      <c r="H110" s="180"/>
      <c r="I110" s="13">
        <v>100000</v>
      </c>
      <c r="J110" s="13"/>
    </row>
    <row r="111" spans="1:10" ht="9" hidden="1" customHeight="1" x14ac:dyDescent="0.3">
      <c r="A111" s="97"/>
      <c r="B111" s="105"/>
      <c r="C111" s="105"/>
      <c r="D111" s="31"/>
      <c r="E111" s="26"/>
      <c r="F111" s="26"/>
      <c r="G111" s="26"/>
      <c r="H111" s="26"/>
      <c r="I111" s="13"/>
      <c r="J111" s="13"/>
    </row>
    <row r="112" spans="1:10" ht="38.25" hidden="1" customHeight="1" x14ac:dyDescent="0.3">
      <c r="A112" s="110">
        <v>1014060</v>
      </c>
      <c r="B112" s="24">
        <v>4060</v>
      </c>
      <c r="C112" s="14" t="s">
        <v>96</v>
      </c>
      <c r="D112" s="18" t="s">
        <v>97</v>
      </c>
      <c r="E112" s="26"/>
      <c r="F112" s="26"/>
      <c r="G112" s="26"/>
      <c r="H112" s="26"/>
      <c r="I112" s="12">
        <f>SUM(I113:I115)</f>
        <v>627000</v>
      </c>
      <c r="J112" s="13"/>
    </row>
    <row r="113" spans="1:10" ht="37.5" hidden="1" customHeight="1" x14ac:dyDescent="0.3">
      <c r="A113" s="110"/>
      <c r="B113" s="24"/>
      <c r="C113" s="14"/>
      <c r="D113" s="18"/>
      <c r="E113" s="26" t="s">
        <v>120</v>
      </c>
      <c r="F113" s="26"/>
      <c r="G113" s="26"/>
      <c r="H113" s="26"/>
      <c r="I113" s="13">
        <v>119200</v>
      </c>
      <c r="J113" s="13"/>
    </row>
    <row r="114" spans="1:10" ht="36.75" hidden="1" customHeight="1" x14ac:dyDescent="0.3">
      <c r="A114" s="110"/>
      <c r="B114" s="24"/>
      <c r="C114" s="14"/>
      <c r="D114" s="18"/>
      <c r="E114" s="26" t="s">
        <v>211</v>
      </c>
      <c r="F114" s="177"/>
      <c r="G114" s="177"/>
      <c r="H114" s="177"/>
      <c r="I114" s="13">
        <v>300000</v>
      </c>
      <c r="J114" s="13"/>
    </row>
    <row r="115" spans="1:10" ht="37.5" hidden="1" customHeight="1" x14ac:dyDescent="0.3">
      <c r="A115" s="97"/>
      <c r="B115" s="105"/>
      <c r="C115" s="105"/>
      <c r="D115" s="31"/>
      <c r="E115" s="26" t="s">
        <v>121</v>
      </c>
      <c r="F115" s="26"/>
      <c r="G115" s="26"/>
      <c r="H115" s="26"/>
      <c r="I115" s="13">
        <v>207800</v>
      </c>
      <c r="J115" s="13"/>
    </row>
    <row r="116" spans="1:10" ht="7.9" hidden="1" customHeight="1" x14ac:dyDescent="0.3">
      <c r="A116" s="97"/>
      <c r="B116" s="98"/>
      <c r="C116" s="98"/>
      <c r="D116" s="31"/>
      <c r="E116" s="31"/>
      <c r="F116" s="31"/>
      <c r="G116" s="31"/>
      <c r="H116" s="31"/>
      <c r="I116" s="13"/>
      <c r="J116" s="13"/>
    </row>
    <row r="117" spans="1:10" ht="33.75" hidden="1" customHeight="1" x14ac:dyDescent="0.3">
      <c r="A117" s="32">
        <v>1100000</v>
      </c>
      <c r="B117" s="33"/>
      <c r="C117" s="34"/>
      <c r="D117" s="27" t="s">
        <v>105</v>
      </c>
      <c r="E117" s="125"/>
      <c r="F117" s="125"/>
      <c r="G117" s="125"/>
      <c r="H117" s="125"/>
      <c r="I117" s="9">
        <f>I118</f>
        <v>4545300</v>
      </c>
      <c r="J117" s="9"/>
    </row>
    <row r="118" spans="1:10" ht="26.25" hidden="1" customHeight="1" x14ac:dyDescent="0.3">
      <c r="A118" s="29">
        <v>1110000</v>
      </c>
      <c r="B118" s="35"/>
      <c r="C118" s="36"/>
      <c r="D118" s="28" t="s">
        <v>105</v>
      </c>
      <c r="E118" s="31"/>
      <c r="F118" s="31"/>
      <c r="G118" s="31"/>
      <c r="H118" s="31"/>
      <c r="I118" s="12">
        <f>I126+I129+I132+I120+I123</f>
        <v>4545300</v>
      </c>
      <c r="J118" s="12"/>
    </row>
    <row r="119" spans="1:10" ht="8.65" hidden="1" customHeight="1" x14ac:dyDescent="0.3">
      <c r="A119" s="97"/>
      <c r="B119" s="98"/>
      <c r="C119" s="98"/>
      <c r="D119" s="31"/>
      <c r="E119" s="31"/>
      <c r="F119" s="31"/>
      <c r="G119" s="31"/>
      <c r="H119" s="31"/>
      <c r="I119" s="13"/>
      <c r="J119" s="13"/>
    </row>
    <row r="120" spans="1:10" ht="34.5" hidden="1" customHeight="1" x14ac:dyDescent="0.3">
      <c r="A120" s="10" t="s">
        <v>122</v>
      </c>
      <c r="B120" s="14" t="s">
        <v>36</v>
      </c>
      <c r="C120" s="14" t="s">
        <v>11</v>
      </c>
      <c r="D120" s="25" t="s">
        <v>133</v>
      </c>
      <c r="E120" s="31"/>
      <c r="F120" s="147"/>
      <c r="G120" s="147"/>
      <c r="H120" s="147"/>
      <c r="I120" s="12">
        <f>I121</f>
        <v>66300</v>
      </c>
      <c r="J120" s="13"/>
    </row>
    <row r="121" spans="1:10" ht="23.25" hidden="1" customHeight="1" x14ac:dyDescent="0.3">
      <c r="A121" s="97"/>
      <c r="B121" s="105"/>
      <c r="C121" s="105"/>
      <c r="D121" s="31"/>
      <c r="E121" s="149" t="s">
        <v>123</v>
      </c>
      <c r="F121" s="147"/>
      <c r="G121" s="147"/>
      <c r="H121" s="147"/>
      <c r="I121" s="13">
        <v>66300</v>
      </c>
      <c r="J121" s="13"/>
    </row>
    <row r="122" spans="1:10" ht="7.15" hidden="1" customHeight="1" x14ac:dyDescent="0.3">
      <c r="A122" s="97"/>
      <c r="B122" s="105"/>
      <c r="C122" s="105"/>
      <c r="D122" s="31"/>
      <c r="E122" s="149"/>
      <c r="F122" s="147"/>
      <c r="G122" s="147"/>
      <c r="H122" s="147"/>
      <c r="I122" s="13"/>
      <c r="J122" s="13"/>
    </row>
    <row r="123" spans="1:10" ht="25.5" hidden="1" customHeight="1" x14ac:dyDescent="0.3">
      <c r="A123" s="106">
        <v>1113133</v>
      </c>
      <c r="B123" s="105">
        <v>3133</v>
      </c>
      <c r="C123" s="105">
        <v>1040</v>
      </c>
      <c r="D123" s="117" t="s">
        <v>205</v>
      </c>
      <c r="E123" s="149"/>
      <c r="F123" s="147"/>
      <c r="G123" s="147"/>
      <c r="H123" s="147"/>
      <c r="I123" s="12">
        <f>I124</f>
        <v>184000</v>
      </c>
      <c r="J123" s="13"/>
    </row>
    <row r="124" spans="1:10" ht="21.75" hidden="1" customHeight="1" x14ac:dyDescent="0.3">
      <c r="A124" s="97"/>
      <c r="B124" s="105"/>
      <c r="C124" s="105"/>
      <c r="D124" s="31"/>
      <c r="E124" s="117" t="s">
        <v>231</v>
      </c>
      <c r="F124" s="147"/>
      <c r="G124" s="147"/>
      <c r="H124" s="147"/>
      <c r="I124" s="13">
        <v>184000</v>
      </c>
      <c r="J124" s="13"/>
    </row>
    <row r="125" spans="1:10" ht="7.15" hidden="1" customHeight="1" x14ac:dyDescent="0.3">
      <c r="A125" s="97"/>
      <c r="B125" s="105"/>
      <c r="C125" s="105"/>
      <c r="D125" s="31"/>
      <c r="E125" s="149"/>
      <c r="F125" s="147"/>
      <c r="G125" s="147"/>
      <c r="H125" s="147"/>
      <c r="I125" s="13"/>
      <c r="J125" s="13"/>
    </row>
    <row r="126" spans="1:10" ht="36.75" hidden="1" customHeight="1" x14ac:dyDescent="0.4">
      <c r="A126" s="10" t="s">
        <v>46</v>
      </c>
      <c r="B126" s="24">
        <v>5031</v>
      </c>
      <c r="C126" s="14" t="s">
        <v>47</v>
      </c>
      <c r="D126" s="18" t="s">
        <v>48</v>
      </c>
      <c r="E126" s="129"/>
      <c r="F126" s="129"/>
      <c r="G126" s="129"/>
      <c r="H126" s="129"/>
      <c r="I126" s="12">
        <f>SUM(I127:I127)</f>
        <v>250000</v>
      </c>
      <c r="J126" s="12"/>
    </row>
    <row r="127" spans="1:10" ht="21" hidden="1" customHeight="1" x14ac:dyDescent="0.35">
      <c r="A127" s="10"/>
      <c r="B127" s="35"/>
      <c r="C127" s="36"/>
      <c r="D127" s="130"/>
      <c r="E127" s="26" t="s">
        <v>187</v>
      </c>
      <c r="F127" s="26"/>
      <c r="G127" s="26"/>
      <c r="H127" s="26"/>
      <c r="I127" s="13">
        <v>250000</v>
      </c>
      <c r="J127" s="13"/>
    </row>
    <row r="128" spans="1:10" ht="9.4" hidden="1" customHeight="1" x14ac:dyDescent="0.35">
      <c r="A128" s="10"/>
      <c r="B128" s="35"/>
      <c r="C128" s="36"/>
      <c r="D128" s="130"/>
      <c r="E128" s="26"/>
      <c r="F128" s="26"/>
      <c r="G128" s="26"/>
      <c r="H128" s="26"/>
      <c r="I128" s="13"/>
      <c r="J128" s="13"/>
    </row>
    <row r="129" spans="1:10" ht="50.25" hidden="1" x14ac:dyDescent="0.3">
      <c r="A129" s="29">
        <v>1115061</v>
      </c>
      <c r="B129" s="24">
        <v>5061</v>
      </c>
      <c r="C129" s="14" t="s">
        <v>47</v>
      </c>
      <c r="D129" s="15" t="s">
        <v>98</v>
      </c>
      <c r="E129" s="26"/>
      <c r="F129" s="26"/>
      <c r="G129" s="26"/>
      <c r="H129" s="26"/>
      <c r="I129" s="12">
        <f>SUM(I130:I130)</f>
        <v>4000000</v>
      </c>
      <c r="J129" s="12"/>
    </row>
    <row r="130" spans="1:10" ht="24.75" hidden="1" customHeight="1" x14ac:dyDescent="0.3">
      <c r="A130" s="29"/>
      <c r="B130" s="24"/>
      <c r="C130" s="14"/>
      <c r="D130" s="15"/>
      <c r="E130" s="26" t="s">
        <v>188</v>
      </c>
      <c r="F130" s="26"/>
      <c r="G130" s="26"/>
      <c r="H130" s="26"/>
      <c r="I130" s="13">
        <v>4000000</v>
      </c>
      <c r="J130" s="12"/>
    </row>
    <row r="131" spans="1:10" ht="9.75" hidden="1" customHeight="1" x14ac:dyDescent="0.3">
      <c r="A131" s="97"/>
      <c r="B131" s="98"/>
      <c r="C131" s="98"/>
      <c r="D131" s="31"/>
      <c r="E131" s="26"/>
      <c r="F131" s="128"/>
      <c r="G131" s="128"/>
      <c r="H131" s="26"/>
      <c r="I131" s="13"/>
      <c r="J131" s="13"/>
    </row>
    <row r="132" spans="1:10" ht="22.5" hidden="1" customHeight="1" x14ac:dyDescent="0.3">
      <c r="A132" s="29">
        <v>1115063</v>
      </c>
      <c r="B132" s="24">
        <v>5063</v>
      </c>
      <c r="C132" s="14" t="s">
        <v>47</v>
      </c>
      <c r="D132" s="21" t="s">
        <v>107</v>
      </c>
      <c r="E132" s="26"/>
      <c r="F132" s="128"/>
      <c r="G132" s="128"/>
      <c r="H132" s="26"/>
      <c r="I132" s="12">
        <f>I133</f>
        <v>45000</v>
      </c>
      <c r="J132" s="13"/>
    </row>
    <row r="133" spans="1:10" ht="24.75" hidden="1" customHeight="1" x14ac:dyDescent="0.3">
      <c r="A133" s="97"/>
      <c r="B133" s="98"/>
      <c r="C133" s="98"/>
      <c r="D133" s="31"/>
      <c r="E133" s="30" t="s">
        <v>123</v>
      </c>
      <c r="F133" s="128"/>
      <c r="G133" s="128"/>
      <c r="H133" s="26"/>
      <c r="I133" s="13">
        <v>45000</v>
      </c>
      <c r="J133" s="13"/>
    </row>
    <row r="134" spans="1:10" ht="8.25" hidden="1" customHeight="1" x14ac:dyDescent="0.3">
      <c r="A134" s="97"/>
      <c r="B134" s="98"/>
      <c r="C134" s="98"/>
      <c r="D134" s="31"/>
      <c r="E134" s="128"/>
      <c r="F134" s="128"/>
      <c r="G134" s="128"/>
      <c r="H134" s="26"/>
      <c r="I134" s="13"/>
      <c r="J134" s="13"/>
    </row>
    <row r="135" spans="1:10" ht="30.75" hidden="1" customHeight="1" x14ac:dyDescent="0.35">
      <c r="A135" s="7" t="s">
        <v>49</v>
      </c>
      <c r="B135" s="33"/>
      <c r="C135" s="34"/>
      <c r="D135" s="170" t="s">
        <v>50</v>
      </c>
      <c r="E135" s="125"/>
      <c r="F135" s="125"/>
      <c r="G135" s="125"/>
      <c r="H135" s="125"/>
      <c r="I135" s="9">
        <f>I136</f>
        <v>320786400</v>
      </c>
      <c r="J135" s="9"/>
    </row>
    <row r="136" spans="1:10" ht="27.75" hidden="1" customHeight="1" x14ac:dyDescent="0.35">
      <c r="A136" s="10" t="s">
        <v>51</v>
      </c>
      <c r="B136" s="35"/>
      <c r="C136" s="36"/>
      <c r="D136" s="37" t="s">
        <v>50</v>
      </c>
      <c r="E136" s="31"/>
      <c r="F136" s="31"/>
      <c r="G136" s="31"/>
      <c r="H136" s="31"/>
      <c r="I136" s="12">
        <f>I138+I144+I147+I150+I156+I160+I167</f>
        <v>320786400</v>
      </c>
      <c r="J136" s="12"/>
    </row>
    <row r="137" spans="1:10" ht="11.45" hidden="1" customHeight="1" x14ac:dyDescent="0.35">
      <c r="A137" s="10"/>
      <c r="B137" s="35"/>
      <c r="C137" s="36"/>
      <c r="D137" s="37"/>
      <c r="E137" s="31"/>
      <c r="F137" s="31"/>
      <c r="G137" s="31"/>
      <c r="H137" s="31"/>
      <c r="I137" s="13"/>
      <c r="J137" s="13"/>
    </row>
    <row r="138" spans="1:10" ht="28.5" hidden="1" customHeight="1" x14ac:dyDescent="0.3">
      <c r="A138" s="10" t="s">
        <v>52</v>
      </c>
      <c r="B138" s="24">
        <v>6011</v>
      </c>
      <c r="C138" s="14" t="s">
        <v>38</v>
      </c>
      <c r="D138" s="21" t="s">
        <v>53</v>
      </c>
      <c r="E138" s="18"/>
      <c r="F138" s="18"/>
      <c r="G138" s="18"/>
      <c r="H138" s="18"/>
      <c r="I138" s="12">
        <f>SUM(I139:I142)</f>
        <v>6720000</v>
      </c>
      <c r="J138" s="12"/>
    </row>
    <row r="139" spans="1:10" ht="29.25" hidden="1" customHeight="1" x14ac:dyDescent="0.3">
      <c r="A139" s="38"/>
      <c r="B139" s="24"/>
      <c r="C139" s="14"/>
      <c r="D139" s="39"/>
      <c r="E139" s="18" t="s">
        <v>102</v>
      </c>
      <c r="F139" s="18"/>
      <c r="G139" s="18"/>
      <c r="H139" s="18"/>
      <c r="I139" s="13">
        <v>3000000</v>
      </c>
      <c r="J139" s="13"/>
    </row>
    <row r="140" spans="1:10" ht="27" hidden="1" customHeight="1" x14ac:dyDescent="0.3">
      <c r="A140" s="38"/>
      <c r="B140" s="24"/>
      <c r="C140" s="14"/>
      <c r="D140" s="39"/>
      <c r="E140" s="26" t="s">
        <v>157</v>
      </c>
      <c r="F140" s="18"/>
      <c r="G140" s="18"/>
      <c r="H140" s="18"/>
      <c r="I140" s="13">
        <v>1200000</v>
      </c>
      <c r="J140" s="13"/>
    </row>
    <row r="141" spans="1:10" ht="27" hidden="1" customHeight="1" x14ac:dyDescent="0.3">
      <c r="A141" s="74"/>
      <c r="B141" s="75"/>
      <c r="C141" s="75"/>
      <c r="D141" s="31"/>
      <c r="E141" s="21" t="s">
        <v>103</v>
      </c>
      <c r="F141" s="21"/>
      <c r="G141" s="21"/>
      <c r="H141" s="21"/>
      <c r="I141" s="13">
        <v>520000</v>
      </c>
      <c r="J141" s="13"/>
    </row>
    <row r="142" spans="1:10" ht="36" hidden="1" customHeight="1" x14ac:dyDescent="0.3">
      <c r="A142" s="74"/>
      <c r="B142" s="75"/>
      <c r="C142" s="75"/>
      <c r="D142" s="31"/>
      <c r="E142" s="167" t="s">
        <v>189</v>
      </c>
      <c r="F142" s="21"/>
      <c r="G142" s="21"/>
      <c r="H142" s="21"/>
      <c r="I142" s="13">
        <v>2000000</v>
      </c>
      <c r="J142" s="13"/>
    </row>
    <row r="143" spans="1:10" ht="11.1" hidden="1" customHeight="1" x14ac:dyDescent="0.3">
      <c r="A143" s="74"/>
      <c r="B143" s="75"/>
      <c r="C143" s="75"/>
      <c r="D143" s="31"/>
      <c r="E143" s="31"/>
      <c r="F143" s="31"/>
      <c r="G143" s="31"/>
      <c r="H143" s="31"/>
      <c r="I143" s="13"/>
      <c r="J143" s="13"/>
    </row>
    <row r="144" spans="1:10" ht="28.5" hidden="1" customHeight="1" x14ac:dyDescent="0.3">
      <c r="A144" s="10" t="s">
        <v>54</v>
      </c>
      <c r="B144" s="24">
        <v>6015</v>
      </c>
      <c r="C144" s="14" t="s">
        <v>55</v>
      </c>
      <c r="D144" s="21" t="s">
        <v>56</v>
      </c>
      <c r="E144" s="31"/>
      <c r="F144" s="31"/>
      <c r="G144" s="31"/>
      <c r="H144" s="31"/>
      <c r="I144" s="12">
        <f>I145</f>
        <v>2400000</v>
      </c>
      <c r="J144" s="12"/>
    </row>
    <row r="145" spans="1:10" ht="26.25" hidden="1" customHeight="1" x14ac:dyDescent="0.3">
      <c r="A145" s="74"/>
      <c r="B145" s="75"/>
      <c r="C145" s="75"/>
      <c r="D145" s="31"/>
      <c r="E145" s="26" t="s">
        <v>57</v>
      </c>
      <c r="F145" s="26"/>
      <c r="G145" s="26"/>
      <c r="H145" s="26"/>
      <c r="I145" s="13">
        <v>2400000</v>
      </c>
      <c r="J145" s="13"/>
    </row>
    <row r="146" spans="1:10" ht="7.5" hidden="1" customHeight="1" x14ac:dyDescent="0.3">
      <c r="A146" s="74"/>
      <c r="B146" s="75"/>
      <c r="C146" s="75"/>
      <c r="D146" s="31"/>
      <c r="E146" s="31"/>
      <c r="F146" s="31"/>
      <c r="G146" s="31"/>
      <c r="H146" s="31"/>
      <c r="I146" s="13"/>
      <c r="J146" s="13"/>
    </row>
    <row r="147" spans="1:10" ht="39.75" hidden="1" customHeight="1" x14ac:dyDescent="0.3">
      <c r="A147" s="10" t="s">
        <v>58</v>
      </c>
      <c r="B147" s="24">
        <v>6017</v>
      </c>
      <c r="C147" s="14" t="s">
        <v>55</v>
      </c>
      <c r="D147" s="21" t="s">
        <v>59</v>
      </c>
      <c r="E147" s="21"/>
      <c r="F147" s="21"/>
      <c r="G147" s="21"/>
      <c r="H147" s="21"/>
      <c r="I147" s="12">
        <f>SUM(I148:I148)</f>
        <v>1000000</v>
      </c>
      <c r="J147" s="12"/>
    </row>
    <row r="148" spans="1:10" ht="24.75" hidden="1" customHeight="1" x14ac:dyDescent="0.3">
      <c r="A148" s="10"/>
      <c r="B148" s="35"/>
      <c r="C148" s="36"/>
      <c r="D148" s="21"/>
      <c r="E148" s="22" t="s">
        <v>60</v>
      </c>
      <c r="F148" s="22"/>
      <c r="G148" s="22"/>
      <c r="H148" s="22"/>
      <c r="I148" s="13">
        <v>1000000</v>
      </c>
      <c r="J148" s="13"/>
    </row>
    <row r="149" spans="1:10" ht="8.65" hidden="1" customHeight="1" x14ac:dyDescent="0.3">
      <c r="A149" s="74"/>
      <c r="B149" s="75"/>
      <c r="C149" s="75"/>
      <c r="D149" s="31"/>
      <c r="E149" s="31"/>
      <c r="F149" s="31"/>
      <c r="G149" s="31"/>
      <c r="H149" s="31"/>
      <c r="I149" s="13"/>
      <c r="J149" s="13"/>
    </row>
    <row r="150" spans="1:10" ht="21.75" hidden="1" customHeight="1" x14ac:dyDescent="0.3">
      <c r="A150" s="10" t="s">
        <v>61</v>
      </c>
      <c r="B150" s="24">
        <v>6030</v>
      </c>
      <c r="C150" s="14" t="s">
        <v>55</v>
      </c>
      <c r="D150" s="23" t="s">
        <v>62</v>
      </c>
      <c r="E150" s="31"/>
      <c r="F150" s="31"/>
      <c r="G150" s="31"/>
      <c r="H150" s="31"/>
      <c r="I150" s="12">
        <f>SUM(I151:I154)</f>
        <v>3150000</v>
      </c>
      <c r="J150" s="12"/>
    </row>
    <row r="151" spans="1:10" ht="24.95" hidden="1" customHeight="1" x14ac:dyDescent="0.3">
      <c r="A151" s="74"/>
      <c r="B151" s="75"/>
      <c r="C151" s="75"/>
      <c r="D151" s="31"/>
      <c r="E151" s="21" t="s">
        <v>100</v>
      </c>
      <c r="F151" s="21"/>
      <c r="G151" s="21"/>
      <c r="H151" s="21"/>
      <c r="I151" s="13">
        <v>500000</v>
      </c>
      <c r="J151" s="13"/>
    </row>
    <row r="152" spans="1:10" ht="24.95" hidden="1" customHeight="1" x14ac:dyDescent="0.3">
      <c r="A152" s="74"/>
      <c r="B152" s="75"/>
      <c r="C152" s="75"/>
      <c r="D152" s="31"/>
      <c r="E152" s="21" t="s">
        <v>101</v>
      </c>
      <c r="F152" s="21"/>
      <c r="G152" s="21"/>
      <c r="H152" s="21"/>
      <c r="I152" s="13">
        <v>2000000</v>
      </c>
      <c r="J152" s="13"/>
    </row>
    <row r="153" spans="1:10" ht="24.95" hidden="1" customHeight="1" x14ac:dyDescent="0.3">
      <c r="A153" s="74"/>
      <c r="B153" s="75"/>
      <c r="C153" s="75"/>
      <c r="D153" s="31"/>
      <c r="E153" s="193" t="s">
        <v>190</v>
      </c>
      <c r="F153" s="21"/>
      <c r="G153" s="21"/>
      <c r="H153" s="21"/>
      <c r="I153" s="13">
        <v>550000</v>
      </c>
      <c r="J153" s="13"/>
    </row>
    <row r="154" spans="1:10" ht="24.95" hidden="1" customHeight="1" x14ac:dyDescent="0.3">
      <c r="A154" s="74"/>
      <c r="B154" s="75"/>
      <c r="C154" s="75"/>
      <c r="D154" s="31"/>
      <c r="E154" s="22" t="s">
        <v>191</v>
      </c>
      <c r="F154" s="21"/>
      <c r="G154" s="21"/>
      <c r="H154" s="21"/>
      <c r="I154" s="13">
        <v>100000</v>
      </c>
      <c r="J154" s="13"/>
    </row>
    <row r="155" spans="1:10" ht="10.5" hidden="1" customHeight="1" x14ac:dyDescent="0.3">
      <c r="A155" s="74"/>
      <c r="B155" s="75"/>
      <c r="C155" s="75"/>
      <c r="D155" s="31"/>
      <c r="E155" s="31"/>
      <c r="F155" s="31"/>
      <c r="G155" s="31"/>
      <c r="H155" s="31"/>
      <c r="I155" s="13"/>
      <c r="J155" s="13"/>
    </row>
    <row r="156" spans="1:10" ht="23.25" hidden="1" customHeight="1" x14ac:dyDescent="0.3">
      <c r="A156" s="10" t="s">
        <v>63</v>
      </c>
      <c r="B156" s="19">
        <v>7310</v>
      </c>
      <c r="C156" s="17" t="s">
        <v>14</v>
      </c>
      <c r="D156" s="21" t="s">
        <v>64</v>
      </c>
      <c r="E156" s="31"/>
      <c r="F156" s="31"/>
      <c r="G156" s="31"/>
      <c r="H156" s="31"/>
      <c r="I156" s="12">
        <f>SUM(I157:I158)</f>
        <v>10500000</v>
      </c>
      <c r="J156" s="12"/>
    </row>
    <row r="157" spans="1:10" ht="24" hidden="1" customHeight="1" x14ac:dyDescent="0.3">
      <c r="A157" s="74"/>
      <c r="B157" s="75"/>
      <c r="C157" s="75"/>
      <c r="D157" s="31"/>
      <c r="E157" s="18" t="s">
        <v>65</v>
      </c>
      <c r="F157" s="18"/>
      <c r="G157" s="18"/>
      <c r="H157" s="18"/>
      <c r="I157" s="13">
        <v>5500000</v>
      </c>
      <c r="J157" s="13"/>
    </row>
    <row r="158" spans="1:10" ht="24" hidden="1" customHeight="1" x14ac:dyDescent="0.3">
      <c r="A158" s="74"/>
      <c r="B158" s="75"/>
      <c r="C158" s="75"/>
      <c r="D158" s="31"/>
      <c r="E158" s="18" t="s">
        <v>125</v>
      </c>
      <c r="F158" s="18"/>
      <c r="G158" s="18"/>
      <c r="H158" s="18"/>
      <c r="I158" s="13">
        <v>5000000</v>
      </c>
      <c r="J158" s="13"/>
    </row>
    <row r="159" spans="1:10" ht="5.85" hidden="1" customHeight="1" x14ac:dyDescent="0.3">
      <c r="A159" s="74"/>
      <c r="B159" s="75"/>
      <c r="C159" s="75"/>
      <c r="D159" s="31"/>
      <c r="E159" s="31"/>
      <c r="F159" s="131"/>
      <c r="G159" s="131"/>
      <c r="H159" s="131"/>
      <c r="I159" s="13"/>
      <c r="J159" s="13"/>
    </row>
    <row r="160" spans="1:10" ht="39.75" hidden="1" customHeight="1" x14ac:dyDescent="0.3">
      <c r="A160" s="10" t="s">
        <v>66</v>
      </c>
      <c r="B160" s="19">
        <v>7461</v>
      </c>
      <c r="C160" s="41" t="s">
        <v>67</v>
      </c>
      <c r="D160" s="21" t="s">
        <v>68</v>
      </c>
      <c r="E160" s="42"/>
      <c r="F160" s="42"/>
      <c r="G160" s="42"/>
      <c r="H160" s="42"/>
      <c r="I160" s="12">
        <f>SUM(I161:I165)</f>
        <v>8600000</v>
      </c>
      <c r="J160" s="12"/>
    </row>
    <row r="161" spans="1:10" ht="26.85" hidden="1" customHeight="1" x14ac:dyDescent="0.3">
      <c r="A161" s="10"/>
      <c r="B161" s="43"/>
      <c r="C161" s="44"/>
      <c r="D161" s="20"/>
      <c r="E161" s="18" t="s">
        <v>69</v>
      </c>
      <c r="F161" s="18"/>
      <c r="G161" s="18"/>
      <c r="H161" s="18"/>
      <c r="I161" s="13">
        <v>4000000</v>
      </c>
      <c r="J161" s="13"/>
    </row>
    <row r="162" spans="1:10" ht="26.25" hidden="1" customHeight="1" x14ac:dyDescent="0.3">
      <c r="A162" s="10"/>
      <c r="B162" s="43"/>
      <c r="C162" s="44"/>
      <c r="D162" s="20"/>
      <c r="E162" s="21" t="s">
        <v>70</v>
      </c>
      <c r="F162" s="21"/>
      <c r="G162" s="21"/>
      <c r="H162" s="21"/>
      <c r="I162" s="13">
        <v>1000000</v>
      </c>
      <c r="J162" s="13"/>
    </row>
    <row r="163" spans="1:10" ht="26.25" hidden="1" customHeight="1" x14ac:dyDescent="0.3">
      <c r="A163" s="10"/>
      <c r="B163" s="43"/>
      <c r="C163" s="44"/>
      <c r="D163" s="20"/>
      <c r="E163" s="21" t="s">
        <v>124</v>
      </c>
      <c r="F163" s="21"/>
      <c r="G163" s="21"/>
      <c r="H163" s="21"/>
      <c r="I163" s="13">
        <v>550000</v>
      </c>
      <c r="J163" s="13"/>
    </row>
    <row r="164" spans="1:10" ht="25.5" hidden="1" customHeight="1" x14ac:dyDescent="0.3">
      <c r="A164" s="10"/>
      <c r="B164" s="43"/>
      <c r="C164" s="44"/>
      <c r="D164" s="20"/>
      <c r="E164" s="21" t="s">
        <v>71</v>
      </c>
      <c r="F164" s="21"/>
      <c r="G164" s="21"/>
      <c r="H164" s="21"/>
      <c r="I164" s="13">
        <v>1550000</v>
      </c>
      <c r="J164" s="13"/>
    </row>
    <row r="165" spans="1:10" ht="28.5" hidden="1" customHeight="1" x14ac:dyDescent="0.3">
      <c r="A165" s="10"/>
      <c r="B165" s="43"/>
      <c r="C165" s="44"/>
      <c r="D165" s="20"/>
      <c r="E165" s="21" t="s">
        <v>150</v>
      </c>
      <c r="F165" s="21"/>
      <c r="G165" s="21"/>
      <c r="H165" s="21"/>
      <c r="I165" s="13">
        <v>1500000</v>
      </c>
      <c r="J165" s="13"/>
    </row>
    <row r="166" spans="1:10" ht="8.25" hidden="1" customHeight="1" x14ac:dyDescent="0.3">
      <c r="A166" s="10"/>
      <c r="B166" s="43"/>
      <c r="C166" s="44"/>
      <c r="D166" s="20"/>
      <c r="E166" s="21"/>
      <c r="F166" s="21"/>
      <c r="G166" s="21"/>
      <c r="H166" s="21"/>
      <c r="I166" s="13"/>
      <c r="J166" s="13"/>
    </row>
    <row r="167" spans="1:10" ht="32.25" hidden="1" customHeight="1" x14ac:dyDescent="0.3">
      <c r="A167" s="10" t="s">
        <v>72</v>
      </c>
      <c r="B167" s="19">
        <v>7670</v>
      </c>
      <c r="C167" s="41" t="s">
        <v>21</v>
      </c>
      <c r="D167" s="21" t="s">
        <v>22</v>
      </c>
      <c r="E167" s="18"/>
      <c r="F167" s="18"/>
      <c r="G167" s="18"/>
      <c r="H167" s="18"/>
      <c r="I167" s="12">
        <f>SUM(I168:I175)</f>
        <v>288416400</v>
      </c>
      <c r="J167" s="12"/>
    </row>
    <row r="168" spans="1:10" ht="36.75" hidden="1" customHeight="1" x14ac:dyDescent="0.3">
      <c r="A168" s="10"/>
      <c r="B168" s="43"/>
      <c r="C168" s="44"/>
      <c r="D168" s="20"/>
      <c r="E168" s="40" t="s">
        <v>126</v>
      </c>
      <c r="F168" s="40"/>
      <c r="G168" s="40"/>
      <c r="H168" s="40"/>
      <c r="I168" s="16">
        <v>5000000</v>
      </c>
      <c r="J168" s="13"/>
    </row>
    <row r="169" spans="1:10" ht="39" hidden="1" customHeight="1" x14ac:dyDescent="0.3">
      <c r="A169" s="10"/>
      <c r="B169" s="43"/>
      <c r="C169" s="44"/>
      <c r="D169" s="20"/>
      <c r="E169" s="165" t="s">
        <v>149</v>
      </c>
      <c r="F169" s="40"/>
      <c r="G169" s="40"/>
      <c r="H169" s="40"/>
      <c r="I169" s="16">
        <v>183500000</v>
      </c>
      <c r="J169" s="13"/>
    </row>
    <row r="170" spans="1:10" ht="28.5" hidden="1" customHeight="1" x14ac:dyDescent="0.3">
      <c r="A170" s="10"/>
      <c r="B170" s="43"/>
      <c r="C170" s="44"/>
      <c r="D170" s="20"/>
      <c r="E170" s="40" t="s">
        <v>104</v>
      </c>
      <c r="F170" s="40"/>
      <c r="G170" s="40"/>
      <c r="H170" s="40"/>
      <c r="I170" s="16">
        <v>67500000</v>
      </c>
      <c r="J170" s="13"/>
    </row>
    <row r="171" spans="1:10" ht="54.75" hidden="1" customHeight="1" x14ac:dyDescent="0.3">
      <c r="A171" s="10"/>
      <c r="B171" s="43"/>
      <c r="C171" s="44"/>
      <c r="D171" s="20"/>
      <c r="E171" s="195" t="s">
        <v>193</v>
      </c>
      <c r="F171" s="40"/>
      <c r="G171" s="40"/>
      <c r="H171" s="40"/>
      <c r="I171" s="16">
        <v>8116400</v>
      </c>
      <c r="J171" s="13"/>
    </row>
    <row r="172" spans="1:10" ht="28.5" hidden="1" customHeight="1" x14ac:dyDescent="0.3">
      <c r="A172" s="10"/>
      <c r="B172" s="43"/>
      <c r="C172" s="194"/>
      <c r="D172" s="20"/>
      <c r="E172" s="40" t="s">
        <v>215</v>
      </c>
      <c r="F172" s="40"/>
      <c r="G172" s="40"/>
      <c r="H172" s="40"/>
      <c r="I172" s="16">
        <v>16500000</v>
      </c>
      <c r="J172" s="13"/>
    </row>
    <row r="173" spans="1:10" ht="30" hidden="1" customHeight="1" x14ac:dyDescent="0.3">
      <c r="A173" s="10"/>
      <c r="B173" s="43"/>
      <c r="C173" s="44"/>
      <c r="D173" s="20"/>
      <c r="E173" s="149" t="s">
        <v>192</v>
      </c>
      <c r="F173" s="40"/>
      <c r="G173" s="40"/>
      <c r="H173" s="40"/>
      <c r="I173" s="16">
        <v>5000000</v>
      </c>
      <c r="J173" s="13"/>
    </row>
    <row r="174" spans="1:10" ht="38.25" hidden="1" customHeight="1" x14ac:dyDescent="0.3">
      <c r="A174" s="10"/>
      <c r="B174" s="43"/>
      <c r="C174" s="44"/>
      <c r="D174" s="20"/>
      <c r="E174" s="169" t="s">
        <v>194</v>
      </c>
      <c r="F174" s="40"/>
      <c r="G174" s="40"/>
      <c r="H174" s="40"/>
      <c r="I174" s="16">
        <v>800000</v>
      </c>
      <c r="J174" s="13"/>
    </row>
    <row r="175" spans="1:10" ht="28.5" hidden="1" customHeight="1" x14ac:dyDescent="0.3">
      <c r="A175" s="10"/>
      <c r="B175" s="43"/>
      <c r="C175" s="44"/>
      <c r="D175" s="20"/>
      <c r="E175" s="40" t="s">
        <v>127</v>
      </c>
      <c r="F175" s="40"/>
      <c r="G175" s="40"/>
      <c r="H175" s="40"/>
      <c r="I175" s="13">
        <v>2000000</v>
      </c>
      <c r="J175" s="13"/>
    </row>
    <row r="176" spans="1:10" ht="9.1999999999999993" hidden="1" customHeight="1" x14ac:dyDescent="0.3">
      <c r="A176" s="74"/>
      <c r="B176" s="75"/>
      <c r="C176" s="75"/>
      <c r="D176" s="31"/>
      <c r="E176" s="31"/>
      <c r="F176" s="31"/>
      <c r="G176" s="31"/>
      <c r="H176" s="31"/>
      <c r="I176" s="13"/>
      <c r="J176" s="13"/>
    </row>
    <row r="177" spans="1:10" ht="26.25" hidden="1" customHeight="1" x14ac:dyDescent="0.4">
      <c r="A177" s="32">
        <v>1400000</v>
      </c>
      <c r="B177" s="45"/>
      <c r="C177" s="46"/>
      <c r="D177" s="27" t="s">
        <v>73</v>
      </c>
      <c r="E177" s="47"/>
      <c r="F177" s="47"/>
      <c r="G177" s="47"/>
      <c r="H177" s="47"/>
      <c r="I177" s="9">
        <f>I178</f>
        <v>1480000</v>
      </c>
      <c r="J177" s="9"/>
    </row>
    <row r="178" spans="1:10" ht="26.25" hidden="1" customHeight="1" x14ac:dyDescent="0.4">
      <c r="A178" s="29">
        <v>1410000</v>
      </c>
      <c r="B178" s="43"/>
      <c r="C178" s="48"/>
      <c r="D178" s="28" t="s">
        <v>74</v>
      </c>
      <c r="E178" s="49"/>
      <c r="F178" s="49"/>
      <c r="G178" s="49"/>
      <c r="H178" s="49"/>
      <c r="I178" s="12">
        <f>I180</f>
        <v>1480000</v>
      </c>
      <c r="J178" s="12"/>
    </row>
    <row r="179" spans="1:10" ht="7.15" hidden="1" customHeight="1" x14ac:dyDescent="0.4">
      <c r="A179" s="10"/>
      <c r="B179" s="43"/>
      <c r="C179" s="48"/>
      <c r="D179" s="20"/>
      <c r="E179" s="49"/>
      <c r="F179" s="49"/>
      <c r="G179" s="49"/>
      <c r="H179" s="49"/>
      <c r="I179" s="13"/>
      <c r="J179" s="13"/>
    </row>
    <row r="180" spans="1:10" ht="36.75" hidden="1" customHeight="1" x14ac:dyDescent="0.4">
      <c r="A180" s="10" t="s">
        <v>75</v>
      </c>
      <c r="B180" s="14" t="s">
        <v>36</v>
      </c>
      <c r="C180" s="14" t="s">
        <v>11</v>
      </c>
      <c r="D180" s="15" t="s">
        <v>133</v>
      </c>
      <c r="E180" s="50"/>
      <c r="F180" s="50"/>
      <c r="G180" s="50"/>
      <c r="H180" s="50"/>
      <c r="I180" s="12">
        <f>SUM(I181:I181)</f>
        <v>1480000</v>
      </c>
      <c r="J180" s="12"/>
    </row>
    <row r="181" spans="1:10" ht="22.5" hidden="1" customHeight="1" x14ac:dyDescent="0.3">
      <c r="A181" s="10"/>
      <c r="B181" s="14"/>
      <c r="C181" s="14"/>
      <c r="D181" s="39"/>
      <c r="E181" s="26" t="s">
        <v>37</v>
      </c>
      <c r="F181" s="51"/>
      <c r="G181" s="51"/>
      <c r="H181" s="52"/>
      <c r="I181" s="13">
        <v>1480000</v>
      </c>
      <c r="J181" s="13"/>
    </row>
    <row r="182" spans="1:10" ht="8.65" hidden="1" customHeight="1" x14ac:dyDescent="0.3">
      <c r="A182" s="74"/>
      <c r="B182" s="75"/>
      <c r="C182" s="75"/>
      <c r="D182" s="31"/>
      <c r="E182" s="31"/>
      <c r="F182" s="31"/>
      <c r="G182" s="31"/>
      <c r="H182" s="31"/>
      <c r="I182" s="13"/>
      <c r="J182" s="13"/>
    </row>
    <row r="183" spans="1:10" ht="25.15" hidden="1" customHeight="1" x14ac:dyDescent="0.3">
      <c r="A183" s="7" t="s">
        <v>77</v>
      </c>
      <c r="B183" s="45"/>
      <c r="C183" s="46"/>
      <c r="D183" s="8" t="s">
        <v>78</v>
      </c>
      <c r="E183" s="125"/>
      <c r="F183" s="125"/>
      <c r="G183" s="125"/>
      <c r="H183" s="125"/>
      <c r="I183" s="9">
        <f>I184</f>
        <v>117579700</v>
      </c>
      <c r="J183" s="9"/>
    </row>
    <row r="184" spans="1:10" ht="24.6" hidden="1" customHeight="1" x14ac:dyDescent="0.3">
      <c r="A184" s="10" t="s">
        <v>79</v>
      </c>
      <c r="B184" s="43"/>
      <c r="C184" s="48"/>
      <c r="D184" s="11" t="s">
        <v>78</v>
      </c>
      <c r="E184" s="31"/>
      <c r="F184" s="31"/>
      <c r="G184" s="31"/>
      <c r="H184" s="31"/>
      <c r="I184" s="12">
        <f>I210+I207+I198+I213+I189+I201+I204+I195+I186+I192</f>
        <v>117579700</v>
      </c>
      <c r="J184" s="12"/>
    </row>
    <row r="185" spans="1:10" ht="7.5" hidden="1" customHeight="1" x14ac:dyDescent="0.3">
      <c r="A185" s="10"/>
      <c r="B185" s="43"/>
      <c r="C185" s="43"/>
      <c r="D185" s="11"/>
      <c r="E185" s="31"/>
      <c r="F185" s="31"/>
      <c r="G185" s="31"/>
      <c r="H185" s="31"/>
      <c r="I185" s="13"/>
      <c r="J185" s="13"/>
    </row>
    <row r="186" spans="1:10" ht="24" hidden="1" customHeight="1" x14ac:dyDescent="0.3">
      <c r="A186" s="10" t="s">
        <v>197</v>
      </c>
      <c r="B186" s="19">
        <v>1080</v>
      </c>
      <c r="C186" s="124" t="s">
        <v>95</v>
      </c>
      <c r="D186" s="117" t="s">
        <v>99</v>
      </c>
      <c r="E186" s="31"/>
      <c r="F186" s="31"/>
      <c r="G186" s="31"/>
      <c r="H186" s="31"/>
      <c r="I186" s="12">
        <f>I187</f>
        <v>259700</v>
      </c>
      <c r="J186" s="13"/>
    </row>
    <row r="187" spans="1:10" ht="24.75" hidden="1" customHeight="1" x14ac:dyDescent="0.3">
      <c r="A187" s="10"/>
      <c r="B187" s="43"/>
      <c r="C187" s="43"/>
      <c r="D187" s="11"/>
      <c r="E187" s="31" t="s">
        <v>198</v>
      </c>
      <c r="F187" s="31"/>
      <c r="G187" s="31"/>
      <c r="H187" s="31"/>
      <c r="I187" s="13">
        <v>259700</v>
      </c>
      <c r="J187" s="13"/>
    </row>
    <row r="188" spans="1:10" ht="7.5" hidden="1" customHeight="1" x14ac:dyDescent="0.3">
      <c r="A188" s="10"/>
      <c r="B188" s="43"/>
      <c r="C188" s="43"/>
      <c r="D188" s="11"/>
      <c r="E188" s="31"/>
      <c r="F188" s="31"/>
      <c r="G188" s="31"/>
      <c r="H188" s="31"/>
      <c r="I188" s="13"/>
      <c r="J188" s="13"/>
    </row>
    <row r="189" spans="1:10" ht="28.5" hidden="1" customHeight="1" x14ac:dyDescent="0.3">
      <c r="A189" s="10" t="s">
        <v>195</v>
      </c>
      <c r="B189" s="14" t="s">
        <v>196</v>
      </c>
      <c r="C189" s="124" t="s">
        <v>109</v>
      </c>
      <c r="D189" s="21" t="s">
        <v>110</v>
      </c>
      <c r="E189" s="31"/>
      <c r="F189" s="31"/>
      <c r="G189" s="31"/>
      <c r="H189" s="31"/>
      <c r="I189" s="12">
        <f>I190</f>
        <v>17000000</v>
      </c>
      <c r="J189" s="13"/>
    </row>
    <row r="190" spans="1:10" ht="52.5" hidden="1" customHeight="1" x14ac:dyDescent="0.3">
      <c r="A190" s="10"/>
      <c r="B190" s="43"/>
      <c r="C190" s="43"/>
      <c r="D190" s="11"/>
      <c r="E190" s="196" t="s">
        <v>138</v>
      </c>
      <c r="F190" s="31"/>
      <c r="G190" s="31"/>
      <c r="H190" s="31"/>
      <c r="I190" s="13">
        <v>17000000</v>
      </c>
      <c r="J190" s="13"/>
    </row>
    <row r="191" spans="1:10" ht="9.1999999999999993" hidden="1" customHeight="1" x14ac:dyDescent="0.3">
      <c r="A191" s="10"/>
      <c r="B191" s="43"/>
      <c r="C191" s="43"/>
      <c r="D191" s="11"/>
      <c r="E191" s="31"/>
      <c r="F191" s="31"/>
      <c r="G191" s="31"/>
      <c r="H191" s="31"/>
      <c r="I191" s="13"/>
      <c r="J191" s="13"/>
    </row>
    <row r="192" spans="1:10" ht="36" hidden="1" customHeight="1" x14ac:dyDescent="0.3">
      <c r="A192" s="10" t="s">
        <v>203</v>
      </c>
      <c r="B192" s="19">
        <v>2080</v>
      </c>
      <c r="C192" s="124" t="s">
        <v>179</v>
      </c>
      <c r="D192" s="23" t="s">
        <v>169</v>
      </c>
      <c r="E192" s="31"/>
      <c r="F192" s="31"/>
      <c r="G192" s="31"/>
      <c r="H192" s="31"/>
      <c r="I192" s="12">
        <f>I193</f>
        <v>2000000</v>
      </c>
      <c r="J192" s="13"/>
    </row>
    <row r="193" spans="1:10" ht="39.75" hidden="1" customHeight="1" x14ac:dyDescent="0.3">
      <c r="A193" s="10"/>
      <c r="B193" s="43"/>
      <c r="C193" s="43"/>
      <c r="D193" s="11"/>
      <c r="E193" s="21" t="s">
        <v>204</v>
      </c>
      <c r="F193" s="31"/>
      <c r="G193" s="31"/>
      <c r="H193" s="31"/>
      <c r="I193" s="13">
        <v>2000000</v>
      </c>
      <c r="J193" s="13"/>
    </row>
    <row r="194" spans="1:10" ht="9.1999999999999993" hidden="1" customHeight="1" x14ac:dyDescent="0.3">
      <c r="A194" s="10"/>
      <c r="B194" s="43"/>
      <c r="C194" s="43"/>
      <c r="D194" s="11"/>
      <c r="E194" s="31"/>
      <c r="F194" s="31"/>
      <c r="G194" s="31"/>
      <c r="H194" s="31"/>
      <c r="I194" s="13"/>
      <c r="J194" s="13"/>
    </row>
    <row r="195" spans="1:10" ht="55.5" hidden="1" customHeight="1" x14ac:dyDescent="0.3">
      <c r="A195" s="10" t="s">
        <v>145</v>
      </c>
      <c r="B195" s="105">
        <v>3104</v>
      </c>
      <c r="C195" s="105">
        <v>1020</v>
      </c>
      <c r="D195" s="22" t="s">
        <v>146</v>
      </c>
      <c r="E195" s="31"/>
      <c r="F195" s="31"/>
      <c r="G195" s="31"/>
      <c r="H195" s="31"/>
      <c r="I195" s="12">
        <f>SUM(I196:I196)</f>
        <v>700000</v>
      </c>
      <c r="J195" s="13"/>
    </row>
    <row r="196" spans="1:10" ht="54" hidden="1" customHeight="1" x14ac:dyDescent="0.3">
      <c r="A196" s="10"/>
      <c r="B196" s="75"/>
      <c r="C196" s="75"/>
      <c r="D196" s="11"/>
      <c r="E196" s="198" t="s">
        <v>160</v>
      </c>
      <c r="F196" s="31"/>
      <c r="G196" s="31"/>
      <c r="H196" s="31"/>
      <c r="I196" s="13">
        <v>700000</v>
      </c>
      <c r="J196" s="13"/>
    </row>
    <row r="197" spans="1:10" ht="10.15" hidden="1" customHeight="1" x14ac:dyDescent="0.3">
      <c r="A197" s="10"/>
      <c r="B197" s="43"/>
      <c r="C197" s="43"/>
      <c r="D197" s="11"/>
      <c r="E197" s="31"/>
      <c r="F197" s="31"/>
      <c r="G197" s="31"/>
      <c r="H197" s="31"/>
      <c r="I197" s="13"/>
      <c r="J197" s="13"/>
    </row>
    <row r="198" spans="1:10" ht="24" hidden="1" customHeight="1" x14ac:dyDescent="0.3">
      <c r="A198" s="10" t="s">
        <v>199</v>
      </c>
      <c r="B198" s="105">
        <v>4040</v>
      </c>
      <c r="C198" s="77" t="s">
        <v>44</v>
      </c>
      <c r="D198" s="117" t="s">
        <v>156</v>
      </c>
      <c r="E198" s="21"/>
      <c r="F198" s="21"/>
      <c r="G198" s="21"/>
      <c r="H198" s="21"/>
      <c r="I198" s="12">
        <f>I199</f>
        <v>120000</v>
      </c>
      <c r="J198" s="13"/>
    </row>
    <row r="199" spans="1:10" ht="37.5" hidden="1" customHeight="1" x14ac:dyDescent="0.3">
      <c r="A199" s="74"/>
      <c r="B199" s="75"/>
      <c r="C199" s="75"/>
      <c r="D199" s="31"/>
      <c r="E199" s="154" t="s">
        <v>200</v>
      </c>
      <c r="F199" s="21"/>
      <c r="G199" s="21"/>
      <c r="H199" s="21"/>
      <c r="I199" s="13">
        <v>120000</v>
      </c>
      <c r="J199" s="13"/>
    </row>
    <row r="200" spans="1:10" ht="6.75" hidden="1" customHeight="1" x14ac:dyDescent="0.3">
      <c r="A200" s="74"/>
      <c r="B200" s="75"/>
      <c r="C200" s="75"/>
      <c r="D200" s="31"/>
      <c r="E200" s="158"/>
      <c r="F200" s="21"/>
      <c r="G200" s="21"/>
      <c r="H200" s="21"/>
      <c r="I200" s="13"/>
      <c r="J200" s="13"/>
    </row>
    <row r="201" spans="1:10" ht="34.5" hidden="1" customHeight="1" x14ac:dyDescent="0.3">
      <c r="A201" s="10" t="s">
        <v>201</v>
      </c>
      <c r="B201" s="24">
        <v>4060</v>
      </c>
      <c r="C201" s="14" t="s">
        <v>96</v>
      </c>
      <c r="D201" s="18" t="s">
        <v>97</v>
      </c>
      <c r="E201" s="21"/>
      <c r="F201" s="21"/>
      <c r="G201" s="21"/>
      <c r="H201" s="21"/>
      <c r="I201" s="12">
        <f>SUM(I202:I202)</f>
        <v>1600000</v>
      </c>
      <c r="J201" s="13"/>
    </row>
    <row r="202" spans="1:10" ht="37.5" hidden="1" customHeight="1" x14ac:dyDescent="0.3">
      <c r="A202" s="74"/>
      <c r="B202" s="75"/>
      <c r="C202" s="75"/>
      <c r="D202" s="31"/>
      <c r="E202" s="21" t="s">
        <v>207</v>
      </c>
      <c r="F202" s="21"/>
      <c r="G202" s="21"/>
      <c r="H202" s="21"/>
      <c r="I202" s="13">
        <v>1600000</v>
      </c>
      <c r="J202" s="13"/>
    </row>
    <row r="203" spans="1:10" ht="7.9" hidden="1" customHeight="1" x14ac:dyDescent="0.3">
      <c r="A203" s="74"/>
      <c r="B203" s="75"/>
      <c r="C203" s="75"/>
      <c r="D203" s="31"/>
      <c r="E203" s="21"/>
      <c r="F203" s="21"/>
      <c r="G203" s="21"/>
      <c r="H203" s="21"/>
      <c r="I203" s="13"/>
      <c r="J203" s="13"/>
    </row>
    <row r="204" spans="1:10" ht="27.75" hidden="1" customHeight="1" x14ac:dyDescent="0.3">
      <c r="A204" s="10" t="s">
        <v>202</v>
      </c>
      <c r="B204" s="24">
        <v>6011</v>
      </c>
      <c r="C204" s="14" t="s">
        <v>38</v>
      </c>
      <c r="D204" s="21" t="s">
        <v>53</v>
      </c>
      <c r="E204" s="21"/>
      <c r="F204" s="21"/>
      <c r="G204" s="21"/>
      <c r="H204" s="21"/>
      <c r="I204" s="12">
        <f>SUM(I205:I205)</f>
        <v>2000000</v>
      </c>
      <c r="J204" s="13"/>
    </row>
    <row r="205" spans="1:10" ht="35.25" hidden="1" customHeight="1" x14ac:dyDescent="0.3">
      <c r="A205" s="74"/>
      <c r="B205" s="75"/>
      <c r="C205" s="75"/>
      <c r="D205" s="31"/>
      <c r="E205" s="21" t="s">
        <v>158</v>
      </c>
      <c r="F205" s="21"/>
      <c r="G205" s="21"/>
      <c r="H205" s="21"/>
      <c r="I205" s="13">
        <v>2000000</v>
      </c>
      <c r="J205" s="13"/>
    </row>
    <row r="206" spans="1:10" ht="7.9" hidden="1" customHeight="1" x14ac:dyDescent="0.3">
      <c r="A206" s="74"/>
      <c r="B206" s="75"/>
      <c r="C206" s="75"/>
      <c r="D206" s="31"/>
      <c r="E206" s="21"/>
      <c r="F206" s="21"/>
      <c r="G206" s="21"/>
      <c r="H206" s="21"/>
      <c r="I206" s="13"/>
      <c r="J206" s="13"/>
    </row>
    <row r="207" spans="1:10" ht="29.25" hidden="1" customHeight="1" x14ac:dyDescent="0.3">
      <c r="A207" s="10" t="s">
        <v>128</v>
      </c>
      <c r="B207" s="24">
        <v>7340</v>
      </c>
      <c r="C207" s="14" t="s">
        <v>14</v>
      </c>
      <c r="D207" s="21" t="s">
        <v>129</v>
      </c>
      <c r="E207" s="21"/>
      <c r="F207" s="21"/>
      <c r="G207" s="21"/>
      <c r="H207" s="21"/>
      <c r="I207" s="12">
        <f>SUM(I208:I208)</f>
        <v>20000000</v>
      </c>
      <c r="J207" s="13"/>
    </row>
    <row r="208" spans="1:10" ht="57.75" hidden="1" customHeight="1" x14ac:dyDescent="0.3">
      <c r="A208" s="10"/>
      <c r="B208" s="24"/>
      <c r="C208" s="14"/>
      <c r="D208" s="21"/>
      <c r="E208" s="21" t="s">
        <v>141</v>
      </c>
      <c r="F208" s="21"/>
      <c r="G208" s="21"/>
      <c r="H208" s="21"/>
      <c r="I208" s="13">
        <v>20000000</v>
      </c>
      <c r="J208" s="13"/>
    </row>
    <row r="209" spans="1:10" ht="7.9" hidden="1" customHeight="1" x14ac:dyDescent="0.3">
      <c r="A209" s="74"/>
      <c r="B209" s="75"/>
      <c r="C209" s="75"/>
      <c r="D209" s="31"/>
      <c r="E209" s="21"/>
      <c r="F209" s="21"/>
      <c r="G209" s="21"/>
      <c r="H209" s="21"/>
      <c r="I209" s="13"/>
      <c r="J209" s="13"/>
    </row>
    <row r="210" spans="1:10" ht="38.25" hidden="1" customHeight="1" x14ac:dyDescent="0.3">
      <c r="A210" s="106">
        <v>1517366</v>
      </c>
      <c r="B210" s="105">
        <v>7366</v>
      </c>
      <c r="C210" s="150" t="s">
        <v>21</v>
      </c>
      <c r="D210" s="23" t="s">
        <v>130</v>
      </c>
      <c r="E210" s="21"/>
      <c r="F210" s="21"/>
      <c r="G210" s="21"/>
      <c r="H210" s="21"/>
      <c r="I210" s="12">
        <f>SUM(I211:I211)</f>
        <v>42500000</v>
      </c>
      <c r="J210" s="13"/>
    </row>
    <row r="211" spans="1:10" ht="84.75" hidden="1" customHeight="1" x14ac:dyDescent="0.3">
      <c r="A211" s="152"/>
      <c r="B211" s="153"/>
      <c r="C211" s="153"/>
      <c r="D211" s="31"/>
      <c r="E211" s="197" t="s">
        <v>140</v>
      </c>
      <c r="F211" s="40"/>
      <c r="G211" s="40"/>
      <c r="H211" s="40"/>
      <c r="I211" s="16">
        <v>42500000</v>
      </c>
      <c r="J211" s="13"/>
    </row>
    <row r="212" spans="1:10" ht="8.25" hidden="1" customHeight="1" x14ac:dyDescent="0.3">
      <c r="A212" s="152"/>
      <c r="B212" s="153"/>
      <c r="C212" s="153"/>
      <c r="D212" s="31"/>
      <c r="E212" s="160"/>
      <c r="F212" s="40"/>
      <c r="G212" s="40"/>
      <c r="H212" s="40"/>
      <c r="I212" s="16"/>
      <c r="J212" s="13"/>
    </row>
    <row r="213" spans="1:10" ht="38.25" hidden="1" customHeight="1" x14ac:dyDescent="0.3">
      <c r="A213" s="155" t="s">
        <v>131</v>
      </c>
      <c r="B213" s="156">
        <v>7370</v>
      </c>
      <c r="C213" s="157" t="s">
        <v>21</v>
      </c>
      <c r="D213" s="21" t="s">
        <v>76</v>
      </c>
      <c r="E213" s="160"/>
      <c r="F213" s="40"/>
      <c r="G213" s="40"/>
      <c r="H213" s="40"/>
      <c r="I213" s="151">
        <f>SUM(I214:I216)</f>
        <v>31400000</v>
      </c>
      <c r="J213" s="13"/>
    </row>
    <row r="214" spans="1:10" ht="35.25" hidden="1" customHeight="1" x14ac:dyDescent="0.3">
      <c r="A214" s="155"/>
      <c r="B214" s="156"/>
      <c r="C214" s="157"/>
      <c r="D214" s="21"/>
      <c r="E214" s="21" t="s">
        <v>142</v>
      </c>
      <c r="F214" s="40"/>
      <c r="G214" s="40"/>
      <c r="H214" s="40"/>
      <c r="I214" s="16">
        <v>600000</v>
      </c>
      <c r="J214" s="13"/>
    </row>
    <row r="215" spans="1:10" ht="56.25" hidden="1" customHeight="1" x14ac:dyDescent="0.3">
      <c r="A215" s="155"/>
      <c r="B215" s="156"/>
      <c r="C215" s="157"/>
      <c r="D215" s="21"/>
      <c r="E215" s="200" t="s">
        <v>216</v>
      </c>
      <c r="F215" s="40"/>
      <c r="G215" s="40"/>
      <c r="H215" s="40"/>
      <c r="I215" s="16">
        <v>800000</v>
      </c>
      <c r="J215" s="13"/>
    </row>
    <row r="216" spans="1:10" ht="38.25" hidden="1" customHeight="1" x14ac:dyDescent="0.3">
      <c r="A216" s="152"/>
      <c r="B216" s="153"/>
      <c r="C216" s="153"/>
      <c r="D216" s="31"/>
      <c r="E216" s="161" t="s">
        <v>139</v>
      </c>
      <c r="F216" s="40"/>
      <c r="G216" s="40"/>
      <c r="H216" s="40"/>
      <c r="I216" s="16">
        <v>30000000</v>
      </c>
      <c r="J216" s="13"/>
    </row>
    <row r="217" spans="1:10" ht="7.9" hidden="1" customHeight="1" x14ac:dyDescent="0.3">
      <c r="A217" s="74"/>
      <c r="B217" s="75"/>
      <c r="C217" s="75"/>
      <c r="D217" s="31"/>
      <c r="E217" s="21"/>
      <c r="F217" s="21"/>
      <c r="G217" s="21"/>
      <c r="H217" s="21"/>
      <c r="I217" s="13"/>
      <c r="J217" s="13"/>
    </row>
    <row r="218" spans="1:10" ht="38.85" hidden="1" customHeight="1" x14ac:dyDescent="0.3">
      <c r="A218" s="32">
        <v>3400000</v>
      </c>
      <c r="B218" s="54"/>
      <c r="C218" s="54"/>
      <c r="D218" s="55" t="s">
        <v>80</v>
      </c>
      <c r="E218" s="125"/>
      <c r="F218" s="125"/>
      <c r="G218" s="125"/>
      <c r="H218" s="125"/>
      <c r="I218" s="9">
        <f>I219</f>
        <v>290000</v>
      </c>
      <c r="J218" s="9"/>
    </row>
    <row r="219" spans="1:10" ht="34.700000000000003" hidden="1" customHeight="1" x14ac:dyDescent="0.3">
      <c r="A219" s="29">
        <v>3410000</v>
      </c>
      <c r="B219" s="56"/>
      <c r="C219" s="56"/>
      <c r="D219" s="57" t="s">
        <v>80</v>
      </c>
      <c r="E219" s="31"/>
      <c r="F219" s="31"/>
      <c r="G219" s="31"/>
      <c r="H219" s="31"/>
      <c r="I219" s="12">
        <f>I221</f>
        <v>290000</v>
      </c>
      <c r="J219" s="12"/>
    </row>
    <row r="220" spans="1:10" ht="11.1" hidden="1" customHeight="1" x14ac:dyDescent="0.3">
      <c r="A220" s="10"/>
      <c r="B220" s="58"/>
      <c r="C220" s="58"/>
      <c r="D220" s="59"/>
      <c r="E220" s="31"/>
      <c r="F220" s="31"/>
      <c r="G220" s="31"/>
      <c r="H220" s="31"/>
      <c r="I220" s="13"/>
      <c r="J220" s="13"/>
    </row>
    <row r="221" spans="1:10" ht="35.25" hidden="1" customHeight="1" x14ac:dyDescent="0.3">
      <c r="A221" s="10" t="s">
        <v>81</v>
      </c>
      <c r="B221" s="14" t="s">
        <v>36</v>
      </c>
      <c r="C221" s="14" t="s">
        <v>11</v>
      </c>
      <c r="D221" s="25" t="s">
        <v>133</v>
      </c>
      <c r="E221" s="31"/>
      <c r="F221" s="31"/>
      <c r="G221" s="31"/>
      <c r="H221" s="31"/>
      <c r="I221" s="12">
        <f>I222</f>
        <v>290000</v>
      </c>
      <c r="J221" s="12"/>
    </row>
    <row r="222" spans="1:10" ht="21.75" hidden="1" customHeight="1" x14ac:dyDescent="0.3">
      <c r="A222" s="74"/>
      <c r="B222" s="75"/>
      <c r="C222" s="75"/>
      <c r="D222" s="31"/>
      <c r="E222" s="21" t="s">
        <v>82</v>
      </c>
      <c r="F222" s="21"/>
      <c r="G222" s="21"/>
      <c r="H222" s="21"/>
      <c r="I222" s="13">
        <v>290000</v>
      </c>
      <c r="J222" s="13"/>
    </row>
    <row r="223" spans="1:10" ht="10.5" hidden="1" customHeight="1" x14ac:dyDescent="0.3">
      <c r="A223" s="74"/>
      <c r="B223" s="75"/>
      <c r="C223" s="75"/>
      <c r="D223" s="31"/>
      <c r="E223" s="31"/>
      <c r="F223" s="31"/>
      <c r="G223" s="31"/>
      <c r="H223" s="31"/>
      <c r="I223" s="13"/>
      <c r="J223" s="13"/>
    </row>
    <row r="224" spans="1:10" ht="33.75" hidden="1" customHeight="1" x14ac:dyDescent="0.3">
      <c r="A224" s="32">
        <v>3700000</v>
      </c>
      <c r="B224" s="60"/>
      <c r="C224" s="60"/>
      <c r="D224" s="27" t="s">
        <v>106</v>
      </c>
      <c r="E224" s="125"/>
      <c r="F224" s="125"/>
      <c r="G224" s="125"/>
      <c r="H224" s="125"/>
      <c r="I224" s="9">
        <f>I225</f>
        <v>80000</v>
      </c>
      <c r="J224" s="9"/>
    </row>
    <row r="225" spans="1:11" ht="29.25" hidden="1" customHeight="1" x14ac:dyDescent="0.3">
      <c r="A225" s="29">
        <v>3710000</v>
      </c>
      <c r="B225" s="61"/>
      <c r="C225" s="61"/>
      <c r="D225" s="28" t="s">
        <v>106</v>
      </c>
      <c r="E225" s="31"/>
      <c r="F225" s="31"/>
      <c r="G225" s="31"/>
      <c r="H225" s="31"/>
      <c r="I225" s="12">
        <f>I227</f>
        <v>80000</v>
      </c>
      <c r="J225" s="12"/>
    </row>
    <row r="226" spans="1:11" ht="8.65" hidden="1" customHeight="1" x14ac:dyDescent="0.3">
      <c r="A226" s="10"/>
      <c r="B226" s="43"/>
      <c r="C226" s="53"/>
      <c r="D226" s="21"/>
      <c r="E226" s="31"/>
      <c r="F226" s="31"/>
      <c r="G226" s="31"/>
      <c r="H226" s="31"/>
      <c r="I226" s="13"/>
      <c r="J226" s="13"/>
    </row>
    <row r="227" spans="1:11" ht="36" hidden="1" customHeight="1" x14ac:dyDescent="0.3">
      <c r="A227" s="10" t="s">
        <v>83</v>
      </c>
      <c r="B227" s="14" t="s">
        <v>36</v>
      </c>
      <c r="C227" s="14" t="s">
        <v>11</v>
      </c>
      <c r="D227" s="15" t="s">
        <v>133</v>
      </c>
      <c r="E227" s="31"/>
      <c r="F227" s="31"/>
      <c r="G227" s="31"/>
      <c r="H227" s="31"/>
      <c r="I227" s="12">
        <f>I228</f>
        <v>80000</v>
      </c>
      <c r="J227" s="12"/>
    </row>
    <row r="228" spans="1:11" ht="30.4" hidden="1" customHeight="1" x14ac:dyDescent="0.3">
      <c r="A228" s="74"/>
      <c r="B228" s="75"/>
      <c r="C228" s="75"/>
      <c r="D228" s="31"/>
      <c r="E228" s="22" t="s">
        <v>84</v>
      </c>
      <c r="F228" s="22"/>
      <c r="G228" s="22"/>
      <c r="H228" s="22"/>
      <c r="I228" s="13">
        <v>80000</v>
      </c>
      <c r="J228" s="13"/>
    </row>
    <row r="229" spans="1:11" ht="10.15" hidden="1" customHeight="1" x14ac:dyDescent="0.3">
      <c r="A229" s="74"/>
      <c r="B229" s="75"/>
      <c r="C229" s="75"/>
      <c r="D229" s="31"/>
      <c r="E229" s="21"/>
      <c r="F229" s="22"/>
      <c r="G229" s="22"/>
      <c r="H229" s="22"/>
      <c r="I229" s="13"/>
      <c r="J229" s="13"/>
    </row>
    <row r="230" spans="1:11" ht="33" customHeight="1" x14ac:dyDescent="0.3">
      <c r="A230" s="74"/>
      <c r="B230" s="31"/>
      <c r="C230" s="31"/>
      <c r="D230" s="31"/>
      <c r="E230" s="132" t="s">
        <v>85</v>
      </c>
      <c r="F230" s="132"/>
      <c r="G230" s="132"/>
      <c r="H230" s="132"/>
      <c r="I230" s="12">
        <f>I13+I51+I68+I80+I101+I117+I135+I177+I183+I224+I218+I95</f>
        <v>854615900</v>
      </c>
      <c r="J230" s="12"/>
      <c r="K230" s="103">
        <v>1</v>
      </c>
    </row>
    <row r="231" spans="1:11" ht="28.15" customHeight="1" x14ac:dyDescent="0.3">
      <c r="A231" s="117"/>
      <c r="B231" s="117"/>
      <c r="C231" s="117"/>
      <c r="D231" s="117"/>
      <c r="E231" s="117"/>
      <c r="F231" s="117"/>
      <c r="G231" s="117"/>
      <c r="H231" s="117"/>
      <c r="I231" s="62"/>
      <c r="J231" s="133"/>
      <c r="K231" s="103">
        <v>1</v>
      </c>
    </row>
    <row r="232" spans="1:11" s="135" customFormat="1" ht="32.450000000000003" customHeight="1" x14ac:dyDescent="0.35">
      <c r="A232" s="213" t="s">
        <v>86</v>
      </c>
      <c r="B232" s="213"/>
      <c r="C232" s="213"/>
      <c r="D232" s="213"/>
      <c r="E232" s="63"/>
      <c r="F232" s="63"/>
      <c r="G232" s="63"/>
      <c r="H232" s="64" t="s">
        <v>87</v>
      </c>
      <c r="I232" s="64"/>
      <c r="J232" s="65"/>
      <c r="K232" s="134">
        <v>1</v>
      </c>
    </row>
    <row r="233" spans="1:11" ht="31.15" customHeight="1" x14ac:dyDescent="0.3">
      <c r="A233" s="117"/>
      <c r="B233" s="117"/>
      <c r="C233" s="117"/>
      <c r="D233" s="136"/>
      <c r="E233" s="136"/>
      <c r="F233" s="136"/>
      <c r="G233" s="136"/>
      <c r="H233" s="136"/>
      <c r="I233" s="68"/>
      <c r="J233" s="137"/>
    </row>
    <row r="234" spans="1:11" ht="18.75" x14ac:dyDescent="0.3">
      <c r="A234" s="138" t="s">
        <v>88</v>
      </c>
      <c r="B234" s="138"/>
      <c r="C234" s="117"/>
      <c r="D234" s="136"/>
      <c r="E234" s="139"/>
      <c r="F234" s="139"/>
      <c r="G234" s="139"/>
      <c r="H234" s="139"/>
      <c r="I234" s="69"/>
      <c r="J234" s="140"/>
    </row>
    <row r="235" spans="1:11" ht="18.75" x14ac:dyDescent="0.3">
      <c r="A235" s="117"/>
      <c r="B235" s="117"/>
      <c r="C235" s="117"/>
      <c r="D235" s="136"/>
      <c r="E235" s="139"/>
      <c r="F235" s="139"/>
      <c r="G235" s="139"/>
      <c r="H235" s="139"/>
      <c r="I235" s="69"/>
      <c r="J235" s="140"/>
    </row>
    <row r="236" spans="1:11" ht="18.75" x14ac:dyDescent="0.3">
      <c r="A236" s="117"/>
      <c r="B236" s="117"/>
      <c r="C236" s="117"/>
      <c r="D236" s="136"/>
      <c r="E236" s="139"/>
      <c r="F236" s="139"/>
      <c r="G236" s="139"/>
      <c r="H236" s="139"/>
      <c r="I236" s="69"/>
      <c r="J236" s="140"/>
    </row>
    <row r="237" spans="1:11" ht="23.25" customHeight="1" x14ac:dyDescent="0.3">
      <c r="A237" s="117"/>
      <c r="B237" s="117"/>
      <c r="C237" s="117"/>
      <c r="D237" s="136"/>
      <c r="E237" s="141"/>
      <c r="F237" s="139"/>
      <c r="G237" s="139"/>
      <c r="H237" s="139"/>
      <c r="I237" s="70"/>
      <c r="J237" s="140"/>
    </row>
    <row r="238" spans="1:11" ht="27" customHeight="1" x14ac:dyDescent="0.3">
      <c r="A238" s="117"/>
      <c r="B238" s="117"/>
      <c r="C238" s="117"/>
      <c r="D238" s="136"/>
      <c r="E238" s="139"/>
      <c r="F238" s="139"/>
      <c r="G238" s="139"/>
      <c r="H238" s="139"/>
      <c r="I238" s="71"/>
      <c r="J238" s="140"/>
    </row>
    <row r="239" spans="1:11" ht="18.75" x14ac:dyDescent="0.3">
      <c r="A239" s="117"/>
      <c r="B239" s="117"/>
      <c r="C239" s="117"/>
      <c r="D239" s="136"/>
      <c r="E239" s="139"/>
      <c r="F239" s="139"/>
      <c r="G239" s="139"/>
      <c r="H239" s="139"/>
      <c r="I239" s="72"/>
      <c r="J239" s="140"/>
    </row>
    <row r="240" spans="1:11" ht="18.75" x14ac:dyDescent="0.3">
      <c r="A240" s="117"/>
      <c r="B240" s="117"/>
      <c r="C240" s="117"/>
      <c r="D240" s="136"/>
      <c r="E240" s="139"/>
      <c r="F240" s="139"/>
      <c r="G240" s="139"/>
      <c r="H240" s="139"/>
      <c r="I240" s="73"/>
      <c r="J240" s="140"/>
    </row>
    <row r="241" spans="1:10" ht="18.75" x14ac:dyDescent="0.3">
      <c r="A241" s="117"/>
      <c r="B241" s="117"/>
      <c r="C241" s="117"/>
      <c r="D241" s="136"/>
      <c r="E241" s="139"/>
      <c r="F241" s="139"/>
      <c r="G241" s="139"/>
      <c r="H241" s="139"/>
      <c r="I241" s="72"/>
      <c r="J241" s="140"/>
    </row>
    <row r="242" spans="1:10" ht="18.75" x14ac:dyDescent="0.3">
      <c r="A242" s="117"/>
      <c r="B242" s="117"/>
      <c r="C242" s="117"/>
      <c r="D242" s="117"/>
      <c r="E242" s="142"/>
      <c r="F242" s="142"/>
      <c r="G242" s="142"/>
      <c r="H242" s="142"/>
      <c r="I242" s="67"/>
      <c r="J242" s="143"/>
    </row>
    <row r="243" spans="1:10" ht="18.75" x14ac:dyDescent="0.3">
      <c r="A243" s="117"/>
      <c r="B243" s="117"/>
      <c r="C243" s="117"/>
      <c r="D243" s="117"/>
      <c r="E243" s="142"/>
      <c r="F243" s="142"/>
      <c r="G243" s="142"/>
      <c r="H243" s="142"/>
      <c r="I243" s="67"/>
      <c r="J243" s="143"/>
    </row>
    <row r="244" spans="1:10" ht="18.75" x14ac:dyDescent="0.3">
      <c r="A244" s="117"/>
      <c r="B244" s="117"/>
      <c r="C244" s="117"/>
      <c r="D244" s="117"/>
      <c r="E244" s="117"/>
      <c r="F244" s="117"/>
      <c r="G244" s="117"/>
      <c r="H244" s="117"/>
      <c r="I244" s="62"/>
      <c r="J244" s="133"/>
    </row>
    <row r="245" spans="1:10" ht="18.75" x14ac:dyDescent="0.3">
      <c r="A245" s="117"/>
      <c r="B245" s="117"/>
      <c r="C245" s="117"/>
      <c r="D245" s="117"/>
      <c r="E245" s="117"/>
      <c r="F245" s="117"/>
      <c r="G245" s="117"/>
      <c r="H245" s="117"/>
      <c r="I245" s="62"/>
      <c r="J245" s="133"/>
    </row>
    <row r="246" spans="1:10" ht="18.75" x14ac:dyDescent="0.3">
      <c r="A246" s="117"/>
      <c r="B246" s="117"/>
      <c r="C246" s="117"/>
      <c r="D246" s="117"/>
      <c r="E246" s="117"/>
      <c r="F246" s="117"/>
      <c r="G246" s="117"/>
      <c r="H246" s="117"/>
      <c r="I246" s="62"/>
      <c r="J246" s="133"/>
    </row>
    <row r="247" spans="1:10" ht="18.75" x14ac:dyDescent="0.3">
      <c r="A247" s="117"/>
      <c r="B247" s="117"/>
      <c r="C247" s="117"/>
      <c r="D247" s="117"/>
      <c r="E247" s="117"/>
      <c r="F247" s="117"/>
      <c r="G247" s="117"/>
      <c r="H247" s="117"/>
      <c r="I247" s="62"/>
      <c r="J247" s="133"/>
    </row>
    <row r="248" spans="1:10" ht="18.75" x14ac:dyDescent="0.3">
      <c r="A248" s="117"/>
      <c r="B248" s="117"/>
      <c r="C248" s="117"/>
      <c r="D248" s="117"/>
      <c r="E248" s="117"/>
      <c r="F248" s="117"/>
      <c r="G248" s="117"/>
      <c r="H248" s="117"/>
      <c r="I248" s="62"/>
      <c r="J248" s="133"/>
    </row>
    <row r="249" spans="1:10" ht="18.75" x14ac:dyDescent="0.3">
      <c r="A249" s="117"/>
      <c r="B249" s="117"/>
      <c r="C249" s="117"/>
      <c r="D249" s="117"/>
      <c r="E249" s="117"/>
      <c r="F249" s="117"/>
      <c r="G249" s="117"/>
      <c r="H249" s="117"/>
      <c r="I249" s="62"/>
      <c r="J249" s="133"/>
    </row>
    <row r="250" spans="1:10" ht="18.75" x14ac:dyDescent="0.3">
      <c r="A250" s="117"/>
      <c r="B250" s="117"/>
      <c r="C250" s="117"/>
      <c r="D250" s="117"/>
      <c r="E250" s="117"/>
      <c r="F250" s="117"/>
      <c r="G250" s="117"/>
      <c r="H250" s="117"/>
      <c r="I250" s="62"/>
      <c r="J250" s="133"/>
    </row>
    <row r="251" spans="1:10" ht="18.75" x14ac:dyDescent="0.3">
      <c r="A251" s="117"/>
      <c r="B251" s="117"/>
      <c r="C251" s="117"/>
      <c r="D251" s="117"/>
      <c r="E251" s="117"/>
      <c r="F251" s="117"/>
      <c r="G251" s="117"/>
      <c r="H251" s="117"/>
      <c r="I251" s="62"/>
      <c r="J251" s="133"/>
    </row>
    <row r="252" spans="1:10" ht="18.75" x14ac:dyDescent="0.3">
      <c r="A252" s="117"/>
      <c r="B252" s="117"/>
      <c r="C252" s="117"/>
      <c r="D252" s="117"/>
      <c r="E252" s="117"/>
      <c r="F252" s="117"/>
      <c r="G252" s="117"/>
      <c r="H252" s="117"/>
      <c r="I252" s="62"/>
      <c r="J252" s="133"/>
    </row>
    <row r="253" spans="1:10" ht="18.75" x14ac:dyDescent="0.3">
      <c r="A253" s="117"/>
      <c r="B253" s="117"/>
      <c r="C253" s="117"/>
      <c r="D253" s="117"/>
      <c r="E253" s="117"/>
      <c r="F253" s="117"/>
      <c r="G253" s="117"/>
      <c r="H253" s="117"/>
      <c r="I253" s="62"/>
      <c r="J253" s="133"/>
    </row>
    <row r="254" spans="1:10" ht="18.75" x14ac:dyDescent="0.3">
      <c r="A254" s="117"/>
      <c r="B254" s="117"/>
      <c r="C254" s="117"/>
      <c r="D254" s="117"/>
      <c r="E254" s="117"/>
      <c r="F254" s="117"/>
      <c r="G254" s="117"/>
      <c r="H254" s="117"/>
      <c r="I254" s="62"/>
      <c r="J254" s="133"/>
    </row>
    <row r="255" spans="1:10" ht="18.75" x14ac:dyDescent="0.3">
      <c r="A255" s="117"/>
      <c r="B255" s="117"/>
      <c r="C255" s="117"/>
      <c r="D255" s="117"/>
      <c r="E255" s="117"/>
      <c r="F255" s="117"/>
      <c r="G255" s="117"/>
      <c r="H255" s="117"/>
      <c r="I255" s="62"/>
      <c r="J255" s="133"/>
    </row>
    <row r="256" spans="1:10" ht="18.75" x14ac:dyDescent="0.3">
      <c r="A256" s="117"/>
      <c r="B256" s="117"/>
      <c r="C256" s="117"/>
      <c r="D256" s="117"/>
      <c r="E256" s="117"/>
      <c r="F256" s="117"/>
      <c r="G256" s="117"/>
      <c r="H256" s="117"/>
      <c r="I256" s="62"/>
      <c r="J256" s="133"/>
    </row>
    <row r="257" spans="1:10" ht="18.75" x14ac:dyDescent="0.3">
      <c r="A257" s="117"/>
      <c r="B257" s="117"/>
      <c r="C257" s="117"/>
      <c r="D257" s="117"/>
      <c r="E257" s="117"/>
      <c r="F257" s="117"/>
      <c r="G257" s="117"/>
      <c r="H257" s="117"/>
      <c r="I257" s="62"/>
      <c r="J257" s="133"/>
    </row>
    <row r="258" spans="1:10" ht="18.75" x14ac:dyDescent="0.3">
      <c r="A258" s="117"/>
      <c r="B258" s="117"/>
      <c r="C258" s="117"/>
      <c r="D258" s="117"/>
      <c r="E258" s="117"/>
      <c r="F258" s="117"/>
      <c r="G258" s="117"/>
      <c r="H258" s="117"/>
      <c r="I258" s="62"/>
      <c r="J258" s="133"/>
    </row>
    <row r="259" spans="1:10" ht="18.75" x14ac:dyDescent="0.3">
      <c r="A259" s="117"/>
      <c r="B259" s="117"/>
      <c r="C259" s="117"/>
      <c r="D259" s="117"/>
      <c r="E259" s="117"/>
      <c r="F259" s="117"/>
      <c r="G259" s="117"/>
      <c r="H259" s="117"/>
      <c r="I259" s="62"/>
      <c r="J259" s="133"/>
    </row>
    <row r="260" spans="1:10" ht="18.75" x14ac:dyDescent="0.3">
      <c r="A260" s="117"/>
      <c r="B260" s="117"/>
      <c r="C260" s="117"/>
      <c r="D260" s="117"/>
      <c r="E260" s="117"/>
      <c r="F260" s="117"/>
      <c r="G260" s="117"/>
      <c r="H260" s="117"/>
      <c r="I260" s="62"/>
      <c r="J260" s="133"/>
    </row>
    <row r="261" spans="1:10" ht="18.75" x14ac:dyDescent="0.3">
      <c r="A261" s="117"/>
      <c r="B261" s="117"/>
      <c r="C261" s="117"/>
      <c r="D261" s="117"/>
      <c r="E261" s="117"/>
      <c r="F261" s="117"/>
      <c r="G261" s="117"/>
      <c r="H261" s="117"/>
      <c r="I261" s="62"/>
      <c r="J261" s="133"/>
    </row>
    <row r="262" spans="1:10" ht="18.75" x14ac:dyDescent="0.3">
      <c r="A262" s="117"/>
      <c r="B262" s="117"/>
      <c r="C262" s="117"/>
      <c r="D262" s="117"/>
      <c r="E262" s="117"/>
      <c r="F262" s="117"/>
      <c r="G262" s="117"/>
      <c r="H262" s="117"/>
      <c r="I262" s="62"/>
      <c r="J262" s="133"/>
    </row>
    <row r="263" spans="1:10" ht="18.75" x14ac:dyDescent="0.3">
      <c r="A263" s="117"/>
      <c r="B263" s="117"/>
      <c r="C263" s="117"/>
      <c r="D263" s="117"/>
      <c r="E263" s="117"/>
      <c r="F263" s="117"/>
      <c r="G263" s="117"/>
      <c r="H263" s="117"/>
      <c r="I263" s="62"/>
      <c r="J263" s="133"/>
    </row>
    <row r="264" spans="1:10" ht="18.75" x14ac:dyDescent="0.3">
      <c r="A264" s="117"/>
      <c r="B264" s="117"/>
      <c r="C264" s="117"/>
      <c r="D264" s="117"/>
      <c r="E264" s="117"/>
      <c r="F264" s="117"/>
      <c r="G264" s="117"/>
      <c r="H264" s="117"/>
      <c r="I264" s="62"/>
      <c r="J264" s="133"/>
    </row>
    <row r="265" spans="1:10" ht="18.75" x14ac:dyDescent="0.3">
      <c r="A265" s="117"/>
      <c r="B265" s="117"/>
      <c r="C265" s="117"/>
      <c r="D265" s="117"/>
      <c r="E265" s="117"/>
      <c r="F265" s="117"/>
      <c r="G265" s="117"/>
      <c r="H265" s="117"/>
      <c r="I265" s="62"/>
      <c r="J265" s="133"/>
    </row>
    <row r="266" spans="1:10" ht="18.75" x14ac:dyDescent="0.3">
      <c r="A266" s="117"/>
      <c r="B266" s="117"/>
      <c r="C266" s="117"/>
      <c r="D266" s="117"/>
      <c r="E266" s="117"/>
      <c r="F266" s="117"/>
      <c r="G266" s="117"/>
      <c r="H266" s="117"/>
      <c r="I266" s="62"/>
      <c r="J266" s="133"/>
    </row>
    <row r="267" spans="1:10" ht="18.75" x14ac:dyDescent="0.3">
      <c r="A267" s="117"/>
      <c r="B267" s="117"/>
      <c r="C267" s="117"/>
      <c r="D267" s="117"/>
      <c r="E267" s="117"/>
      <c r="F267" s="117"/>
      <c r="G267" s="117"/>
      <c r="H267" s="117"/>
      <c r="I267" s="62"/>
      <c r="J267" s="133"/>
    </row>
    <row r="268" spans="1:10" ht="18.75" x14ac:dyDescent="0.3">
      <c r="A268" s="117"/>
      <c r="B268" s="117"/>
      <c r="C268" s="117"/>
      <c r="D268" s="117"/>
      <c r="E268" s="117"/>
      <c r="F268" s="117"/>
      <c r="G268" s="117"/>
      <c r="H268" s="117"/>
      <c r="I268" s="62"/>
      <c r="J268" s="133"/>
    </row>
    <row r="269" spans="1:10" ht="18.75" x14ac:dyDescent="0.3">
      <c r="A269" s="117"/>
      <c r="B269" s="117"/>
      <c r="C269" s="117"/>
      <c r="D269" s="117"/>
      <c r="E269" s="117"/>
      <c r="F269" s="117"/>
      <c r="G269" s="117"/>
      <c r="H269" s="117"/>
      <c r="I269" s="62"/>
      <c r="J269" s="133"/>
    </row>
    <row r="270" spans="1:10" ht="18.75" x14ac:dyDescent="0.3">
      <c r="A270" s="117"/>
      <c r="B270" s="117"/>
      <c r="C270" s="117"/>
      <c r="D270" s="117"/>
      <c r="E270" s="117"/>
      <c r="F270" s="117"/>
      <c r="G270" s="117"/>
      <c r="H270" s="117"/>
      <c r="I270" s="62"/>
      <c r="J270" s="133"/>
    </row>
    <row r="271" spans="1:10" ht="18.75" x14ac:dyDescent="0.3">
      <c r="A271" s="117"/>
      <c r="B271" s="117"/>
      <c r="C271" s="117"/>
      <c r="D271" s="117"/>
      <c r="E271" s="117"/>
      <c r="F271" s="117"/>
      <c r="G271" s="117"/>
      <c r="H271" s="117"/>
      <c r="I271" s="62"/>
      <c r="J271" s="133"/>
    </row>
    <row r="272" spans="1:10" ht="18.75" x14ac:dyDescent="0.3">
      <c r="A272" s="117"/>
      <c r="B272" s="117"/>
      <c r="C272" s="117"/>
      <c r="D272" s="117"/>
      <c r="E272" s="117"/>
      <c r="F272" s="117"/>
      <c r="G272" s="117"/>
      <c r="H272" s="117"/>
      <c r="I272" s="62"/>
      <c r="J272" s="133"/>
    </row>
    <row r="273" spans="1:10" ht="18.75" x14ac:dyDescent="0.3">
      <c r="A273" s="117"/>
      <c r="B273" s="117"/>
      <c r="C273" s="117"/>
      <c r="D273" s="117"/>
      <c r="E273" s="117"/>
      <c r="F273" s="117"/>
      <c r="G273" s="117"/>
      <c r="H273" s="117"/>
      <c r="I273" s="62"/>
      <c r="J273" s="133"/>
    </row>
    <row r="274" spans="1:10" ht="18.75" x14ac:dyDescent="0.3">
      <c r="A274" s="117"/>
      <c r="B274" s="117"/>
      <c r="C274" s="117"/>
      <c r="D274" s="117"/>
      <c r="E274" s="117"/>
      <c r="F274" s="117"/>
      <c r="G274" s="117"/>
      <c r="H274" s="117"/>
      <c r="I274" s="62"/>
      <c r="J274" s="133"/>
    </row>
    <row r="275" spans="1:10" ht="18.75" x14ac:dyDescent="0.3">
      <c r="A275" s="117"/>
      <c r="B275" s="117"/>
      <c r="C275" s="117"/>
      <c r="D275" s="117"/>
      <c r="E275" s="117"/>
      <c r="F275" s="117"/>
      <c r="G275" s="117"/>
      <c r="H275" s="117"/>
      <c r="I275" s="62"/>
      <c r="J275" s="133"/>
    </row>
    <row r="276" spans="1:10" ht="18.75" x14ac:dyDescent="0.3">
      <c r="A276" s="117"/>
      <c r="B276" s="117"/>
      <c r="C276" s="117"/>
      <c r="D276" s="117"/>
      <c r="E276" s="117"/>
      <c r="F276" s="117"/>
      <c r="G276" s="117"/>
      <c r="H276" s="117"/>
      <c r="I276" s="62"/>
      <c r="J276" s="133"/>
    </row>
    <row r="277" spans="1:10" ht="18.75" x14ac:dyDescent="0.3">
      <c r="A277" s="117"/>
      <c r="B277" s="117"/>
      <c r="C277" s="117"/>
      <c r="D277" s="117"/>
      <c r="E277" s="117"/>
      <c r="F277" s="117"/>
      <c r="G277" s="117"/>
      <c r="H277" s="117"/>
      <c r="I277" s="62"/>
      <c r="J277" s="133"/>
    </row>
    <row r="278" spans="1:10" ht="18.75" x14ac:dyDescent="0.3">
      <c r="A278" s="117"/>
      <c r="B278" s="117"/>
      <c r="C278" s="117"/>
      <c r="D278" s="117"/>
      <c r="E278" s="117"/>
      <c r="F278" s="117"/>
      <c r="G278" s="117"/>
      <c r="H278" s="117"/>
      <c r="I278" s="62"/>
      <c r="J278" s="133"/>
    </row>
    <row r="279" spans="1:10" ht="18.75" x14ac:dyDescent="0.3">
      <c r="A279" s="117"/>
      <c r="B279" s="117"/>
      <c r="C279" s="117"/>
      <c r="D279" s="117"/>
      <c r="E279" s="117"/>
      <c r="F279" s="117"/>
      <c r="G279" s="117"/>
      <c r="H279" s="117"/>
      <c r="I279" s="62"/>
      <c r="J279" s="133"/>
    </row>
    <row r="280" spans="1:10" ht="18.75" x14ac:dyDescent="0.3">
      <c r="A280" s="117"/>
      <c r="B280" s="117"/>
      <c r="C280" s="117"/>
      <c r="D280" s="117"/>
      <c r="E280" s="117"/>
      <c r="F280" s="117"/>
      <c r="G280" s="117"/>
      <c r="H280" s="117"/>
      <c r="I280" s="62"/>
      <c r="J280" s="133"/>
    </row>
    <row r="281" spans="1:10" ht="18.75" x14ac:dyDescent="0.3">
      <c r="A281" s="117"/>
      <c r="B281" s="117"/>
      <c r="C281" s="117"/>
      <c r="D281" s="117"/>
      <c r="E281" s="117"/>
      <c r="F281" s="117"/>
      <c r="G281" s="117"/>
      <c r="H281" s="117"/>
      <c r="I281" s="62"/>
      <c r="J281" s="133"/>
    </row>
    <row r="282" spans="1:10" ht="18.75" x14ac:dyDescent="0.3">
      <c r="A282" s="117"/>
      <c r="B282" s="117"/>
      <c r="C282" s="117"/>
      <c r="D282" s="117"/>
      <c r="E282" s="117"/>
      <c r="F282" s="117"/>
      <c r="G282" s="117"/>
      <c r="H282" s="117"/>
      <c r="I282" s="62"/>
      <c r="J282" s="133"/>
    </row>
    <row r="283" spans="1:10" ht="18.75" x14ac:dyDescent="0.3">
      <c r="A283" s="117"/>
      <c r="B283" s="117"/>
      <c r="C283" s="117"/>
      <c r="D283" s="117"/>
      <c r="E283" s="117"/>
      <c r="F283" s="117"/>
      <c r="G283" s="117"/>
      <c r="H283" s="117"/>
      <c r="I283" s="62"/>
      <c r="J283" s="133"/>
    </row>
    <row r="284" spans="1:10" ht="18.75" x14ac:dyDescent="0.3">
      <c r="A284" s="117"/>
      <c r="B284" s="117"/>
      <c r="C284" s="117"/>
      <c r="D284" s="117"/>
      <c r="E284" s="117"/>
      <c r="F284" s="117"/>
      <c r="G284" s="117"/>
      <c r="H284" s="117"/>
      <c r="I284" s="62"/>
      <c r="J284" s="133"/>
    </row>
    <row r="285" spans="1:10" ht="18.75" x14ac:dyDescent="0.3">
      <c r="A285" s="117"/>
      <c r="B285" s="117"/>
      <c r="C285" s="117"/>
      <c r="D285" s="117"/>
      <c r="E285" s="117"/>
      <c r="F285" s="117"/>
      <c r="G285" s="117"/>
      <c r="H285" s="117"/>
      <c r="I285" s="62"/>
      <c r="J285" s="133"/>
    </row>
    <row r="286" spans="1:10" ht="18.75" x14ac:dyDescent="0.3">
      <c r="A286" s="117"/>
      <c r="B286" s="117"/>
      <c r="C286" s="117"/>
      <c r="D286" s="117"/>
      <c r="E286" s="117"/>
      <c r="F286" s="117"/>
      <c r="G286" s="117"/>
      <c r="H286" s="117"/>
      <c r="I286" s="62"/>
      <c r="J286" s="133"/>
    </row>
    <row r="287" spans="1:10" ht="18.75" x14ac:dyDescent="0.3">
      <c r="A287" s="117"/>
      <c r="B287" s="117"/>
      <c r="C287" s="117"/>
      <c r="D287" s="117"/>
      <c r="E287" s="117"/>
      <c r="F287" s="117"/>
      <c r="G287" s="117"/>
      <c r="H287" s="117"/>
      <c r="I287" s="62"/>
      <c r="J287" s="133"/>
    </row>
    <row r="288" spans="1:10" ht="18.75" x14ac:dyDescent="0.3">
      <c r="A288" s="117"/>
      <c r="B288" s="117"/>
      <c r="C288" s="117"/>
      <c r="D288" s="117"/>
      <c r="E288" s="117"/>
      <c r="F288" s="117"/>
      <c r="G288" s="117"/>
      <c r="H288" s="117"/>
      <c r="I288" s="62"/>
      <c r="J288" s="133"/>
    </row>
    <row r="289" spans="1:10" ht="18.75" x14ac:dyDescent="0.3">
      <c r="A289" s="117"/>
      <c r="B289" s="117"/>
      <c r="C289" s="117"/>
      <c r="D289" s="117"/>
      <c r="E289" s="117"/>
      <c r="F289" s="117"/>
      <c r="G289" s="117"/>
      <c r="H289" s="117"/>
      <c r="I289" s="62"/>
      <c r="J289" s="133"/>
    </row>
    <row r="290" spans="1:10" ht="18.75" x14ac:dyDescent="0.3">
      <c r="A290" s="117"/>
      <c r="B290" s="117"/>
      <c r="C290" s="117"/>
      <c r="D290" s="117"/>
      <c r="E290" s="117"/>
      <c r="F290" s="117"/>
      <c r="G290" s="117"/>
      <c r="H290" s="117"/>
      <c r="I290" s="62"/>
      <c r="J290" s="133"/>
    </row>
    <row r="291" spans="1:10" ht="18.75" x14ac:dyDescent="0.3">
      <c r="A291" s="117"/>
      <c r="B291" s="117"/>
      <c r="C291" s="117"/>
      <c r="D291" s="117"/>
      <c r="E291" s="117"/>
      <c r="F291" s="117"/>
      <c r="G291" s="117"/>
      <c r="H291" s="117"/>
      <c r="I291" s="62"/>
      <c r="J291" s="133"/>
    </row>
    <row r="292" spans="1:10" ht="18.75" x14ac:dyDescent="0.3">
      <c r="A292" s="117"/>
      <c r="B292" s="117"/>
      <c r="C292" s="117"/>
      <c r="D292" s="117"/>
      <c r="E292" s="117"/>
      <c r="F292" s="117"/>
      <c r="G292" s="117"/>
      <c r="H292" s="117"/>
      <c r="I292" s="62"/>
      <c r="J292" s="133"/>
    </row>
    <row r="293" spans="1:10" ht="18.75" x14ac:dyDescent="0.3">
      <c r="A293" s="117"/>
      <c r="B293" s="117"/>
      <c r="C293" s="117"/>
      <c r="D293" s="117"/>
      <c r="E293" s="117"/>
      <c r="F293" s="117"/>
      <c r="G293" s="117"/>
      <c r="H293" s="117"/>
      <c r="I293" s="62"/>
      <c r="J293" s="133"/>
    </row>
    <row r="294" spans="1:10" ht="18.75" x14ac:dyDescent="0.3">
      <c r="A294" s="117"/>
      <c r="B294" s="117"/>
      <c r="C294" s="117"/>
      <c r="D294" s="117"/>
      <c r="E294" s="117"/>
      <c r="F294" s="117"/>
      <c r="G294" s="117"/>
      <c r="H294" s="117"/>
      <c r="I294" s="62"/>
      <c r="J294" s="133"/>
    </row>
    <row r="295" spans="1:10" ht="18.75" x14ac:dyDescent="0.3">
      <c r="A295" s="117"/>
      <c r="B295" s="117"/>
      <c r="C295" s="117"/>
      <c r="D295" s="117"/>
      <c r="E295" s="117"/>
      <c r="F295" s="117"/>
      <c r="G295" s="117"/>
      <c r="H295" s="117"/>
      <c r="I295" s="62"/>
      <c r="J295" s="133"/>
    </row>
    <row r="296" spans="1:10" ht="18.75" x14ac:dyDescent="0.3">
      <c r="A296" s="117"/>
      <c r="B296" s="117"/>
      <c r="C296" s="117"/>
      <c r="D296" s="117"/>
      <c r="E296" s="117"/>
      <c r="F296" s="117"/>
      <c r="G296" s="117"/>
      <c r="H296" s="117"/>
      <c r="I296" s="62"/>
      <c r="J296" s="133"/>
    </row>
    <row r="297" spans="1:10" ht="18.75" x14ac:dyDescent="0.3">
      <c r="A297" s="117"/>
      <c r="B297" s="117"/>
      <c r="C297" s="117"/>
      <c r="D297" s="117"/>
      <c r="E297" s="117"/>
      <c r="F297" s="117"/>
      <c r="G297" s="117"/>
      <c r="H297" s="117"/>
      <c r="I297" s="62"/>
      <c r="J297" s="133"/>
    </row>
    <row r="298" spans="1:10" ht="18.75" x14ac:dyDescent="0.3">
      <c r="A298" s="117"/>
      <c r="B298" s="117"/>
      <c r="C298" s="117"/>
      <c r="D298" s="117"/>
      <c r="E298" s="117"/>
      <c r="F298" s="117"/>
      <c r="G298" s="117"/>
      <c r="H298" s="117"/>
      <c r="I298" s="62"/>
      <c r="J298" s="133"/>
    </row>
    <row r="299" spans="1:10" ht="18.75" x14ac:dyDescent="0.3">
      <c r="A299" s="117"/>
      <c r="B299" s="117"/>
      <c r="C299" s="117"/>
      <c r="D299" s="117"/>
      <c r="E299" s="117"/>
      <c r="F299" s="117"/>
      <c r="G299" s="117"/>
      <c r="H299" s="117"/>
      <c r="I299" s="62"/>
      <c r="J299" s="133"/>
    </row>
    <row r="300" spans="1:10" ht="18.75" x14ac:dyDescent="0.3">
      <c r="A300" s="117"/>
      <c r="B300" s="117"/>
      <c r="C300" s="117"/>
      <c r="D300" s="117"/>
      <c r="E300" s="117"/>
      <c r="F300" s="117"/>
      <c r="G300" s="117"/>
      <c r="H300" s="117"/>
      <c r="I300" s="62"/>
      <c r="J300" s="133"/>
    </row>
    <row r="301" spans="1:10" ht="18.75" x14ac:dyDescent="0.3">
      <c r="A301" s="117"/>
      <c r="B301" s="117"/>
      <c r="C301" s="117"/>
      <c r="D301" s="117"/>
      <c r="E301" s="117"/>
      <c r="F301" s="117"/>
      <c r="G301" s="117"/>
      <c r="H301" s="117"/>
      <c r="I301" s="62"/>
      <c r="J301" s="133"/>
    </row>
    <row r="302" spans="1:10" ht="18.75" x14ac:dyDescent="0.3">
      <c r="A302" s="117"/>
      <c r="B302" s="117"/>
      <c r="C302" s="117"/>
      <c r="D302" s="117"/>
      <c r="E302" s="117"/>
      <c r="F302" s="117"/>
      <c r="G302" s="117"/>
      <c r="H302" s="117"/>
      <c r="I302" s="62"/>
      <c r="J302" s="133"/>
    </row>
    <row r="303" spans="1:10" ht="18.75" x14ac:dyDescent="0.3">
      <c r="A303" s="117"/>
      <c r="B303" s="117"/>
      <c r="C303" s="117"/>
      <c r="D303" s="117"/>
      <c r="E303" s="117"/>
      <c r="F303" s="117"/>
      <c r="G303" s="117"/>
      <c r="H303" s="117"/>
      <c r="I303" s="62"/>
      <c r="J303" s="133"/>
    </row>
    <row r="304" spans="1:10" ht="18.75" x14ac:dyDescent="0.3">
      <c r="A304" s="117"/>
      <c r="B304" s="117"/>
      <c r="C304" s="117"/>
      <c r="D304" s="117"/>
      <c r="E304" s="117"/>
      <c r="F304" s="117"/>
      <c r="G304" s="117"/>
      <c r="H304" s="117"/>
      <c r="I304" s="62"/>
      <c r="J304" s="133"/>
    </row>
    <row r="305" spans="1:10" ht="18.75" x14ac:dyDescent="0.3">
      <c r="A305" s="117"/>
      <c r="B305" s="117"/>
      <c r="C305" s="117"/>
      <c r="D305" s="117"/>
      <c r="E305" s="117"/>
      <c r="F305" s="117"/>
      <c r="G305" s="117"/>
      <c r="H305" s="117"/>
      <c r="I305" s="62"/>
      <c r="J305" s="133"/>
    </row>
    <row r="306" spans="1:10" ht="18.75" x14ac:dyDescent="0.3">
      <c r="A306" s="117"/>
      <c r="B306" s="117"/>
      <c r="C306" s="117"/>
      <c r="D306" s="117"/>
      <c r="E306" s="117"/>
      <c r="F306" s="117"/>
      <c r="G306" s="117"/>
      <c r="H306" s="117"/>
      <c r="I306" s="62"/>
      <c r="J306" s="133"/>
    </row>
    <row r="307" spans="1:10" ht="18.75" x14ac:dyDescent="0.3">
      <c r="A307" s="117"/>
      <c r="B307" s="117"/>
      <c r="C307" s="117"/>
      <c r="D307" s="117"/>
      <c r="E307" s="117"/>
      <c r="F307" s="117"/>
      <c r="G307" s="117"/>
      <c r="H307" s="117"/>
      <c r="I307" s="62"/>
      <c r="J307" s="133"/>
    </row>
    <row r="308" spans="1:10" ht="18.75" x14ac:dyDescent="0.3">
      <c r="A308" s="117"/>
      <c r="B308" s="117"/>
      <c r="C308" s="117"/>
      <c r="D308" s="117"/>
      <c r="E308" s="117"/>
      <c r="F308" s="117"/>
      <c r="G308" s="117"/>
      <c r="H308" s="117"/>
      <c r="I308" s="62"/>
      <c r="J308" s="133"/>
    </row>
    <row r="309" spans="1:10" ht="18.75" x14ac:dyDescent="0.3">
      <c r="A309" s="117"/>
      <c r="B309" s="117"/>
      <c r="C309" s="117"/>
      <c r="D309" s="117"/>
      <c r="E309" s="117"/>
      <c r="F309" s="117"/>
      <c r="G309" s="117"/>
      <c r="H309" s="117"/>
      <c r="I309" s="62"/>
      <c r="J309" s="133"/>
    </row>
    <row r="310" spans="1:10" ht="18.75" x14ac:dyDescent="0.3">
      <c r="A310" s="117"/>
      <c r="B310" s="117"/>
      <c r="C310" s="117"/>
      <c r="D310" s="117"/>
      <c r="E310" s="117"/>
      <c r="F310" s="117"/>
      <c r="G310" s="117"/>
      <c r="H310" s="117"/>
      <c r="I310" s="62"/>
      <c r="J310" s="133"/>
    </row>
    <row r="311" spans="1:10" ht="18.75" x14ac:dyDescent="0.3">
      <c r="A311" s="117"/>
      <c r="B311" s="117"/>
      <c r="C311" s="117"/>
      <c r="D311" s="117"/>
      <c r="E311" s="117"/>
      <c r="F311" s="117"/>
      <c r="G311" s="117"/>
      <c r="H311" s="117"/>
      <c r="I311" s="62"/>
      <c r="J311" s="133"/>
    </row>
    <row r="312" spans="1:10" ht="18.75" x14ac:dyDescent="0.3">
      <c r="A312" s="117"/>
      <c r="B312" s="117"/>
      <c r="C312" s="117"/>
      <c r="D312" s="117"/>
      <c r="E312" s="117"/>
      <c r="F312" s="117"/>
      <c r="G312" s="117"/>
      <c r="H312" s="117"/>
      <c r="I312" s="62"/>
      <c r="J312" s="133"/>
    </row>
    <row r="313" spans="1:10" ht="18.75" x14ac:dyDescent="0.3">
      <c r="A313" s="117"/>
      <c r="B313" s="117"/>
      <c r="C313" s="117"/>
      <c r="D313" s="117"/>
      <c r="E313" s="117"/>
      <c r="F313" s="117"/>
      <c r="G313" s="117"/>
      <c r="H313" s="117"/>
      <c r="I313" s="62"/>
      <c r="J313" s="133"/>
    </row>
    <row r="314" spans="1:10" ht="18.75" x14ac:dyDescent="0.3">
      <c r="A314" s="117"/>
      <c r="B314" s="117"/>
      <c r="C314" s="117"/>
      <c r="D314" s="117"/>
      <c r="E314" s="117"/>
      <c r="F314" s="117"/>
      <c r="G314" s="117"/>
      <c r="H314" s="117"/>
      <c r="I314" s="62"/>
      <c r="J314" s="133"/>
    </row>
    <row r="315" spans="1:10" ht="18.75" x14ac:dyDescent="0.3">
      <c r="A315" s="117"/>
      <c r="B315" s="117"/>
      <c r="C315" s="117"/>
      <c r="D315" s="117"/>
      <c r="E315" s="117"/>
      <c r="F315" s="117"/>
      <c r="G315" s="117"/>
      <c r="H315" s="117"/>
      <c r="I315" s="62"/>
      <c r="J315" s="133"/>
    </row>
    <row r="316" spans="1:10" ht="18.75" x14ac:dyDescent="0.3">
      <c r="A316" s="117"/>
      <c r="B316" s="117"/>
      <c r="C316" s="117"/>
      <c r="D316" s="117"/>
      <c r="E316" s="117"/>
      <c r="F316" s="117"/>
      <c r="G316" s="117"/>
      <c r="H316" s="117"/>
      <c r="I316" s="62"/>
      <c r="J316" s="133"/>
    </row>
    <row r="317" spans="1:10" ht="18.75" x14ac:dyDescent="0.3">
      <c r="A317" s="117"/>
      <c r="B317" s="117"/>
      <c r="C317" s="117"/>
      <c r="D317" s="117"/>
      <c r="E317" s="117"/>
      <c r="F317" s="117"/>
      <c r="G317" s="117"/>
      <c r="H317" s="117"/>
      <c r="I317" s="62"/>
      <c r="J317" s="133"/>
    </row>
    <row r="318" spans="1:10" ht="18.75" x14ac:dyDescent="0.3">
      <c r="A318" s="117"/>
      <c r="B318" s="117"/>
      <c r="C318" s="117"/>
      <c r="D318" s="117"/>
      <c r="E318" s="117"/>
      <c r="F318" s="117"/>
      <c r="G318" s="117"/>
      <c r="H318" s="117"/>
      <c r="I318" s="62"/>
      <c r="J318" s="133"/>
    </row>
    <row r="319" spans="1:10" ht="18.75" x14ac:dyDescent="0.3">
      <c r="A319" s="117"/>
      <c r="B319" s="117"/>
      <c r="C319" s="117"/>
      <c r="D319" s="117"/>
      <c r="E319" s="117"/>
      <c r="F319" s="117"/>
      <c r="G319" s="117"/>
      <c r="H319" s="117"/>
      <c r="I319" s="62"/>
      <c r="J319" s="133"/>
    </row>
    <row r="320" spans="1:10" ht="18.75" x14ac:dyDescent="0.3">
      <c r="A320" s="117"/>
      <c r="B320" s="117"/>
      <c r="C320" s="117"/>
      <c r="D320" s="117"/>
      <c r="E320" s="117"/>
      <c r="F320" s="117"/>
      <c r="G320" s="117"/>
      <c r="H320" s="117"/>
      <c r="I320" s="62"/>
      <c r="J320" s="133"/>
    </row>
    <row r="321" spans="1:10" ht="18.75" x14ac:dyDescent="0.3">
      <c r="A321" s="117"/>
      <c r="B321" s="117"/>
      <c r="C321" s="117"/>
      <c r="D321" s="117"/>
      <c r="E321" s="117"/>
      <c r="F321" s="117"/>
      <c r="G321" s="117"/>
      <c r="H321" s="117"/>
      <c r="I321" s="62"/>
      <c r="J321" s="133"/>
    </row>
  </sheetData>
  <autoFilter ref="K10:K232">
    <filterColumn colId="0">
      <customFilters>
        <customFilter operator="notEqual" val=" "/>
      </customFilters>
    </filterColumn>
  </autoFilter>
  <mergeCells count="9">
    <mergeCell ref="A232:D232"/>
    <mergeCell ref="H1:I1"/>
    <mergeCell ref="A9:C9"/>
    <mergeCell ref="D9:F9"/>
    <mergeCell ref="A10:C10"/>
    <mergeCell ref="A8:J8"/>
    <mergeCell ref="A5:J5"/>
    <mergeCell ref="A6:J6"/>
    <mergeCell ref="A7:J7"/>
  </mergeCells>
  <phoneticPr fontId="0" type="noConversion"/>
  <pageMargins left="0.82677165354330717" right="0.27559055118110237" top="0.52" bottom="1.3385826771653544" header="0.31496062992125984" footer="0.31496062992125984"/>
  <pageSetup paperSize="9" scale="59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2024-12-26T13:21:25Z</dcterms:modified>
</cp:coreProperties>
</file>