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Protas\"/>
    </mc:Choice>
  </mc:AlternateContent>
  <bookViews>
    <workbookView xWindow="0" yWindow="0" windowWidth="21576" windowHeight="7380"/>
  </bookViews>
  <sheets>
    <sheet name="Лист1" sheetId="1" r:id="rId1"/>
  </sheets>
  <definedNames>
    <definedName name="_Hlk159848735" localSheetId="0">Лист1!$C$11</definedName>
    <definedName name="_Hlk159849569" localSheetId="0">Лист1!$J$11</definedName>
    <definedName name="_xlnm.Print_Titles" localSheetId="0">Лист1!$6:$7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6" i="1" l="1"/>
  <c r="I109" i="1" s="1"/>
  <c r="F118" i="1"/>
  <c r="I108" i="1" s="1"/>
  <c r="E116" i="1"/>
  <c r="I105" i="1" s="1"/>
  <c r="E117" i="1"/>
  <c r="I103" i="1" s="1"/>
  <c r="E118" i="1"/>
  <c r="I104" i="1" s="1"/>
  <c r="E115" i="1"/>
  <c r="D118" i="1"/>
  <c r="I100" i="1" s="1"/>
  <c r="D116" i="1"/>
  <c r="I101" i="1" s="1"/>
  <c r="I92" i="1"/>
  <c r="E119" i="1" l="1"/>
  <c r="I96" i="1"/>
  <c r="I102" i="1"/>
  <c r="F115" i="1"/>
  <c r="I97" i="1" l="1"/>
  <c r="D117" i="1"/>
  <c r="F117" i="1"/>
  <c r="F119" i="1" s="1"/>
  <c r="D115" i="1"/>
  <c r="I95" i="1"/>
  <c r="I93" i="1"/>
  <c r="I91" i="1"/>
  <c r="D119" i="1" l="1"/>
  <c r="I107" i="1"/>
  <c r="I106" i="1"/>
  <c r="I99" i="1"/>
  <c r="I98" i="1"/>
</calcChain>
</file>

<file path=xl/sharedStrings.xml><?xml version="1.0" encoding="utf-8"?>
<sst xmlns="http://schemas.openxmlformats.org/spreadsheetml/2006/main" count="233" uniqueCount="101">
  <si>
    <t>№</t>
  </si>
  <si>
    <t>з/п</t>
  </si>
  <si>
    <t>Назва завдання</t>
  </si>
  <si>
    <t>Назва заходу</t>
  </si>
  <si>
    <t>Виконавці</t>
  </si>
  <si>
    <t>Терміни виконання</t>
  </si>
  <si>
    <t>Фінансування</t>
  </si>
  <si>
    <t>Результативні показники</t>
  </si>
  <si>
    <t>(фактичні/планові)</t>
  </si>
  <si>
    <t>Джерела</t>
  </si>
  <si>
    <t>Обсяги, тис. грн</t>
  </si>
  <si>
    <t>1.</t>
  </si>
  <si>
    <t>Моніторинг функціонування та забезпечення сталої роботи системи водопостачання та водовідведення</t>
  </si>
  <si>
    <t>1. Забезпечення виконання зобов’язань зі сплати податків</t>
  </si>
  <si>
    <t>Забезпечення сталого функціонування підприємства</t>
  </si>
  <si>
    <t>2. Оплата послуг з розподілу електричної енергії</t>
  </si>
  <si>
    <t>3. Нове будівництво, реконструкція мереж водопостачання  в м. Луцьку та населених пунктах Луцької міської територіальної громади</t>
  </si>
  <si>
    <t>Забезпечення якісним водопостачанням мешканців Луцької міської територіальної громади</t>
  </si>
  <si>
    <t xml:space="preserve">4. Оплата за постачання електричної енергії </t>
  </si>
  <si>
    <t>5. Відновлення благоустрою проїжджих частин доріг після усунення аварійних ситуацій на мережах</t>
  </si>
  <si>
    <t>2.</t>
  </si>
  <si>
    <t>Залучення та супровід інвестиційних проєктів</t>
  </si>
  <si>
    <t>1. Співфінансування проєкту Європейського інвестиційного банку (ЄІБ) «Комплексна модернізація системи водопостачання та водовідведення м. Луцьк»</t>
  </si>
  <si>
    <t>Забезпечення здійснення комплексної модернізації системи водопостачання та водовідведення м. Луцьк</t>
  </si>
  <si>
    <t>2. Співфінансування проєкту Північної Екологічної Фінансової Корпорації (НЕФКО)</t>
  </si>
  <si>
    <t xml:space="preserve">3. Фінансування проєкту Північної Екологічної Фінансової Корпорації (НЕФКО) «Підвищення енергоефективності та надійності системи водопостачання та водовідведення м. Луцька» </t>
  </si>
  <si>
    <t>3.</t>
  </si>
  <si>
    <t>Покращення якісних показників стічних вод та поводження з мулом</t>
  </si>
  <si>
    <t>1. Придбання спеціалізованої техніки для збирання та транспортування зневодненого мулу з очисних споруд каналізації (трактор – 1 шт., причіп – 2 шт.)</t>
  </si>
  <si>
    <t>Забезпечення належного санітарно-екологічного стану в місті Луцьку</t>
  </si>
  <si>
    <t>2. Очищення від осаду стічних вод мулових карт, відкритого майданчика КОС, біологічних ставків, з подальшим вивезенням осаду на відстань не більше 30 км. Знезараження очищених мулових карт</t>
  </si>
  <si>
    <t>3. Нове будівництво каналізаційно-насосної станції для перекачування промивних вод Дубнівського водозабору на вул. Дубнівській, 26 у м. Луцьку Волинської області (коригування)</t>
  </si>
  <si>
    <t>4.</t>
  </si>
  <si>
    <t>Реалізація інфраструктурних проектів у сфері водопостачання та водовідведення</t>
  </si>
  <si>
    <t>1. Реконструкція станції ІІ підйому Дубнівської площадки водопідготовки у м. Луцьку, вул. Дубнівська, 26</t>
  </si>
  <si>
    <t>Забезпечення якісною питною водою мешканців м. Луцька</t>
  </si>
  <si>
    <t>2. Капітальний ремонт фільтрувальної  станції Дубнівської площадки водопідготовки у м. Луцьку, вул. Дубнівська, 26</t>
  </si>
  <si>
    <t>3. Капітальний ремонт резервуару об'ємом 2 тис.м куб. Дубнівської площадки водопідготовки у м. Луцьку, вул. Дубнівська, 26</t>
  </si>
  <si>
    <t>4. Технічний нагляд</t>
  </si>
  <si>
    <t>5. Капітальний ремонт ділянки каналізаційного колектора d=900 мм. по вулиці Карпенка-Карого у м. Луцьку</t>
  </si>
  <si>
    <t>6.1. Закупівля основного технологічного обладнання згідно ТЕО (переливи лотків зубчасті з нержавіючої сталі в комплекті з кріпленням; напівзанурені дошки з нержавіючої сталі в комплекті з кріпленням: решітки ступеневі каналізаційні механічні з шафами управління; решітки ручні РКР; скребкові механізми з механічним видаленням осаду з шафами управління; установки промивання піскопульпи з шафами управління;</t>
  </si>
  <si>
    <t>затвори щитові поверхневі з електроприводом; конвеєри та преси гвинтові віджимні з шафами управління; мобільні комплекси зневоднення осаду в контейнерному виконанні, запірно-регулювальна арматура, насосне обладнання та шафи електричні розподільчі, модульні ємності</t>
  </si>
  <si>
    <t>6.2. Реконструкція об’єктів (приймальна камера, будівля решіток, будівля пісколовок, первинні відстійники, будівля зневоднення мулу; насосної станції сирого осаду №1 та №2; преаераторів)</t>
  </si>
  <si>
    <t>6.3. Співфінансування проекту «Реконструкція каналізаційних очисних споруд КП «Луцькводоканал» за адресою Волинська область, Луцький район, Луцька територіальна громада, Комплекс будівель та споруд №1, будинок 1 за партнерською програмою ЄБРР</t>
  </si>
  <si>
    <t>5.</t>
  </si>
  <si>
    <t>Реалізація заходів на умовах співпраці територіальних громад у сферах водопостачання та водовідведення</t>
  </si>
  <si>
    <t xml:space="preserve">5.1. Придбання автоматизованих решіток механічної очистки на КНС №4 </t>
  </si>
  <si>
    <t>5.2. Виготовлення проєктної документації на реконструкцію об’єкта КОС</t>
  </si>
  <si>
    <t>5.3. Придбання скребкового механізму з механічним видаленням осаду з шафою управління</t>
  </si>
  <si>
    <t>5.4. Придбання станції приймання стічних вод (1 шт.)</t>
  </si>
  <si>
    <t>5.5. Придбання насосного агрегата на Гнідавський водозабір</t>
  </si>
  <si>
    <t>5.6. Придбання запірно-регулювальної арматури для Гнідавського водозабору та систем водовідведення</t>
  </si>
  <si>
    <t xml:space="preserve"> 5.8. Реконструкція збірних водогонів сирої води</t>
  </si>
  <si>
    <t>5.9. Оплата видатків відповідно до умов цільової субвенції з бюджету інших територіальних громад</t>
  </si>
  <si>
    <t>6.</t>
  </si>
  <si>
    <t>Реалізація проєкту «Безпечна каналізація задля здорового довкілля: транскордонні рішення Луцька та Білостока» в рамках Програми Interreg NEXT Польща-Україна 2021-2027</t>
  </si>
  <si>
    <t xml:space="preserve">6.1. Реконструкція двох ліній  напірного каналізаційного колектора на відрізку від вулиці Карпенка-Карого, 1а до перетину вулиць Героїв УПА та Липовецької </t>
  </si>
  <si>
    <t>Забезпечення якісним водопостачанням мешканців Луцької міської територіальної громади та належного санітарно-екологічного стану в місті Луцьку</t>
  </si>
  <si>
    <t>6.3. Створення Екопростору щодо поводження з водою</t>
  </si>
  <si>
    <t>промоція продуктів кампанії у соціальних мережах;</t>
  </si>
  <si>
    <t>дизайн і виготовлення промоційних матеріалів;</t>
  </si>
  <si>
    <t xml:space="preserve">розробка та виготовлення друкованих матеріалів (листівок); </t>
  </si>
  <si>
    <t>виготовлення ролапу та інформаційних (пам’ятних) таблиць</t>
  </si>
  <si>
    <t>6.7. Витрати на персонал проєкту (заробітна плата персоналу), адміністративні витрати</t>
  </si>
  <si>
    <t>Реалізація програми ЮНІСЕФ (UNICEF) з надання підтримки стосовно покращення доступу до безпечної питної води та водовідведення</t>
  </si>
  <si>
    <t>Забезпечення якісним водовідведенням мешканців Луцької міської територіальної громади та належного санітарно-екологічного стану в місті Луцьку</t>
  </si>
  <si>
    <t>7.1.1. Співфінансування реконструкції двох ділянок напірного каналізаційного колектора по вул. Цегельна в м. Луцьк Волинська обл.</t>
  </si>
  <si>
    <t>7.2.1. Співфінансування придбання обладнання для моніторингу (витратомірів стічних вод з передачею даних до системи SCADA) для покращення роботи каналізаційної системи</t>
  </si>
  <si>
    <t>7.3.1. Співфінансування створення еко-простору для сталого управління водопостачанням та водовідведенням у м. Луцьку (придбання купольного намету в комплекті – 1 шт.)</t>
  </si>
  <si>
    <t xml:space="preserve">        Всього за роками, у тому числі: </t>
  </si>
  <si>
    <t>Всього за джерелами фінансування, у тому числі:</t>
  </si>
  <si>
    <t>- коштів бюджету громади</t>
  </si>
  <si>
    <t>- коштів інших джерел</t>
  </si>
  <si>
    <t>Грантові кошти</t>
  </si>
  <si>
    <t>КП«Луцьк-водоканал»</t>
  </si>
  <si>
    <t>Бюджет ЛМТГ</t>
  </si>
  <si>
    <t>Власні кошти</t>
  </si>
  <si>
    <t>6.2. Закупівля телеінспекції трубопроводів на базі автомобіля</t>
  </si>
  <si>
    <r>
      <t>6.4.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Розробка мультимедійного гіда</t>
    </r>
  </si>
  <si>
    <t>6.5. Участь у науково-технічній конференції та тренінгу в Білостоці, навчальних візитах до підприємств Варшави, Кракова та Вроцлава (транспортні витрати на міжнародні перевезення за маршрутами: Луцьк-Білосток-Луцьк; Луцьк-Варшава-Луцьк; Луцьк-Краків-Вроцлав-Луцьк)</t>
  </si>
  <si>
    <t>6.6. Розробка логотипу проєкту, дизайну кампанії; розробка 3 електронних постерів для соціальних мереж;</t>
  </si>
  <si>
    <t>Цільова субвенція з бюджетів інших ТГ</t>
  </si>
  <si>
    <t>5.7. Придбання насосного обладнання для артезіанських свердловин з шафами керування</t>
  </si>
  <si>
    <t>5.1. Капітальний ремонт ділянки каналізаційного колектора d=900 мм. по вулиці Карпенка-Карого у м. Луцьку (коригування)</t>
  </si>
  <si>
    <t>в тому числі грант:</t>
  </si>
  <si>
    <t>7.1. Реконструкція двох ділянок напірного каналізаційного колектора по вул. Цегельна в м. Луцьк Волинська обл.(безПДВ)</t>
  </si>
  <si>
    <t>7.2. Придбання обладнання для моніторингу (витратомірів стічних вод з передачею даних до системи SCADA) для покращення роботи каналізаційної системи (безПДВ)</t>
  </si>
  <si>
    <t>7.3. Створення еко-простору для сталого управління водопостачанням та водовідведенням у м. Луцьку (придбання купольного намету в комплекті – 1 шт.) (безПДВ)</t>
  </si>
  <si>
    <t>Додаток 2</t>
  </si>
  <si>
    <t>до Програми підтримки комунального підприємства "Луцькводоканал" на 2024-2025 роки</t>
  </si>
  <si>
    <t xml:space="preserve">Перелік завдань, заходів та результативні показники Програми підтримки комунального підприємства «Луцькводоканал» </t>
  </si>
  <si>
    <t>на 2024–2025 роки</t>
  </si>
  <si>
    <t>Гуменюк 284 000</t>
  </si>
  <si>
    <t>4. Співфінансування проєкту Північної Екологічної Фінансової Корпорації (НЕФКО) "Реконструкція каналізаційних  насосних станцій та  встановлення сонячних електричних панелей (СЕП) у місті Луцьк в Україні"</t>
  </si>
  <si>
    <t>5. Фінансування проєкту Північної Екологічної Фінансової Корпорації (НЕФКО) "Реконструкція каналізаційних  насосних станцій та  встановлення сонячних електричних панелей (СЕП) у місті Луцьк в Україні"</t>
  </si>
  <si>
    <t>в  тому числі власні кошти:</t>
  </si>
  <si>
    <t>Всього:</t>
  </si>
  <si>
    <t>2 роки</t>
  </si>
  <si>
    <t>КП «Луцькводоканал»</t>
  </si>
  <si>
    <r>
      <t>6. Реконструкція каналізаційних очисних споруд КП «Луцькводоканал» за адресою Волинська область, Луцький район, Луцька територіальна громада, Комплекс будівель та споруд №1, будинок 1</t>
    </r>
    <r>
      <rPr>
        <i/>
        <sz val="12"/>
        <color theme="1"/>
        <rFont val="Times New Roman"/>
        <family val="1"/>
        <charset val="204"/>
      </rPr>
      <t>, у тому числі:</t>
    </r>
    <r>
      <rPr>
        <sz val="12"/>
        <color theme="1"/>
        <rFont val="Times New Roman"/>
        <family val="1"/>
        <charset val="204"/>
      </rPr>
      <t xml:space="preserve"> </t>
    </r>
  </si>
  <si>
    <t>в  тому числі цільова субвенція з бюджетів інших ТГ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</si>
</sst>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6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2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theme="1" tint="0.499984740745262"/>
      <name val="Times New Roman"/>
      <family val="1"/>
      <charset val="204"/>
    </font>
    <font>
      <i/>
      <sz val="11"/>
      <color theme="2" tint="-0.749992370372631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i/>
      <sz val="12"/>
      <color theme="2" tint="-0.49998474074526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3" fillId="0" borderId="0" xfId="0" applyFont="1"/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4" fontId="6" fillId="0" borderId="0" xfId="0" applyNumberFormat="1" applyFont="1" applyBorder="1"/>
    <xf numFmtId="164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vertical="center" wrapText="1"/>
    </xf>
    <xf numFmtId="0" fontId="3" fillId="2" borderId="0" xfId="0" applyFont="1" applyFill="1"/>
    <xf numFmtId="0" fontId="3" fillId="0" borderId="0" xfId="0" applyFont="1" applyAlignment="1">
      <alignment horizontal="right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horizontal="right" vertical="center"/>
    </xf>
    <xf numFmtId="164" fontId="5" fillId="4" borderId="0" xfId="0" applyNumberFormat="1" applyFont="1" applyFill="1" applyBorder="1" applyAlignment="1">
      <alignment horizontal="center" vertical="center"/>
    </xf>
    <xf numFmtId="164" fontId="3" fillId="4" borderId="0" xfId="0" applyNumberFormat="1" applyFont="1" applyFill="1" applyBorder="1" applyAlignment="1">
      <alignment vertical="center" wrapText="1"/>
    </xf>
    <xf numFmtId="0" fontId="5" fillId="4" borderId="0" xfId="0" applyFont="1" applyFill="1" applyBorder="1" applyAlignment="1">
      <alignment horizontal="center" vertical="center" wrapText="1"/>
    </xf>
    <xf numFmtId="164" fontId="3" fillId="4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3" fillId="2" borderId="34" xfId="0" applyFont="1" applyFill="1" applyBorder="1" applyAlignment="1">
      <alignment vertical="center" wrapText="1"/>
    </xf>
    <xf numFmtId="0" fontId="3" fillId="2" borderId="38" xfId="0" applyFont="1" applyFill="1" applyBorder="1" applyAlignment="1">
      <alignment vertical="center" wrapText="1"/>
    </xf>
    <xf numFmtId="0" fontId="3" fillId="2" borderId="36" xfId="0" applyFont="1" applyFill="1" applyBorder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right" vertical="center" wrapText="1"/>
    </xf>
    <xf numFmtId="164" fontId="5" fillId="0" borderId="12" xfId="0" applyNumberFormat="1" applyFont="1" applyBorder="1" applyAlignment="1">
      <alignment horizontal="right" vertical="center" wrapText="1"/>
    </xf>
    <xf numFmtId="164" fontId="8" fillId="0" borderId="13" xfId="0" applyNumberFormat="1" applyFont="1" applyBorder="1" applyAlignment="1">
      <alignment horizontal="right" vertical="center" wrapText="1"/>
    </xf>
    <xf numFmtId="164" fontId="3" fillId="0" borderId="31" xfId="0" applyNumberFormat="1" applyFont="1" applyBorder="1" applyAlignment="1">
      <alignment horizontal="right" vertical="center" wrapText="1"/>
    </xf>
    <xf numFmtId="0" fontId="5" fillId="0" borderId="3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164" fontId="5" fillId="0" borderId="13" xfId="0" applyNumberFormat="1" applyFont="1" applyBorder="1" applyAlignment="1">
      <alignment horizontal="right"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164" fontId="5" fillId="3" borderId="13" xfId="0" applyNumberFormat="1" applyFont="1" applyFill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164" fontId="9" fillId="0" borderId="13" xfId="0" applyNumberFormat="1" applyFont="1" applyBorder="1" applyAlignment="1">
      <alignment horizontal="right" vertical="center" wrapText="1"/>
    </xf>
    <xf numFmtId="0" fontId="5" fillId="4" borderId="0" xfId="0" applyFont="1" applyFill="1" applyBorder="1" applyAlignment="1">
      <alignment horizontal="center"/>
    </xf>
    <xf numFmtId="164" fontId="5" fillId="4" borderId="0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right" vertical="center" wrapText="1"/>
    </xf>
    <xf numFmtId="0" fontId="3" fillId="0" borderId="17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10" fillId="2" borderId="13" xfId="0" applyFont="1" applyFill="1" applyBorder="1" applyAlignment="1">
      <alignment horizontal="right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0" xfId="0" applyFont="1"/>
    <xf numFmtId="0" fontId="12" fillId="0" borderId="4" xfId="0" applyFont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2" fillId="0" borderId="0" xfId="0" applyFont="1" applyBorder="1"/>
    <xf numFmtId="164" fontId="12" fillId="4" borderId="0" xfId="0" applyNumberFormat="1" applyFont="1" applyFill="1" applyBorder="1"/>
    <xf numFmtId="0" fontId="12" fillId="0" borderId="0" xfId="0" applyFont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2" borderId="13" xfId="0" applyFont="1" applyFill="1" applyBorder="1" applyAlignment="1">
      <alignment horizontal="right" vertical="center" wrapText="1"/>
    </xf>
    <xf numFmtId="0" fontId="10" fillId="2" borderId="31" xfId="0" applyFont="1" applyFill="1" applyBorder="1" applyAlignment="1">
      <alignment horizontal="right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15" fillId="0" borderId="44" xfId="0" applyFont="1" applyBorder="1" applyAlignment="1">
      <alignment horizontal="center" vertical="center" wrapText="1"/>
    </xf>
    <xf numFmtId="164" fontId="14" fillId="2" borderId="44" xfId="0" applyNumberFormat="1" applyFont="1" applyFill="1" applyBorder="1" applyAlignment="1">
      <alignment horizontal="right" vertical="center" wrapText="1"/>
    </xf>
    <xf numFmtId="164" fontId="14" fillId="2" borderId="46" xfId="0" applyNumberFormat="1" applyFont="1" applyFill="1" applyBorder="1" applyAlignment="1">
      <alignment horizontal="right" vertical="center" wrapText="1"/>
    </xf>
    <xf numFmtId="0" fontId="15" fillId="0" borderId="47" xfId="0" applyFont="1" applyBorder="1" applyAlignment="1">
      <alignment horizontal="center" vertical="center" wrapText="1"/>
    </xf>
    <xf numFmtId="164" fontId="14" fillId="2" borderId="51" xfId="0" applyNumberFormat="1" applyFont="1" applyFill="1" applyBorder="1" applyAlignment="1">
      <alignment horizontal="right" vertical="center" wrapText="1"/>
    </xf>
    <xf numFmtId="164" fontId="14" fillId="2" borderId="52" xfId="0" applyNumberFormat="1" applyFont="1" applyFill="1" applyBorder="1" applyAlignment="1">
      <alignment horizontal="right" vertical="center" wrapText="1"/>
    </xf>
    <xf numFmtId="164" fontId="14" fillId="2" borderId="53" xfId="0" applyNumberFormat="1" applyFont="1" applyFill="1" applyBorder="1" applyAlignment="1">
      <alignment horizontal="right" vertical="center" wrapText="1"/>
    </xf>
    <xf numFmtId="164" fontId="14" fillId="2" borderId="54" xfId="0" applyNumberFormat="1" applyFont="1" applyFill="1" applyBorder="1" applyAlignment="1">
      <alignment horizontal="right" vertical="center" wrapText="1"/>
    </xf>
    <xf numFmtId="0" fontId="12" fillId="0" borderId="44" xfId="0" applyFont="1" applyBorder="1" applyAlignment="1">
      <alignment horizontal="center" vertical="center" wrapText="1"/>
    </xf>
    <xf numFmtId="164" fontId="3" fillId="2" borderId="46" xfId="0" applyNumberFormat="1" applyFont="1" applyFill="1" applyBorder="1" applyAlignment="1">
      <alignment horizontal="right" vertical="center" wrapText="1"/>
    </xf>
    <xf numFmtId="0" fontId="12" fillId="0" borderId="49" xfId="0" applyFont="1" applyBorder="1" applyAlignment="1">
      <alignment horizontal="center" vertical="center" wrapText="1"/>
    </xf>
    <xf numFmtId="164" fontId="3" fillId="2" borderId="50" xfId="0" applyNumberFormat="1" applyFont="1" applyFill="1" applyBorder="1" applyAlignment="1">
      <alignment horizontal="right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164" fontId="3" fillId="2" borderId="56" xfId="0" applyNumberFormat="1" applyFont="1" applyFill="1" applyBorder="1" applyAlignment="1">
      <alignment horizontal="right" vertical="center" wrapText="1"/>
    </xf>
    <xf numFmtId="0" fontId="12" fillId="0" borderId="47" xfId="0" applyFont="1" applyBorder="1" applyAlignment="1">
      <alignment horizontal="center" vertical="center" wrapText="1"/>
    </xf>
    <xf numFmtId="164" fontId="3" fillId="2" borderId="57" xfId="0" applyNumberFormat="1" applyFont="1" applyFill="1" applyBorder="1" applyAlignment="1">
      <alignment horizontal="right" vertical="center" wrapText="1"/>
    </xf>
    <xf numFmtId="164" fontId="14" fillId="2" borderId="58" xfId="0" applyNumberFormat="1" applyFont="1" applyFill="1" applyBorder="1" applyAlignment="1">
      <alignment horizontal="right" vertical="center" wrapText="1"/>
    </xf>
    <xf numFmtId="164" fontId="14" fillId="2" borderId="59" xfId="0" applyNumberFormat="1" applyFont="1" applyFill="1" applyBorder="1" applyAlignment="1">
      <alignment horizontal="right" vertical="center" wrapText="1"/>
    </xf>
    <xf numFmtId="0" fontId="3" fillId="0" borderId="30" xfId="0" applyFont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3" borderId="30" xfId="0" applyFont="1" applyFill="1" applyBorder="1" applyAlignment="1">
      <alignment vertical="center" wrapText="1"/>
    </xf>
    <xf numFmtId="164" fontId="5" fillId="3" borderId="31" xfId="0" applyNumberFormat="1" applyFont="1" applyFill="1" applyBorder="1" applyAlignment="1">
      <alignment horizontal="right" vertical="center" wrapText="1"/>
    </xf>
    <xf numFmtId="0" fontId="3" fillId="2" borderId="30" xfId="0" applyFont="1" applyFill="1" applyBorder="1" applyAlignment="1">
      <alignment vertical="center" wrapText="1"/>
    </xf>
    <xf numFmtId="164" fontId="5" fillId="3" borderId="0" xfId="0" applyNumberFormat="1" applyFont="1" applyFill="1" applyBorder="1" applyAlignment="1">
      <alignment horizontal="right" vertical="center" wrapText="1"/>
    </xf>
    <xf numFmtId="164" fontId="5" fillId="3" borderId="3" xfId="0" applyNumberFormat="1" applyFont="1" applyFill="1" applyBorder="1" applyAlignment="1">
      <alignment horizontal="right" vertical="center" wrapText="1"/>
    </xf>
    <xf numFmtId="0" fontId="8" fillId="2" borderId="30" xfId="0" applyFont="1" applyFill="1" applyBorder="1" applyAlignment="1">
      <alignment horizontal="center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0" fontId="9" fillId="2" borderId="30" xfId="0" applyFont="1" applyFill="1" applyBorder="1" applyAlignment="1">
      <alignment horizontal="right" vertical="center" wrapText="1"/>
    </xf>
    <xf numFmtId="0" fontId="5" fillId="0" borderId="13" xfId="0" applyFont="1" applyBorder="1" applyAlignment="1">
      <alignment vertical="center" wrapText="1"/>
    </xf>
    <xf numFmtId="0" fontId="3" fillId="2" borderId="61" xfId="0" applyFont="1" applyFill="1" applyBorder="1" applyAlignment="1">
      <alignment vertical="center" wrapText="1"/>
    </xf>
    <xf numFmtId="164" fontId="7" fillId="2" borderId="61" xfId="0" applyNumberFormat="1" applyFont="1" applyFill="1" applyBorder="1" applyAlignment="1">
      <alignment horizontal="right" vertical="center" wrapText="1"/>
    </xf>
    <xf numFmtId="164" fontId="7" fillId="2" borderId="63" xfId="0" applyNumberFormat="1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right" vertical="center" wrapText="1"/>
    </xf>
    <xf numFmtId="0" fontId="3" fillId="2" borderId="60" xfId="0" applyFont="1" applyFill="1" applyBorder="1" applyAlignment="1">
      <alignment vertical="center" wrapText="1"/>
    </xf>
    <xf numFmtId="0" fontId="3" fillId="2" borderId="61" xfId="0" applyFont="1" applyFill="1" applyBorder="1" applyAlignment="1">
      <alignment horizontal="center" vertical="center" wrapText="1"/>
    </xf>
    <xf numFmtId="0" fontId="12" fillId="2" borderId="62" xfId="0" applyFont="1" applyFill="1" applyBorder="1" applyAlignment="1">
      <alignment vertical="center" wrapText="1"/>
    </xf>
    <xf numFmtId="0" fontId="12" fillId="2" borderId="64" xfId="0" applyFont="1" applyFill="1" applyBorder="1" applyAlignment="1">
      <alignment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164" fontId="3" fillId="0" borderId="65" xfId="0" applyNumberFormat="1" applyFont="1" applyBorder="1" applyAlignment="1">
      <alignment horizontal="right" vertical="center" wrapText="1"/>
    </xf>
    <xf numFmtId="0" fontId="11" fillId="2" borderId="13" xfId="0" applyFont="1" applyFill="1" applyBorder="1" applyAlignment="1">
      <alignment horizontal="right" vertical="center" wrapText="1"/>
    </xf>
    <xf numFmtId="0" fontId="10" fillId="2" borderId="30" xfId="0" applyFont="1" applyFill="1" applyBorder="1" applyAlignment="1">
      <alignment horizontal="right" vertical="center" wrapText="1"/>
    </xf>
    <xf numFmtId="0" fontId="10" fillId="2" borderId="13" xfId="0" applyFont="1" applyFill="1" applyBorder="1" applyAlignment="1">
      <alignment horizontal="right" vertical="center" wrapText="1"/>
    </xf>
    <xf numFmtId="0" fontId="10" fillId="2" borderId="31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4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25" xfId="0" applyFont="1" applyBorder="1" applyAlignment="1">
      <alignment horizontal="left" vertical="center" wrapText="1"/>
    </xf>
    <xf numFmtId="164" fontId="3" fillId="2" borderId="50" xfId="0" applyNumberFormat="1" applyFont="1" applyFill="1" applyBorder="1" applyAlignment="1">
      <alignment horizontal="right" vertical="center" wrapText="1"/>
    </xf>
    <xf numFmtId="164" fontId="3" fillId="2" borderId="52" xfId="0" applyNumberFormat="1" applyFont="1" applyFill="1" applyBorder="1" applyAlignment="1">
      <alignment horizontal="right" vertical="center" wrapText="1"/>
    </xf>
    <xf numFmtId="164" fontId="3" fillId="2" borderId="54" xfId="0" applyNumberFormat="1" applyFont="1" applyFill="1" applyBorder="1" applyAlignment="1">
      <alignment horizontal="right" vertical="center" wrapText="1"/>
    </xf>
    <xf numFmtId="0" fontId="14" fillId="0" borderId="17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3" borderId="3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5" xfId="0" applyFont="1" applyFill="1" applyBorder="1" applyAlignment="1">
      <alignment vertical="center" wrapText="1"/>
    </xf>
    <xf numFmtId="0" fontId="3" fillId="2" borderId="60" xfId="0" applyFont="1" applyFill="1" applyBorder="1" applyAlignment="1">
      <alignment vertical="center" wrapText="1"/>
    </xf>
    <xf numFmtId="0" fontId="3" fillId="2" borderId="61" xfId="0" applyFont="1" applyFill="1" applyBorder="1" applyAlignment="1">
      <alignment vertical="center" wrapText="1"/>
    </xf>
    <xf numFmtId="0" fontId="3" fillId="2" borderId="62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14" fillId="0" borderId="25" xfId="0" applyFont="1" applyBorder="1" applyAlignment="1">
      <alignment vertical="center" wrapText="1"/>
    </xf>
    <xf numFmtId="0" fontId="14" fillId="0" borderId="25" xfId="0" applyFont="1" applyBorder="1" applyAlignment="1">
      <alignment horizontal="center" vertical="center" wrapText="1"/>
    </xf>
    <xf numFmtId="0" fontId="3" fillId="0" borderId="48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9" fillId="2" borderId="36" xfId="0" applyFont="1" applyFill="1" applyBorder="1" applyAlignment="1">
      <alignment horizontal="right" vertical="center" wrapText="1"/>
    </xf>
    <xf numFmtId="0" fontId="9" fillId="2" borderId="37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right" vertical="center" wrapText="1"/>
    </xf>
    <xf numFmtId="0" fontId="11" fillId="2" borderId="36" xfId="0" applyFont="1" applyFill="1" applyBorder="1" applyAlignment="1">
      <alignment horizontal="right" vertical="center" wrapText="1"/>
    </xf>
    <xf numFmtId="0" fontId="11" fillId="2" borderId="37" xfId="0" applyFont="1" applyFill="1" applyBorder="1" applyAlignment="1">
      <alignment horizontal="righ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0"/>
  <sheetViews>
    <sheetView tabSelected="1" view="pageBreakPreview" topLeftCell="A61" zoomScale="70" zoomScaleNormal="100" zoomScaleSheetLayoutView="70" workbookViewId="0">
      <selection activeCell="C78" sqref="C78:D78"/>
    </sheetView>
  </sheetViews>
  <sheetFormatPr defaultColWidth="9.109375" defaultRowHeight="15.6" outlineLevelRow="1" x14ac:dyDescent="0.3"/>
  <cols>
    <col min="1" max="1" width="9.109375" style="3"/>
    <col min="2" max="2" width="20.5546875" style="1" customWidth="1"/>
    <col min="3" max="3" width="36.6640625" style="1" customWidth="1"/>
    <col min="4" max="4" width="33" style="1" customWidth="1"/>
    <col min="5" max="5" width="18.88671875" style="3" customWidth="1"/>
    <col min="6" max="6" width="11.44140625" style="3" customWidth="1"/>
    <col min="7" max="7" width="22.109375" style="58" customWidth="1"/>
    <col min="8" max="8" width="12.77734375" style="58" customWidth="1"/>
    <col min="9" max="9" width="12.77734375" style="1" customWidth="1"/>
    <col min="10" max="10" width="40.88671875" style="1" customWidth="1"/>
    <col min="11" max="11" width="9.109375" style="1"/>
    <col min="12" max="12" width="17.88671875" style="1" hidden="1" customWidth="1"/>
    <col min="13" max="16384" width="9.109375" style="1"/>
  </cols>
  <sheetData>
    <row r="1" spans="1:10" x14ac:dyDescent="0.3">
      <c r="J1" s="1" t="s">
        <v>88</v>
      </c>
    </row>
    <row r="2" spans="1:10" ht="46.8" x14ac:dyDescent="0.3">
      <c r="J2" s="25" t="s">
        <v>89</v>
      </c>
    </row>
    <row r="3" spans="1:10" ht="16.2" x14ac:dyDescent="0.3">
      <c r="C3" s="187" t="s">
        <v>90</v>
      </c>
      <c r="D3" s="187"/>
      <c r="E3" s="187"/>
      <c r="F3" s="187"/>
      <c r="G3" s="187"/>
      <c r="H3" s="187"/>
      <c r="I3" s="187"/>
    </row>
    <row r="4" spans="1:10" ht="16.2" x14ac:dyDescent="0.3">
      <c r="C4" s="187" t="s">
        <v>91</v>
      </c>
      <c r="D4" s="187"/>
      <c r="E4" s="187"/>
      <c r="F4" s="187"/>
      <c r="G4" s="187"/>
      <c r="H4" s="187"/>
      <c r="I4" s="187"/>
    </row>
    <row r="5" spans="1:10" ht="10.199999999999999" customHeight="1" thickBot="1" x14ac:dyDescent="0.35"/>
    <row r="6" spans="1:10" ht="16.2" thickBot="1" x14ac:dyDescent="0.35">
      <c r="A6" s="45" t="s">
        <v>0</v>
      </c>
      <c r="B6" s="123" t="s">
        <v>2</v>
      </c>
      <c r="C6" s="125" t="s">
        <v>3</v>
      </c>
      <c r="D6" s="126"/>
      <c r="E6" s="123" t="s">
        <v>4</v>
      </c>
      <c r="F6" s="123" t="s">
        <v>5</v>
      </c>
      <c r="G6" s="129" t="s">
        <v>6</v>
      </c>
      <c r="H6" s="130"/>
      <c r="I6" s="131"/>
      <c r="J6" s="4" t="s">
        <v>7</v>
      </c>
    </row>
    <row r="7" spans="1:10" ht="16.2" thickBot="1" x14ac:dyDescent="0.35">
      <c r="A7" s="46" t="s">
        <v>1</v>
      </c>
      <c r="B7" s="124"/>
      <c r="C7" s="127"/>
      <c r="D7" s="128"/>
      <c r="E7" s="124"/>
      <c r="F7" s="124"/>
      <c r="G7" s="59" t="s">
        <v>9</v>
      </c>
      <c r="H7" s="198" t="s">
        <v>10</v>
      </c>
      <c r="I7" s="199"/>
      <c r="J7" s="5" t="s">
        <v>8</v>
      </c>
    </row>
    <row r="8" spans="1:10" ht="16.2" thickBot="1" x14ac:dyDescent="0.35">
      <c r="A8" s="200"/>
      <c r="B8" s="11"/>
      <c r="C8" s="11"/>
      <c r="D8" s="11"/>
      <c r="E8" s="11"/>
      <c r="F8" s="11"/>
      <c r="G8" s="64"/>
      <c r="H8" s="11"/>
      <c r="I8" s="11"/>
      <c r="J8" s="201"/>
    </row>
    <row r="9" spans="1:10" ht="23.25" customHeight="1" x14ac:dyDescent="0.3">
      <c r="A9" s="138" t="s">
        <v>11</v>
      </c>
      <c r="B9" s="134" t="s">
        <v>12</v>
      </c>
      <c r="C9" s="132" t="s">
        <v>13</v>
      </c>
      <c r="D9" s="132"/>
      <c r="E9" s="134" t="s">
        <v>98</v>
      </c>
      <c r="F9" s="51">
        <v>2024</v>
      </c>
      <c r="G9" s="55" t="s">
        <v>75</v>
      </c>
      <c r="H9" s="88"/>
      <c r="I9" s="89">
        <v>20000</v>
      </c>
      <c r="J9" s="147" t="s">
        <v>14</v>
      </c>
    </row>
    <row r="10" spans="1:10" ht="23.25" customHeight="1" x14ac:dyDescent="0.3">
      <c r="A10" s="139"/>
      <c r="B10" s="135"/>
      <c r="C10" s="133"/>
      <c r="D10" s="133"/>
      <c r="E10" s="135"/>
      <c r="F10" s="49">
        <v>2025</v>
      </c>
      <c r="G10" s="57" t="s">
        <v>75</v>
      </c>
      <c r="H10" s="82"/>
      <c r="I10" s="83">
        <v>20000</v>
      </c>
      <c r="J10" s="148"/>
    </row>
    <row r="11" spans="1:10" ht="23.25" customHeight="1" x14ac:dyDescent="0.3">
      <c r="A11" s="139"/>
      <c r="B11" s="135"/>
      <c r="C11" s="133" t="s">
        <v>15</v>
      </c>
      <c r="D11" s="133"/>
      <c r="E11" s="135" t="s">
        <v>98</v>
      </c>
      <c r="F11" s="49">
        <v>2024</v>
      </c>
      <c r="G11" s="57" t="s">
        <v>75</v>
      </c>
      <c r="H11" s="82"/>
      <c r="I11" s="83">
        <v>30000</v>
      </c>
      <c r="J11" s="148" t="s">
        <v>14</v>
      </c>
    </row>
    <row r="12" spans="1:10" ht="23.25" customHeight="1" x14ac:dyDescent="0.3">
      <c r="A12" s="139"/>
      <c r="B12" s="135"/>
      <c r="C12" s="133"/>
      <c r="D12" s="133"/>
      <c r="E12" s="135"/>
      <c r="F12" s="49">
        <v>2025</v>
      </c>
      <c r="G12" s="57" t="s">
        <v>75</v>
      </c>
      <c r="H12" s="82"/>
      <c r="I12" s="83">
        <v>30000</v>
      </c>
      <c r="J12" s="148"/>
    </row>
    <row r="13" spans="1:10" ht="23.25" customHeight="1" x14ac:dyDescent="0.3">
      <c r="A13" s="139"/>
      <c r="B13" s="135"/>
      <c r="C13" s="142" t="s">
        <v>16</v>
      </c>
      <c r="D13" s="142"/>
      <c r="E13" s="135" t="s">
        <v>98</v>
      </c>
      <c r="F13" s="49">
        <v>2024</v>
      </c>
      <c r="G13" s="57" t="s">
        <v>75</v>
      </c>
      <c r="H13" s="82"/>
      <c r="I13" s="83">
        <v>1000</v>
      </c>
      <c r="J13" s="182" t="s">
        <v>17</v>
      </c>
    </row>
    <row r="14" spans="1:10" ht="23.25" customHeight="1" x14ac:dyDescent="0.3">
      <c r="A14" s="139"/>
      <c r="B14" s="135"/>
      <c r="C14" s="142"/>
      <c r="D14" s="142"/>
      <c r="E14" s="135"/>
      <c r="F14" s="49">
        <v>2025</v>
      </c>
      <c r="G14" s="57" t="s">
        <v>75</v>
      </c>
      <c r="H14" s="82"/>
      <c r="I14" s="83">
        <v>45000</v>
      </c>
      <c r="J14" s="182"/>
    </row>
    <row r="15" spans="1:10" ht="23.25" customHeight="1" x14ac:dyDescent="0.3">
      <c r="A15" s="139"/>
      <c r="B15" s="135"/>
      <c r="C15" s="133" t="s">
        <v>18</v>
      </c>
      <c r="D15" s="133"/>
      <c r="E15" s="135" t="s">
        <v>98</v>
      </c>
      <c r="F15" s="49">
        <v>2024</v>
      </c>
      <c r="G15" s="57" t="s">
        <v>75</v>
      </c>
      <c r="H15" s="82"/>
      <c r="I15" s="83">
        <v>45000</v>
      </c>
      <c r="J15" s="182" t="s">
        <v>14</v>
      </c>
    </row>
    <row r="16" spans="1:10" ht="23.25" customHeight="1" x14ac:dyDescent="0.3">
      <c r="A16" s="139"/>
      <c r="B16" s="135"/>
      <c r="C16" s="133"/>
      <c r="D16" s="133"/>
      <c r="E16" s="135"/>
      <c r="F16" s="49">
        <v>2025</v>
      </c>
      <c r="G16" s="57" t="s">
        <v>75</v>
      </c>
      <c r="H16" s="82"/>
      <c r="I16" s="83">
        <v>40000</v>
      </c>
      <c r="J16" s="182"/>
    </row>
    <row r="17" spans="1:10" ht="23.25" customHeight="1" x14ac:dyDescent="0.3">
      <c r="A17" s="139"/>
      <c r="B17" s="135"/>
      <c r="C17" s="133" t="s">
        <v>19</v>
      </c>
      <c r="D17" s="133"/>
      <c r="E17" s="135" t="s">
        <v>98</v>
      </c>
      <c r="F17" s="49">
        <v>2024</v>
      </c>
      <c r="G17" s="57" t="s">
        <v>75</v>
      </c>
      <c r="H17" s="82"/>
      <c r="I17" s="83">
        <v>1000</v>
      </c>
      <c r="J17" s="182" t="s">
        <v>14</v>
      </c>
    </row>
    <row r="18" spans="1:10" ht="23.25" customHeight="1" thickBot="1" x14ac:dyDescent="0.35">
      <c r="A18" s="140"/>
      <c r="B18" s="141"/>
      <c r="C18" s="146"/>
      <c r="D18" s="146"/>
      <c r="E18" s="141"/>
      <c r="F18" s="50">
        <v>2025</v>
      </c>
      <c r="G18" s="56" t="s">
        <v>75</v>
      </c>
      <c r="H18" s="90"/>
      <c r="I18" s="91">
        <v>1000</v>
      </c>
      <c r="J18" s="183"/>
    </row>
    <row r="19" spans="1:10" ht="26.25" customHeight="1" x14ac:dyDescent="0.3">
      <c r="A19" s="138" t="s">
        <v>20</v>
      </c>
      <c r="B19" s="134" t="s">
        <v>21</v>
      </c>
      <c r="C19" s="132" t="s">
        <v>22</v>
      </c>
      <c r="D19" s="132"/>
      <c r="E19" s="134" t="s">
        <v>98</v>
      </c>
      <c r="F19" s="51">
        <v>2024</v>
      </c>
      <c r="G19" s="55" t="s">
        <v>75</v>
      </c>
      <c r="H19" s="88"/>
      <c r="I19" s="89">
        <v>11000</v>
      </c>
      <c r="J19" s="195" t="s">
        <v>23</v>
      </c>
    </row>
    <row r="20" spans="1:10" ht="26.25" customHeight="1" x14ac:dyDescent="0.3">
      <c r="A20" s="139"/>
      <c r="B20" s="135"/>
      <c r="C20" s="133"/>
      <c r="D20" s="133"/>
      <c r="E20" s="135"/>
      <c r="F20" s="49">
        <v>2025</v>
      </c>
      <c r="G20" s="57" t="s">
        <v>75</v>
      </c>
      <c r="H20" s="82"/>
      <c r="I20" s="83">
        <v>20000</v>
      </c>
      <c r="J20" s="196"/>
    </row>
    <row r="21" spans="1:10" ht="31.8" customHeight="1" x14ac:dyDescent="0.3">
      <c r="A21" s="139"/>
      <c r="B21" s="135"/>
      <c r="C21" s="133" t="s">
        <v>24</v>
      </c>
      <c r="D21" s="133"/>
      <c r="E21" s="49" t="s">
        <v>98</v>
      </c>
      <c r="F21" s="49">
        <v>2024</v>
      </c>
      <c r="G21" s="57" t="s">
        <v>75</v>
      </c>
      <c r="H21" s="82"/>
      <c r="I21" s="83">
        <v>1910</v>
      </c>
      <c r="J21" s="196"/>
    </row>
    <row r="22" spans="1:10" ht="59.25" customHeight="1" x14ac:dyDescent="0.3">
      <c r="A22" s="139"/>
      <c r="B22" s="135"/>
      <c r="C22" s="133" t="s">
        <v>25</v>
      </c>
      <c r="D22" s="133"/>
      <c r="E22" s="49" t="s">
        <v>98</v>
      </c>
      <c r="F22" s="49">
        <v>2024</v>
      </c>
      <c r="G22" s="57" t="s">
        <v>75</v>
      </c>
      <c r="H22" s="82"/>
      <c r="I22" s="83">
        <v>1520</v>
      </c>
      <c r="J22" s="196"/>
    </row>
    <row r="23" spans="1:10" ht="72.599999999999994" customHeight="1" x14ac:dyDescent="0.3">
      <c r="A23" s="139"/>
      <c r="B23" s="135"/>
      <c r="C23" s="142" t="s">
        <v>93</v>
      </c>
      <c r="D23" s="142"/>
      <c r="E23" s="49" t="s">
        <v>98</v>
      </c>
      <c r="F23" s="49">
        <v>2025</v>
      </c>
      <c r="G23" s="57" t="s">
        <v>75</v>
      </c>
      <c r="H23" s="82"/>
      <c r="I23" s="83">
        <v>10000</v>
      </c>
      <c r="J23" s="196"/>
    </row>
    <row r="24" spans="1:10" ht="59.25" customHeight="1" thickBot="1" x14ac:dyDescent="0.35">
      <c r="A24" s="140"/>
      <c r="B24" s="141"/>
      <c r="C24" s="146" t="s">
        <v>94</v>
      </c>
      <c r="D24" s="146"/>
      <c r="E24" s="50" t="s">
        <v>98</v>
      </c>
      <c r="F24" s="50">
        <v>2025</v>
      </c>
      <c r="G24" s="56" t="s">
        <v>73</v>
      </c>
      <c r="H24" s="90"/>
      <c r="I24" s="91">
        <v>100500</v>
      </c>
      <c r="J24" s="197"/>
    </row>
    <row r="25" spans="1:10" ht="39" customHeight="1" x14ac:dyDescent="0.3">
      <c r="A25" s="138" t="s">
        <v>26</v>
      </c>
      <c r="B25" s="132" t="s">
        <v>27</v>
      </c>
      <c r="C25" s="132" t="s">
        <v>28</v>
      </c>
      <c r="D25" s="132"/>
      <c r="E25" s="51" t="s">
        <v>98</v>
      </c>
      <c r="F25" s="51">
        <v>2024</v>
      </c>
      <c r="G25" s="55" t="s">
        <v>75</v>
      </c>
      <c r="H25" s="88"/>
      <c r="I25" s="89">
        <v>5500</v>
      </c>
      <c r="J25" s="195" t="s">
        <v>29</v>
      </c>
    </row>
    <row r="26" spans="1:10" ht="30" customHeight="1" x14ac:dyDescent="0.3">
      <c r="A26" s="139"/>
      <c r="B26" s="133"/>
      <c r="C26" s="133" t="s">
        <v>30</v>
      </c>
      <c r="D26" s="133"/>
      <c r="E26" s="135" t="s">
        <v>98</v>
      </c>
      <c r="F26" s="49">
        <v>2024</v>
      </c>
      <c r="G26" s="57" t="s">
        <v>75</v>
      </c>
      <c r="H26" s="82"/>
      <c r="I26" s="83">
        <v>2000</v>
      </c>
      <c r="J26" s="196"/>
    </row>
    <row r="27" spans="1:10" ht="30" customHeight="1" x14ac:dyDescent="0.3">
      <c r="A27" s="139"/>
      <c r="B27" s="133"/>
      <c r="C27" s="133"/>
      <c r="D27" s="133"/>
      <c r="E27" s="135"/>
      <c r="F27" s="49">
        <v>2025</v>
      </c>
      <c r="G27" s="57" t="s">
        <v>75</v>
      </c>
      <c r="H27" s="82"/>
      <c r="I27" s="83">
        <v>5000</v>
      </c>
      <c r="J27" s="196"/>
    </row>
    <row r="28" spans="1:10" ht="54" customHeight="1" thickBot="1" x14ac:dyDescent="0.35">
      <c r="A28" s="140"/>
      <c r="B28" s="146"/>
      <c r="C28" s="146" t="s">
        <v>31</v>
      </c>
      <c r="D28" s="146"/>
      <c r="E28" s="50" t="s">
        <v>98</v>
      </c>
      <c r="F28" s="50">
        <v>2024</v>
      </c>
      <c r="G28" s="56" t="s">
        <v>75</v>
      </c>
      <c r="H28" s="90"/>
      <c r="I28" s="91">
        <v>6731</v>
      </c>
      <c r="J28" s="197"/>
    </row>
    <row r="29" spans="1:10" ht="31.8" customHeight="1" thickBot="1" x14ac:dyDescent="0.35">
      <c r="A29" s="11"/>
      <c r="B29" s="10"/>
      <c r="C29" s="10"/>
      <c r="D29" s="10"/>
      <c r="E29" s="11"/>
      <c r="F29" s="11"/>
      <c r="G29" s="64"/>
      <c r="H29" s="64"/>
      <c r="I29" s="65"/>
      <c r="J29" s="66"/>
    </row>
    <row r="30" spans="1:10" ht="21" customHeight="1" x14ac:dyDescent="0.3">
      <c r="A30" s="138" t="s">
        <v>32</v>
      </c>
      <c r="B30" s="143" t="s">
        <v>33</v>
      </c>
      <c r="C30" s="132" t="s">
        <v>34</v>
      </c>
      <c r="D30" s="132"/>
      <c r="E30" s="134" t="s">
        <v>98</v>
      </c>
      <c r="F30" s="51">
        <v>2024</v>
      </c>
      <c r="G30" s="55" t="s">
        <v>75</v>
      </c>
      <c r="H30" s="88"/>
      <c r="I30" s="89">
        <v>120000</v>
      </c>
      <c r="J30" s="147" t="s">
        <v>35</v>
      </c>
    </row>
    <row r="31" spans="1:10" ht="21" customHeight="1" x14ac:dyDescent="0.3">
      <c r="A31" s="139"/>
      <c r="B31" s="144"/>
      <c r="C31" s="133"/>
      <c r="D31" s="133"/>
      <c r="E31" s="135"/>
      <c r="F31" s="49">
        <v>2025</v>
      </c>
      <c r="G31" s="57" t="s">
        <v>75</v>
      </c>
      <c r="H31" s="82"/>
      <c r="I31" s="83">
        <v>60000</v>
      </c>
      <c r="J31" s="148"/>
    </row>
    <row r="32" spans="1:10" ht="21" customHeight="1" x14ac:dyDescent="0.3">
      <c r="A32" s="139"/>
      <c r="B32" s="144"/>
      <c r="C32" s="133" t="s">
        <v>36</v>
      </c>
      <c r="D32" s="133"/>
      <c r="E32" s="136" t="s">
        <v>98</v>
      </c>
      <c r="F32" s="49">
        <v>2024</v>
      </c>
      <c r="G32" s="57" t="s">
        <v>75</v>
      </c>
      <c r="H32" s="82"/>
      <c r="I32" s="83">
        <v>35000</v>
      </c>
      <c r="J32" s="148"/>
    </row>
    <row r="33" spans="1:10" ht="21" customHeight="1" x14ac:dyDescent="0.3">
      <c r="A33" s="139"/>
      <c r="B33" s="144"/>
      <c r="C33" s="133"/>
      <c r="D33" s="133"/>
      <c r="E33" s="137"/>
      <c r="F33" s="49">
        <v>2025</v>
      </c>
      <c r="G33" s="57" t="s">
        <v>75</v>
      </c>
      <c r="H33" s="82"/>
      <c r="I33" s="83">
        <v>80000</v>
      </c>
      <c r="J33" s="148"/>
    </row>
    <row r="34" spans="1:10" ht="21" customHeight="1" x14ac:dyDescent="0.3">
      <c r="A34" s="139"/>
      <c r="B34" s="144"/>
      <c r="C34" s="133" t="s">
        <v>37</v>
      </c>
      <c r="D34" s="133"/>
      <c r="E34" s="135" t="s">
        <v>74</v>
      </c>
      <c r="F34" s="49">
        <v>2024</v>
      </c>
      <c r="G34" s="57" t="s">
        <v>75</v>
      </c>
      <c r="H34" s="82"/>
      <c r="I34" s="83">
        <v>25000</v>
      </c>
      <c r="J34" s="148"/>
    </row>
    <row r="35" spans="1:10" ht="21" customHeight="1" x14ac:dyDescent="0.3">
      <c r="A35" s="139"/>
      <c r="B35" s="144"/>
      <c r="C35" s="133"/>
      <c r="D35" s="133"/>
      <c r="E35" s="135"/>
      <c r="F35" s="49">
        <v>2025</v>
      </c>
      <c r="G35" s="57" t="s">
        <v>75</v>
      </c>
      <c r="H35" s="82"/>
      <c r="I35" s="83">
        <v>20000</v>
      </c>
      <c r="J35" s="148"/>
    </row>
    <row r="36" spans="1:10" ht="33" customHeight="1" x14ac:dyDescent="0.3">
      <c r="A36" s="139"/>
      <c r="B36" s="144"/>
      <c r="C36" s="133" t="s">
        <v>38</v>
      </c>
      <c r="D36" s="133"/>
      <c r="E36" s="49" t="s">
        <v>98</v>
      </c>
      <c r="F36" s="49">
        <v>2024</v>
      </c>
      <c r="G36" s="57" t="s">
        <v>75</v>
      </c>
      <c r="H36" s="82"/>
      <c r="I36" s="83">
        <v>1000</v>
      </c>
      <c r="J36" s="148"/>
    </row>
    <row r="37" spans="1:10" ht="36.75" customHeight="1" x14ac:dyDescent="0.3">
      <c r="A37" s="139"/>
      <c r="B37" s="144"/>
      <c r="C37" s="133" t="s">
        <v>39</v>
      </c>
      <c r="D37" s="133"/>
      <c r="E37" s="49" t="s">
        <v>98</v>
      </c>
      <c r="F37" s="49">
        <v>2024</v>
      </c>
      <c r="G37" s="57" t="s">
        <v>75</v>
      </c>
      <c r="H37" s="82"/>
      <c r="I37" s="83">
        <v>39900</v>
      </c>
      <c r="J37" s="148"/>
    </row>
    <row r="38" spans="1:10" ht="36.75" customHeight="1" x14ac:dyDescent="0.3">
      <c r="A38" s="139"/>
      <c r="B38" s="144"/>
      <c r="C38" s="133" t="s">
        <v>83</v>
      </c>
      <c r="D38" s="133"/>
      <c r="E38" s="49" t="s">
        <v>98</v>
      </c>
      <c r="F38" s="49">
        <v>2025</v>
      </c>
      <c r="G38" s="57" t="s">
        <v>75</v>
      </c>
      <c r="H38" s="82"/>
      <c r="I38" s="83">
        <v>10000</v>
      </c>
      <c r="J38" s="148"/>
    </row>
    <row r="39" spans="1:10" ht="28.5" customHeight="1" x14ac:dyDescent="0.3">
      <c r="A39" s="139"/>
      <c r="B39" s="144"/>
      <c r="C39" s="133" t="s">
        <v>99</v>
      </c>
      <c r="D39" s="133"/>
      <c r="E39" s="135" t="s">
        <v>98</v>
      </c>
      <c r="F39" s="49">
        <v>2024</v>
      </c>
      <c r="G39" s="57" t="s">
        <v>75</v>
      </c>
      <c r="H39" s="82"/>
      <c r="I39" s="83">
        <v>189000</v>
      </c>
      <c r="J39" s="148"/>
    </row>
    <row r="40" spans="1:10" ht="28.5" customHeight="1" x14ac:dyDescent="0.3">
      <c r="A40" s="139"/>
      <c r="B40" s="144"/>
      <c r="C40" s="133"/>
      <c r="D40" s="133"/>
      <c r="E40" s="135"/>
      <c r="F40" s="49">
        <v>2025</v>
      </c>
      <c r="G40" s="82" t="s">
        <v>75</v>
      </c>
      <c r="H40" s="82"/>
      <c r="I40" s="83">
        <v>175400</v>
      </c>
      <c r="J40" s="149"/>
    </row>
    <row r="41" spans="1:10" ht="93.75" customHeight="1" x14ac:dyDescent="0.3">
      <c r="A41" s="139"/>
      <c r="B41" s="144"/>
      <c r="C41" s="155" t="s">
        <v>40</v>
      </c>
      <c r="D41" s="155"/>
      <c r="E41" s="156" t="s">
        <v>98</v>
      </c>
      <c r="F41" s="69">
        <v>2024</v>
      </c>
      <c r="G41" s="74" t="s">
        <v>75</v>
      </c>
      <c r="H41" s="80">
        <v>189000</v>
      </c>
      <c r="I41" s="81"/>
      <c r="J41" s="149"/>
    </row>
    <row r="42" spans="1:10" ht="73.5" customHeight="1" x14ac:dyDescent="0.3">
      <c r="A42" s="139"/>
      <c r="B42" s="144"/>
      <c r="C42" s="155" t="s">
        <v>41</v>
      </c>
      <c r="D42" s="155"/>
      <c r="E42" s="156"/>
      <c r="F42" s="69">
        <v>2025</v>
      </c>
      <c r="G42" s="74" t="s">
        <v>75</v>
      </c>
      <c r="H42" s="78">
        <v>0</v>
      </c>
      <c r="I42" s="79"/>
      <c r="J42" s="149"/>
    </row>
    <row r="43" spans="1:10" ht="31.5" customHeight="1" x14ac:dyDescent="0.3">
      <c r="A43" s="139"/>
      <c r="B43" s="144"/>
      <c r="C43" s="155" t="s">
        <v>42</v>
      </c>
      <c r="D43" s="155"/>
      <c r="E43" s="156" t="s">
        <v>98</v>
      </c>
      <c r="F43" s="69">
        <v>2024</v>
      </c>
      <c r="G43" s="74" t="s">
        <v>75</v>
      </c>
      <c r="H43" s="75">
        <v>0</v>
      </c>
      <c r="I43" s="76"/>
      <c r="J43" s="149"/>
    </row>
    <row r="44" spans="1:10" ht="25.5" customHeight="1" x14ac:dyDescent="0.3">
      <c r="A44" s="139"/>
      <c r="B44" s="144"/>
      <c r="C44" s="155"/>
      <c r="D44" s="155"/>
      <c r="E44" s="156"/>
      <c r="F44" s="69">
        <v>2025</v>
      </c>
      <c r="G44" s="74" t="s">
        <v>75</v>
      </c>
      <c r="H44" s="78">
        <v>150000</v>
      </c>
      <c r="I44" s="79"/>
      <c r="J44" s="149"/>
    </row>
    <row r="45" spans="1:10" ht="39" customHeight="1" x14ac:dyDescent="0.3">
      <c r="A45" s="139"/>
      <c r="B45" s="144"/>
      <c r="C45" s="155" t="s">
        <v>43</v>
      </c>
      <c r="D45" s="155"/>
      <c r="E45" s="156" t="s">
        <v>98</v>
      </c>
      <c r="F45" s="69">
        <v>2024</v>
      </c>
      <c r="G45" s="74" t="s">
        <v>75</v>
      </c>
      <c r="H45" s="75">
        <v>0</v>
      </c>
      <c r="I45" s="76"/>
      <c r="J45" s="149"/>
    </row>
    <row r="46" spans="1:10" ht="39" customHeight="1" thickBot="1" x14ac:dyDescent="0.35">
      <c r="A46" s="140"/>
      <c r="B46" s="145"/>
      <c r="C46" s="184"/>
      <c r="D46" s="184"/>
      <c r="E46" s="185"/>
      <c r="F46" s="70">
        <v>2025</v>
      </c>
      <c r="G46" s="77" t="s">
        <v>75</v>
      </c>
      <c r="H46" s="92">
        <v>25400</v>
      </c>
      <c r="I46" s="93"/>
      <c r="J46" s="186"/>
    </row>
    <row r="47" spans="1:10" ht="27" customHeight="1" x14ac:dyDescent="0.3">
      <c r="A47" s="138" t="s">
        <v>44</v>
      </c>
      <c r="B47" s="132" t="s">
        <v>45</v>
      </c>
      <c r="C47" s="158" t="s">
        <v>46</v>
      </c>
      <c r="D47" s="158"/>
      <c r="E47" s="134" t="s">
        <v>98</v>
      </c>
      <c r="F47" s="51">
        <v>2024</v>
      </c>
      <c r="G47" s="55" t="s">
        <v>81</v>
      </c>
      <c r="H47" s="88"/>
      <c r="I47" s="89">
        <v>0</v>
      </c>
      <c r="J47" s="147" t="s">
        <v>23</v>
      </c>
    </row>
    <row r="48" spans="1:10" ht="27" customHeight="1" x14ac:dyDescent="0.3">
      <c r="A48" s="139"/>
      <c r="B48" s="133"/>
      <c r="C48" s="142"/>
      <c r="D48" s="142"/>
      <c r="E48" s="135"/>
      <c r="F48" s="49">
        <v>2025</v>
      </c>
      <c r="G48" s="57" t="s">
        <v>81</v>
      </c>
      <c r="H48" s="82"/>
      <c r="I48" s="83">
        <v>3000</v>
      </c>
      <c r="J48" s="148"/>
    </row>
    <row r="49" spans="1:10" ht="27" customHeight="1" x14ac:dyDescent="0.3">
      <c r="A49" s="139"/>
      <c r="B49" s="133"/>
      <c r="C49" s="142" t="s">
        <v>47</v>
      </c>
      <c r="D49" s="142"/>
      <c r="E49" s="135" t="s">
        <v>98</v>
      </c>
      <c r="F49" s="49">
        <v>2024</v>
      </c>
      <c r="G49" s="57" t="s">
        <v>81</v>
      </c>
      <c r="H49" s="82"/>
      <c r="I49" s="83">
        <v>2500</v>
      </c>
      <c r="J49" s="148"/>
    </row>
    <row r="50" spans="1:10" ht="27" customHeight="1" x14ac:dyDescent="0.3">
      <c r="A50" s="139"/>
      <c r="B50" s="133"/>
      <c r="C50" s="142"/>
      <c r="D50" s="142"/>
      <c r="E50" s="135"/>
      <c r="F50" s="49">
        <v>2025</v>
      </c>
      <c r="G50" s="57" t="s">
        <v>81</v>
      </c>
      <c r="H50" s="82"/>
      <c r="I50" s="83">
        <v>500</v>
      </c>
      <c r="J50" s="148"/>
    </row>
    <row r="51" spans="1:10" ht="27" customHeight="1" x14ac:dyDescent="0.3">
      <c r="A51" s="139"/>
      <c r="B51" s="133"/>
      <c r="C51" s="142" t="s">
        <v>48</v>
      </c>
      <c r="D51" s="142"/>
      <c r="E51" s="135" t="s">
        <v>98</v>
      </c>
      <c r="F51" s="49">
        <v>2024</v>
      </c>
      <c r="G51" s="57" t="s">
        <v>81</v>
      </c>
      <c r="H51" s="82"/>
      <c r="I51" s="83">
        <v>0</v>
      </c>
      <c r="J51" s="148"/>
    </row>
    <row r="52" spans="1:10" ht="27" customHeight="1" x14ac:dyDescent="0.3">
      <c r="A52" s="139"/>
      <c r="B52" s="133"/>
      <c r="C52" s="142"/>
      <c r="D52" s="142"/>
      <c r="E52" s="135"/>
      <c r="F52" s="49">
        <v>2025</v>
      </c>
      <c r="G52" s="57" t="s">
        <v>81</v>
      </c>
      <c r="H52" s="82"/>
      <c r="I52" s="83">
        <v>2000</v>
      </c>
      <c r="J52" s="148"/>
    </row>
    <row r="53" spans="1:10" ht="27" customHeight="1" x14ac:dyDescent="0.3">
      <c r="A53" s="139"/>
      <c r="B53" s="133"/>
      <c r="C53" s="142" t="s">
        <v>49</v>
      </c>
      <c r="D53" s="142"/>
      <c r="E53" s="135" t="s">
        <v>98</v>
      </c>
      <c r="F53" s="49">
        <v>2024</v>
      </c>
      <c r="G53" s="57" t="s">
        <v>81</v>
      </c>
      <c r="H53" s="82"/>
      <c r="I53" s="83">
        <v>0</v>
      </c>
      <c r="J53" s="148"/>
    </row>
    <row r="54" spans="1:10" ht="27" customHeight="1" x14ac:dyDescent="0.3">
      <c r="A54" s="139"/>
      <c r="B54" s="133"/>
      <c r="C54" s="142"/>
      <c r="D54" s="142"/>
      <c r="E54" s="135"/>
      <c r="F54" s="49">
        <v>2025</v>
      </c>
      <c r="G54" s="57" t="s">
        <v>81</v>
      </c>
      <c r="H54" s="82"/>
      <c r="I54" s="83">
        <v>1000</v>
      </c>
      <c r="J54" s="148"/>
    </row>
    <row r="55" spans="1:10" ht="27" customHeight="1" x14ac:dyDescent="0.3">
      <c r="A55" s="139"/>
      <c r="B55" s="133"/>
      <c r="C55" s="142" t="s">
        <v>50</v>
      </c>
      <c r="D55" s="142"/>
      <c r="E55" s="135" t="s">
        <v>98</v>
      </c>
      <c r="F55" s="49">
        <v>2024</v>
      </c>
      <c r="G55" s="57" t="s">
        <v>81</v>
      </c>
      <c r="H55" s="82"/>
      <c r="I55" s="83">
        <v>3000</v>
      </c>
      <c r="J55" s="148"/>
    </row>
    <row r="56" spans="1:10" ht="27" customHeight="1" x14ac:dyDescent="0.3">
      <c r="A56" s="139"/>
      <c r="B56" s="133"/>
      <c r="C56" s="142"/>
      <c r="D56" s="142"/>
      <c r="E56" s="135"/>
      <c r="F56" s="49">
        <v>2025</v>
      </c>
      <c r="G56" s="57" t="s">
        <v>81</v>
      </c>
      <c r="H56" s="82"/>
      <c r="I56" s="83">
        <v>0</v>
      </c>
      <c r="J56" s="148"/>
    </row>
    <row r="57" spans="1:10" ht="27" customHeight="1" x14ac:dyDescent="0.3">
      <c r="A57" s="139"/>
      <c r="B57" s="133"/>
      <c r="C57" s="142" t="s">
        <v>51</v>
      </c>
      <c r="D57" s="142"/>
      <c r="E57" s="135" t="s">
        <v>98</v>
      </c>
      <c r="F57" s="49">
        <v>2024</v>
      </c>
      <c r="G57" s="57" t="s">
        <v>81</v>
      </c>
      <c r="H57" s="82"/>
      <c r="I57" s="83">
        <v>1500</v>
      </c>
      <c r="J57" s="148"/>
    </row>
    <row r="58" spans="1:10" ht="27" customHeight="1" x14ac:dyDescent="0.3">
      <c r="A58" s="139"/>
      <c r="B58" s="133"/>
      <c r="C58" s="142"/>
      <c r="D58" s="142"/>
      <c r="E58" s="135"/>
      <c r="F58" s="49">
        <v>2025</v>
      </c>
      <c r="G58" s="57" t="s">
        <v>81</v>
      </c>
      <c r="H58" s="82"/>
      <c r="I58" s="83">
        <v>2000</v>
      </c>
      <c r="J58" s="148"/>
    </row>
    <row r="59" spans="1:10" ht="27" customHeight="1" x14ac:dyDescent="0.3">
      <c r="A59" s="139"/>
      <c r="B59" s="133"/>
      <c r="C59" s="142" t="s">
        <v>82</v>
      </c>
      <c r="D59" s="142"/>
      <c r="E59" s="135" t="s">
        <v>98</v>
      </c>
      <c r="F59" s="49">
        <v>2024</v>
      </c>
      <c r="G59" s="57" t="s">
        <v>81</v>
      </c>
      <c r="H59" s="82"/>
      <c r="I59" s="83">
        <v>1500</v>
      </c>
      <c r="J59" s="148"/>
    </row>
    <row r="60" spans="1:10" ht="27" customHeight="1" x14ac:dyDescent="0.3">
      <c r="A60" s="139"/>
      <c r="B60" s="133"/>
      <c r="C60" s="142"/>
      <c r="D60" s="142"/>
      <c r="E60" s="135"/>
      <c r="F60" s="49">
        <v>2025</v>
      </c>
      <c r="G60" s="57" t="s">
        <v>81</v>
      </c>
      <c r="H60" s="82"/>
      <c r="I60" s="83">
        <v>0</v>
      </c>
      <c r="J60" s="148"/>
    </row>
    <row r="61" spans="1:10" ht="27" customHeight="1" x14ac:dyDescent="0.3">
      <c r="A61" s="139"/>
      <c r="B61" s="133"/>
      <c r="C61" s="142" t="s">
        <v>52</v>
      </c>
      <c r="D61" s="142"/>
      <c r="E61" s="135" t="s">
        <v>98</v>
      </c>
      <c r="F61" s="49">
        <v>2024</v>
      </c>
      <c r="G61" s="57" t="s">
        <v>81</v>
      </c>
      <c r="H61" s="82"/>
      <c r="I61" s="83">
        <v>8500</v>
      </c>
      <c r="J61" s="148"/>
    </row>
    <row r="62" spans="1:10" ht="27" customHeight="1" x14ac:dyDescent="0.3">
      <c r="A62" s="139"/>
      <c r="B62" s="133"/>
      <c r="C62" s="142"/>
      <c r="D62" s="142"/>
      <c r="E62" s="135"/>
      <c r="F62" s="49">
        <v>2025</v>
      </c>
      <c r="G62" s="57" t="s">
        <v>81</v>
      </c>
      <c r="H62" s="82"/>
      <c r="I62" s="83">
        <v>4000</v>
      </c>
      <c r="J62" s="148"/>
    </row>
    <row r="63" spans="1:10" ht="27" customHeight="1" x14ac:dyDescent="0.3">
      <c r="A63" s="139"/>
      <c r="B63" s="133"/>
      <c r="C63" s="142" t="s">
        <v>53</v>
      </c>
      <c r="D63" s="142"/>
      <c r="E63" s="135" t="s">
        <v>98</v>
      </c>
      <c r="F63" s="49">
        <v>2024</v>
      </c>
      <c r="G63" s="57" t="s">
        <v>81</v>
      </c>
      <c r="H63" s="82"/>
      <c r="I63" s="83">
        <v>14000</v>
      </c>
      <c r="J63" s="148"/>
    </row>
    <row r="64" spans="1:10" ht="27" customHeight="1" thickBot="1" x14ac:dyDescent="0.35">
      <c r="A64" s="140"/>
      <c r="B64" s="146"/>
      <c r="C64" s="151"/>
      <c r="D64" s="151"/>
      <c r="E64" s="141"/>
      <c r="F64" s="50">
        <v>2025</v>
      </c>
      <c r="G64" s="56" t="s">
        <v>81</v>
      </c>
      <c r="H64" s="90"/>
      <c r="I64" s="91">
        <v>14000</v>
      </c>
      <c r="J64" s="150"/>
    </row>
    <row r="65" spans="1:10" x14ac:dyDescent="0.3">
      <c r="A65" s="138" t="s">
        <v>54</v>
      </c>
      <c r="B65" s="132" t="s">
        <v>55</v>
      </c>
      <c r="C65" s="158" t="s">
        <v>56</v>
      </c>
      <c r="D65" s="158"/>
      <c r="E65" s="134" t="s">
        <v>98</v>
      </c>
      <c r="F65" s="51">
        <v>2024</v>
      </c>
      <c r="G65" s="55" t="s">
        <v>75</v>
      </c>
      <c r="H65" s="88"/>
      <c r="I65" s="89">
        <v>0</v>
      </c>
      <c r="J65" s="147" t="s">
        <v>57</v>
      </c>
    </row>
    <row r="66" spans="1:10" x14ac:dyDescent="0.3">
      <c r="A66" s="139"/>
      <c r="B66" s="133"/>
      <c r="C66" s="142"/>
      <c r="D66" s="142"/>
      <c r="E66" s="135"/>
      <c r="F66" s="49">
        <v>2025</v>
      </c>
      <c r="G66" s="57" t="s">
        <v>75</v>
      </c>
      <c r="H66" s="82"/>
      <c r="I66" s="83">
        <v>9700</v>
      </c>
      <c r="J66" s="148"/>
    </row>
    <row r="67" spans="1:10" x14ac:dyDescent="0.3">
      <c r="A67" s="139"/>
      <c r="B67" s="133"/>
      <c r="C67" s="142"/>
      <c r="D67" s="142"/>
      <c r="E67" s="135"/>
      <c r="F67" s="49">
        <v>2025</v>
      </c>
      <c r="G67" s="57" t="s">
        <v>73</v>
      </c>
      <c r="H67" s="82"/>
      <c r="I67" s="83">
        <v>31000</v>
      </c>
      <c r="J67" s="148"/>
    </row>
    <row r="68" spans="1:10" x14ac:dyDescent="0.3">
      <c r="A68" s="139"/>
      <c r="B68" s="133"/>
      <c r="C68" s="142" t="s">
        <v>77</v>
      </c>
      <c r="D68" s="142"/>
      <c r="E68" s="135" t="s">
        <v>98</v>
      </c>
      <c r="F68" s="49">
        <v>2024</v>
      </c>
      <c r="G68" s="57" t="s">
        <v>73</v>
      </c>
      <c r="H68" s="82"/>
      <c r="I68" s="83"/>
      <c r="J68" s="148"/>
    </row>
    <row r="69" spans="1:10" x14ac:dyDescent="0.3">
      <c r="A69" s="139"/>
      <c r="B69" s="133"/>
      <c r="C69" s="142"/>
      <c r="D69" s="142"/>
      <c r="E69" s="135"/>
      <c r="F69" s="49">
        <v>2025</v>
      </c>
      <c r="G69" s="57" t="s">
        <v>73</v>
      </c>
      <c r="H69" s="82"/>
      <c r="I69" s="83">
        <v>10350</v>
      </c>
      <c r="J69" s="148"/>
    </row>
    <row r="70" spans="1:10" x14ac:dyDescent="0.3">
      <c r="A70" s="139"/>
      <c r="B70" s="133"/>
      <c r="C70" s="142" t="s">
        <v>58</v>
      </c>
      <c r="D70" s="142"/>
      <c r="E70" s="135" t="s">
        <v>98</v>
      </c>
      <c r="F70" s="49">
        <v>2024</v>
      </c>
      <c r="G70" s="57" t="s">
        <v>73</v>
      </c>
      <c r="H70" s="82"/>
      <c r="I70" s="83">
        <v>0</v>
      </c>
      <c r="J70" s="148"/>
    </row>
    <row r="71" spans="1:10" x14ac:dyDescent="0.3">
      <c r="A71" s="139"/>
      <c r="B71" s="133"/>
      <c r="C71" s="142"/>
      <c r="D71" s="142"/>
      <c r="E71" s="135"/>
      <c r="F71" s="49">
        <v>2025</v>
      </c>
      <c r="G71" s="57" t="s">
        <v>73</v>
      </c>
      <c r="H71" s="82"/>
      <c r="I71" s="83">
        <v>1350</v>
      </c>
      <c r="J71" s="148"/>
    </row>
    <row r="72" spans="1:10" ht="18.75" customHeight="1" x14ac:dyDescent="0.3">
      <c r="A72" s="139"/>
      <c r="B72" s="133"/>
      <c r="C72" s="142" t="s">
        <v>78</v>
      </c>
      <c r="D72" s="142"/>
      <c r="E72" s="49" t="s">
        <v>98</v>
      </c>
      <c r="F72" s="49">
        <v>2025</v>
      </c>
      <c r="G72" s="57" t="s">
        <v>73</v>
      </c>
      <c r="H72" s="82"/>
      <c r="I72" s="83">
        <v>585</v>
      </c>
      <c r="J72" s="148"/>
    </row>
    <row r="73" spans="1:10" ht="12.6" customHeight="1" x14ac:dyDescent="0.3">
      <c r="A73" s="139"/>
      <c r="B73" s="133"/>
      <c r="C73" s="142" t="s">
        <v>79</v>
      </c>
      <c r="D73" s="142"/>
      <c r="E73" s="135" t="s">
        <v>98</v>
      </c>
      <c r="F73" s="49">
        <v>2024</v>
      </c>
      <c r="G73" s="57" t="s">
        <v>73</v>
      </c>
      <c r="H73" s="82"/>
      <c r="I73" s="83">
        <v>0</v>
      </c>
      <c r="J73" s="148"/>
    </row>
    <row r="74" spans="1:10" ht="12.6" customHeight="1" x14ac:dyDescent="0.3">
      <c r="A74" s="139"/>
      <c r="B74" s="133"/>
      <c r="C74" s="142"/>
      <c r="D74" s="142"/>
      <c r="E74" s="135"/>
      <c r="F74" s="49">
        <v>2025</v>
      </c>
      <c r="G74" s="57" t="s">
        <v>76</v>
      </c>
      <c r="H74" s="84"/>
      <c r="I74" s="85">
        <v>70</v>
      </c>
      <c r="J74" s="148"/>
    </row>
    <row r="75" spans="1:10" ht="12.6" customHeight="1" x14ac:dyDescent="0.3">
      <c r="A75" s="139"/>
      <c r="B75" s="133"/>
      <c r="C75" s="142"/>
      <c r="D75" s="142"/>
      <c r="E75" s="135"/>
      <c r="F75" s="135">
        <v>2025</v>
      </c>
      <c r="G75" s="157" t="s">
        <v>73</v>
      </c>
      <c r="H75" s="84"/>
      <c r="I75" s="152">
        <v>200</v>
      </c>
      <c r="J75" s="149"/>
    </row>
    <row r="76" spans="1:10" ht="12.6" customHeight="1" x14ac:dyDescent="0.3">
      <c r="A76" s="139"/>
      <c r="B76" s="133"/>
      <c r="C76" s="142"/>
      <c r="D76" s="142"/>
      <c r="E76" s="135"/>
      <c r="F76" s="135"/>
      <c r="G76" s="157"/>
      <c r="H76" s="87"/>
      <c r="I76" s="153"/>
      <c r="J76" s="149"/>
    </row>
    <row r="77" spans="1:10" ht="34.5" customHeight="1" x14ac:dyDescent="0.3">
      <c r="A77" s="139"/>
      <c r="B77" s="133"/>
      <c r="C77" s="142" t="s">
        <v>80</v>
      </c>
      <c r="D77" s="142"/>
      <c r="E77" s="135" t="s">
        <v>98</v>
      </c>
      <c r="F77" s="135">
        <v>2024</v>
      </c>
      <c r="G77" s="157" t="s">
        <v>76</v>
      </c>
      <c r="H77" s="84"/>
      <c r="I77" s="152">
        <v>33.5</v>
      </c>
      <c r="J77" s="149"/>
    </row>
    <row r="78" spans="1:10" ht="20.25" customHeight="1" x14ac:dyDescent="0.3">
      <c r="A78" s="139"/>
      <c r="B78" s="133"/>
      <c r="C78" s="142" t="s">
        <v>59</v>
      </c>
      <c r="D78" s="142"/>
      <c r="E78" s="135"/>
      <c r="F78" s="135"/>
      <c r="G78" s="157"/>
      <c r="H78" s="87"/>
      <c r="I78" s="153"/>
      <c r="J78" s="149"/>
    </row>
    <row r="79" spans="1:10" ht="20.25" customHeight="1" x14ac:dyDescent="0.3">
      <c r="A79" s="139"/>
      <c r="B79" s="133"/>
      <c r="C79" s="142" t="s">
        <v>60</v>
      </c>
      <c r="D79" s="142"/>
      <c r="E79" s="135"/>
      <c r="F79" s="135"/>
      <c r="G79" s="157"/>
      <c r="H79" s="87"/>
      <c r="I79" s="153"/>
      <c r="J79" s="149"/>
    </row>
    <row r="80" spans="1:10" ht="13.2" customHeight="1" x14ac:dyDescent="0.3">
      <c r="A80" s="139"/>
      <c r="B80" s="133"/>
      <c r="C80" s="142" t="s">
        <v>61</v>
      </c>
      <c r="D80" s="142"/>
      <c r="E80" s="135"/>
      <c r="F80" s="135"/>
      <c r="G80" s="157"/>
      <c r="H80" s="86"/>
      <c r="I80" s="154"/>
      <c r="J80" s="149"/>
    </row>
    <row r="81" spans="1:12" ht="13.2" customHeight="1" x14ac:dyDescent="0.3">
      <c r="A81" s="139"/>
      <c r="B81" s="133"/>
      <c r="C81" s="142" t="s">
        <v>62</v>
      </c>
      <c r="D81" s="142"/>
      <c r="E81" s="135"/>
      <c r="F81" s="49">
        <v>2025</v>
      </c>
      <c r="G81" s="57" t="s">
        <v>76</v>
      </c>
      <c r="H81" s="82"/>
      <c r="I81" s="83">
        <v>50</v>
      </c>
      <c r="J81" s="148"/>
    </row>
    <row r="82" spans="1:12" ht="13.2" customHeight="1" x14ac:dyDescent="0.3">
      <c r="A82" s="139"/>
      <c r="B82" s="133"/>
      <c r="C82" s="142"/>
      <c r="D82" s="142"/>
      <c r="E82" s="135"/>
      <c r="F82" s="49">
        <v>2025</v>
      </c>
      <c r="G82" s="57" t="s">
        <v>73</v>
      </c>
      <c r="H82" s="82"/>
      <c r="I82" s="83">
        <v>200</v>
      </c>
      <c r="J82" s="148"/>
    </row>
    <row r="83" spans="1:12" ht="13.2" customHeight="1" x14ac:dyDescent="0.3">
      <c r="A83" s="139"/>
      <c r="B83" s="133"/>
      <c r="C83" s="142" t="s">
        <v>63</v>
      </c>
      <c r="D83" s="142"/>
      <c r="E83" s="135" t="s">
        <v>98</v>
      </c>
      <c r="F83" s="49">
        <v>2025</v>
      </c>
      <c r="G83" s="57" t="s">
        <v>76</v>
      </c>
      <c r="H83" s="82"/>
      <c r="I83" s="83">
        <v>20</v>
      </c>
      <c r="J83" s="148"/>
    </row>
    <row r="84" spans="1:12" ht="13.2" customHeight="1" thickBot="1" x14ac:dyDescent="0.35">
      <c r="A84" s="140"/>
      <c r="B84" s="146"/>
      <c r="C84" s="151"/>
      <c r="D84" s="151"/>
      <c r="E84" s="141"/>
      <c r="F84" s="50">
        <v>2025</v>
      </c>
      <c r="G84" s="56" t="s">
        <v>73</v>
      </c>
      <c r="H84" s="90"/>
      <c r="I84" s="91">
        <v>1550</v>
      </c>
      <c r="J84" s="150"/>
    </row>
    <row r="85" spans="1:12" ht="42" customHeight="1" x14ac:dyDescent="0.3">
      <c r="A85" s="138">
        <v>7</v>
      </c>
      <c r="B85" s="132" t="s">
        <v>64</v>
      </c>
      <c r="C85" s="132" t="s">
        <v>85</v>
      </c>
      <c r="D85" s="132"/>
      <c r="E85" s="51" t="s">
        <v>98</v>
      </c>
      <c r="F85" s="53">
        <v>2024</v>
      </c>
      <c r="G85" s="55" t="s">
        <v>73</v>
      </c>
      <c r="H85" s="88"/>
      <c r="I85" s="89">
        <v>10295</v>
      </c>
      <c r="J85" s="147" t="s">
        <v>65</v>
      </c>
    </row>
    <row r="86" spans="1:12" ht="42" customHeight="1" x14ac:dyDescent="0.3">
      <c r="A86" s="139"/>
      <c r="B86" s="133"/>
      <c r="C86" s="133" t="s">
        <v>66</v>
      </c>
      <c r="D86" s="133"/>
      <c r="E86" s="49" t="s">
        <v>98</v>
      </c>
      <c r="F86" s="48">
        <v>2024</v>
      </c>
      <c r="G86" s="57" t="s">
        <v>75</v>
      </c>
      <c r="H86" s="82"/>
      <c r="I86" s="83">
        <v>2059</v>
      </c>
      <c r="J86" s="148"/>
    </row>
    <row r="87" spans="1:12" ht="44.4" customHeight="1" x14ac:dyDescent="0.3">
      <c r="A87" s="139"/>
      <c r="B87" s="133"/>
      <c r="C87" s="133" t="s">
        <v>86</v>
      </c>
      <c r="D87" s="133"/>
      <c r="E87" s="49" t="s">
        <v>98</v>
      </c>
      <c r="F87" s="48">
        <v>2024</v>
      </c>
      <c r="G87" s="57" t="s">
        <v>73</v>
      </c>
      <c r="H87" s="82"/>
      <c r="I87" s="83">
        <v>3891</v>
      </c>
      <c r="J87" s="148"/>
    </row>
    <row r="88" spans="1:12" ht="44.4" customHeight="1" x14ac:dyDescent="0.3">
      <c r="A88" s="139"/>
      <c r="B88" s="133"/>
      <c r="C88" s="133" t="s">
        <v>67</v>
      </c>
      <c r="D88" s="133"/>
      <c r="E88" s="49" t="s">
        <v>98</v>
      </c>
      <c r="F88" s="48">
        <v>2024</v>
      </c>
      <c r="G88" s="57" t="s">
        <v>75</v>
      </c>
      <c r="H88" s="82"/>
      <c r="I88" s="83">
        <v>778.2</v>
      </c>
      <c r="J88" s="148"/>
    </row>
    <row r="89" spans="1:12" ht="44.4" customHeight="1" x14ac:dyDescent="0.3">
      <c r="A89" s="139"/>
      <c r="B89" s="133"/>
      <c r="C89" s="133" t="s">
        <v>87</v>
      </c>
      <c r="D89" s="133"/>
      <c r="E89" s="49" t="s">
        <v>98</v>
      </c>
      <c r="F89" s="48">
        <v>2024</v>
      </c>
      <c r="G89" s="57" t="s">
        <v>73</v>
      </c>
      <c r="H89" s="82"/>
      <c r="I89" s="83">
        <v>912.4</v>
      </c>
      <c r="J89" s="148"/>
    </row>
    <row r="90" spans="1:12" ht="53.25" customHeight="1" thickBot="1" x14ac:dyDescent="0.35">
      <c r="A90" s="140"/>
      <c r="B90" s="146"/>
      <c r="C90" s="146" t="s">
        <v>68</v>
      </c>
      <c r="D90" s="146"/>
      <c r="E90" s="50" t="s">
        <v>98</v>
      </c>
      <c r="F90" s="52">
        <v>2024</v>
      </c>
      <c r="G90" s="56" t="s">
        <v>75</v>
      </c>
      <c r="H90" s="90"/>
      <c r="I90" s="91">
        <v>182.5</v>
      </c>
      <c r="J90" s="150"/>
    </row>
    <row r="91" spans="1:12" ht="27" customHeight="1" thickBot="1" x14ac:dyDescent="0.35">
      <c r="A91" s="179" t="s">
        <v>69</v>
      </c>
      <c r="B91" s="180"/>
      <c r="C91" s="180"/>
      <c r="D91" s="180"/>
      <c r="E91" s="180"/>
      <c r="F91" s="180"/>
      <c r="G91" s="181"/>
      <c r="H91" s="107"/>
      <c r="I91" s="38">
        <f>SUM(I9:I90)</f>
        <v>1283187.5999999999</v>
      </c>
      <c r="J91" s="32"/>
    </row>
    <row r="92" spans="1:12" ht="16.2" thickBot="1" x14ac:dyDescent="0.35">
      <c r="A92" s="165">
        <v>2024</v>
      </c>
      <c r="B92" s="166"/>
      <c r="C92" s="166"/>
      <c r="D92" s="166"/>
      <c r="E92" s="166"/>
      <c r="F92" s="166"/>
      <c r="G92" s="167"/>
      <c r="H92" s="94"/>
      <c r="I92" s="39">
        <f>SUMIF($F$9:$F$90,$A92,$I$9:$I$90)</f>
        <v>584712.6</v>
      </c>
      <c r="J92" s="34"/>
    </row>
    <row r="93" spans="1:12" ht="16.2" thickBot="1" x14ac:dyDescent="0.35">
      <c r="A93" s="168">
        <v>2025</v>
      </c>
      <c r="B93" s="169"/>
      <c r="C93" s="169"/>
      <c r="D93" s="169"/>
      <c r="E93" s="169"/>
      <c r="F93" s="169"/>
      <c r="G93" s="170"/>
      <c r="H93" s="94"/>
      <c r="I93" s="39">
        <f>SUMIF($F$9:$F$90,$A93,$I$9:$I$90)</f>
        <v>698475</v>
      </c>
      <c r="J93" s="34"/>
    </row>
    <row r="94" spans="1:12" ht="16.2" thickBot="1" x14ac:dyDescent="0.35">
      <c r="A94" s="171" t="s">
        <v>70</v>
      </c>
      <c r="B94" s="172"/>
      <c r="C94" s="172"/>
      <c r="D94" s="172"/>
      <c r="E94" s="172"/>
      <c r="F94" s="172"/>
      <c r="G94" s="173"/>
      <c r="H94" s="95"/>
      <c r="I94" s="96"/>
      <c r="J94" s="97"/>
    </row>
    <row r="95" spans="1:12" ht="16.2" thickBot="1" x14ac:dyDescent="0.35">
      <c r="A95" s="159" t="s">
        <v>71</v>
      </c>
      <c r="B95" s="160"/>
      <c r="C95" s="160"/>
      <c r="D95" s="160"/>
      <c r="E95" s="160"/>
      <c r="F95" s="160"/>
      <c r="G95" s="161"/>
      <c r="H95" s="98"/>
      <c r="I95" s="40">
        <f>SUMIF($G$9:$G$90,$L$95,$I$9:$I$90)</f>
        <v>1064680.7</v>
      </c>
      <c r="J95" s="99"/>
      <c r="L95" s="2" t="s">
        <v>75</v>
      </c>
    </row>
    <row r="96" spans="1:12" ht="16.2" thickBot="1" x14ac:dyDescent="0.35">
      <c r="A96" s="162">
        <v>2024</v>
      </c>
      <c r="B96" s="163"/>
      <c r="C96" s="163"/>
      <c r="D96" s="163"/>
      <c r="E96" s="163"/>
      <c r="F96" s="163"/>
      <c r="G96" s="164"/>
      <c r="H96" s="100"/>
      <c r="I96" s="39">
        <f>E115</f>
        <v>538580.69999999995</v>
      </c>
      <c r="J96" s="34"/>
    </row>
    <row r="97" spans="1:12" ht="16.2" thickBot="1" x14ac:dyDescent="0.35">
      <c r="A97" s="162">
        <v>2025</v>
      </c>
      <c r="B97" s="163"/>
      <c r="C97" s="163"/>
      <c r="D97" s="163"/>
      <c r="E97" s="163"/>
      <c r="F97" s="163"/>
      <c r="G97" s="164"/>
      <c r="H97" s="100"/>
      <c r="I97" s="39">
        <f>F115</f>
        <v>526100</v>
      </c>
      <c r="J97" s="34"/>
    </row>
    <row r="98" spans="1:12" ht="16.5" customHeight="1" thickBot="1" x14ac:dyDescent="0.35">
      <c r="A98" s="159" t="s">
        <v>72</v>
      </c>
      <c r="B98" s="160"/>
      <c r="C98" s="160"/>
      <c r="D98" s="160"/>
      <c r="E98" s="160"/>
      <c r="F98" s="160"/>
      <c r="G98" s="161"/>
      <c r="H98" s="71"/>
      <c r="I98" s="101">
        <f>+D116+D117+D118</f>
        <v>218506.9</v>
      </c>
      <c r="J98" s="102"/>
      <c r="L98" s="2" t="s">
        <v>81</v>
      </c>
    </row>
    <row r="99" spans="1:12" ht="16.5" customHeight="1" thickBot="1" x14ac:dyDescent="0.35">
      <c r="A99" s="27"/>
      <c r="B99" s="16"/>
      <c r="C99" s="16"/>
      <c r="D99" s="16"/>
      <c r="E99" s="17"/>
      <c r="F99" s="190" t="s">
        <v>84</v>
      </c>
      <c r="G99" s="191"/>
      <c r="H99" s="103"/>
      <c r="I99" s="33">
        <f>D117</f>
        <v>160833.4</v>
      </c>
      <c r="J99" s="104"/>
      <c r="L99" s="11"/>
    </row>
    <row r="100" spans="1:12" ht="16.5" customHeight="1" thickBot="1" x14ac:dyDescent="0.35">
      <c r="A100" s="192" t="s">
        <v>95</v>
      </c>
      <c r="B100" s="193"/>
      <c r="C100" s="193"/>
      <c r="D100" s="193"/>
      <c r="E100" s="193"/>
      <c r="F100" s="193"/>
      <c r="G100" s="194"/>
      <c r="H100" s="72"/>
      <c r="I100" s="105">
        <f>D118</f>
        <v>173.5</v>
      </c>
      <c r="J100" s="105"/>
      <c r="L100" s="11"/>
    </row>
    <row r="101" spans="1:12" ht="16.5" customHeight="1" thickBot="1" x14ac:dyDescent="0.35">
      <c r="A101" s="120" t="s">
        <v>100</v>
      </c>
      <c r="B101" s="121"/>
      <c r="C101" s="121"/>
      <c r="D101" s="121"/>
      <c r="E101" s="121"/>
      <c r="F101" s="121"/>
      <c r="G101" s="122"/>
      <c r="H101" s="119"/>
      <c r="I101" s="33">
        <f>D116</f>
        <v>57500</v>
      </c>
      <c r="J101" s="104"/>
      <c r="L101" s="11"/>
    </row>
    <row r="102" spans="1:12" ht="16.5" customHeight="1" thickBot="1" x14ac:dyDescent="0.35">
      <c r="A102" s="113"/>
      <c r="B102" s="108"/>
      <c r="C102" s="108"/>
      <c r="D102" s="108"/>
      <c r="E102" s="114"/>
      <c r="F102" s="108"/>
      <c r="G102" s="115">
        <v>2024</v>
      </c>
      <c r="H102" s="116"/>
      <c r="I102" s="117">
        <f>E116+E117+E118</f>
        <v>46131.9</v>
      </c>
      <c r="J102" s="118"/>
      <c r="L102" s="11"/>
    </row>
    <row r="103" spans="1:12" ht="16.5" customHeight="1" thickBot="1" x14ac:dyDescent="0.35">
      <c r="A103" s="27"/>
      <c r="B103" s="16"/>
      <c r="C103" s="16"/>
      <c r="D103" s="16"/>
      <c r="E103" s="17"/>
      <c r="F103" s="16"/>
      <c r="G103" s="47" t="s">
        <v>84</v>
      </c>
      <c r="H103" s="106"/>
      <c r="I103" s="42">
        <f>E117</f>
        <v>15098.4</v>
      </c>
      <c r="J103" s="35"/>
      <c r="L103" s="11"/>
    </row>
    <row r="104" spans="1:12" ht="16.5" customHeight="1" thickBot="1" x14ac:dyDescent="0.35">
      <c r="A104" s="28"/>
      <c r="B104" s="29"/>
      <c r="C104" s="29"/>
      <c r="D104" s="29"/>
      <c r="E104" s="30"/>
      <c r="F104" s="188" t="s">
        <v>95</v>
      </c>
      <c r="G104" s="189"/>
      <c r="H104" s="73"/>
      <c r="I104" s="41">
        <f>E118</f>
        <v>33.5</v>
      </c>
      <c r="J104" s="36"/>
      <c r="L104" s="11"/>
    </row>
    <row r="105" spans="1:12" ht="16.5" customHeight="1" thickBot="1" x14ac:dyDescent="0.35">
      <c r="A105" s="100"/>
      <c r="B105" s="111"/>
      <c r="C105" s="111"/>
      <c r="D105" s="111"/>
      <c r="E105" s="177" t="s">
        <v>100</v>
      </c>
      <c r="F105" s="177"/>
      <c r="G105" s="178"/>
      <c r="H105" s="112"/>
      <c r="I105" s="42">
        <f>E116</f>
        <v>31000</v>
      </c>
      <c r="J105" s="35"/>
      <c r="L105" s="11"/>
    </row>
    <row r="106" spans="1:12" ht="16.2" thickBot="1" x14ac:dyDescent="0.35">
      <c r="A106" s="174">
        <v>2025</v>
      </c>
      <c r="B106" s="175"/>
      <c r="C106" s="175"/>
      <c r="D106" s="175"/>
      <c r="E106" s="175"/>
      <c r="F106" s="175"/>
      <c r="G106" s="176"/>
      <c r="H106" s="108"/>
      <c r="I106" s="109">
        <f>F116+F117+F118</f>
        <v>172375</v>
      </c>
      <c r="J106" s="110"/>
    </row>
    <row r="107" spans="1:12" ht="17.25" customHeight="1" thickBot="1" x14ac:dyDescent="0.35">
      <c r="A107" s="28"/>
      <c r="B107" s="29"/>
      <c r="C107" s="29"/>
      <c r="D107" s="29"/>
      <c r="E107" s="30"/>
      <c r="F107" s="29"/>
      <c r="G107" s="60" t="s">
        <v>84</v>
      </c>
      <c r="H107" s="73"/>
      <c r="I107" s="41">
        <f>F117</f>
        <v>145735</v>
      </c>
      <c r="J107" s="37"/>
    </row>
    <row r="108" spans="1:12" ht="15" customHeight="1" thickBot="1" x14ac:dyDescent="0.35">
      <c r="A108" s="120" t="s">
        <v>95</v>
      </c>
      <c r="B108" s="121"/>
      <c r="C108" s="121"/>
      <c r="D108" s="121"/>
      <c r="E108" s="121"/>
      <c r="F108" s="121"/>
      <c r="G108" s="122"/>
      <c r="H108" s="54"/>
      <c r="I108" s="42">
        <f>F118</f>
        <v>140</v>
      </c>
      <c r="J108" s="31"/>
    </row>
    <row r="109" spans="1:12" ht="16.2" thickBot="1" x14ac:dyDescent="0.35">
      <c r="A109" s="120" t="s">
        <v>100</v>
      </c>
      <c r="B109" s="121"/>
      <c r="C109" s="121"/>
      <c r="D109" s="121"/>
      <c r="E109" s="121"/>
      <c r="F109" s="121"/>
      <c r="G109" s="122"/>
      <c r="H109" s="67"/>
      <c r="I109" s="42">
        <f>F116</f>
        <v>26500</v>
      </c>
      <c r="J109" s="68"/>
    </row>
    <row r="111" spans="1:12" ht="16.8" x14ac:dyDescent="0.3">
      <c r="B111" s="26" t="s">
        <v>92</v>
      </c>
      <c r="C111" s="6"/>
      <c r="D111" s="6"/>
      <c r="E111" s="7"/>
      <c r="F111" s="7"/>
      <c r="J111" s="13"/>
    </row>
    <row r="112" spans="1:12" x14ac:dyDescent="0.3">
      <c r="B112" s="14"/>
      <c r="C112" s="6"/>
      <c r="D112" s="9"/>
      <c r="E112" s="11"/>
      <c r="F112" s="10"/>
      <c r="J112" s="12"/>
    </row>
    <row r="113" spans="2:10" ht="16.2" x14ac:dyDescent="0.35">
      <c r="B113" s="14"/>
      <c r="C113" s="6"/>
      <c r="D113" s="8"/>
      <c r="E113" s="7"/>
      <c r="F113" s="7"/>
    </row>
    <row r="114" spans="2:10" hidden="1" outlineLevel="1" x14ac:dyDescent="0.3">
      <c r="B114" s="14"/>
      <c r="C114" s="18"/>
      <c r="D114" s="23" t="s">
        <v>97</v>
      </c>
      <c r="E114" s="23">
        <v>2024</v>
      </c>
      <c r="F114" s="19">
        <v>2025</v>
      </c>
      <c r="J114" s="12"/>
    </row>
    <row r="115" spans="2:10" hidden="1" outlineLevel="1" x14ac:dyDescent="0.3">
      <c r="C115" s="20" t="s">
        <v>75</v>
      </c>
      <c r="D115" s="21">
        <f>SUMIF($G$9:$G$90,C115,$I$9:$I$90)</f>
        <v>1064680.7</v>
      </c>
      <c r="E115" s="24">
        <f>SUMIFS($I$9:$I$90,$G$9:$G$90,$C115,$F$9:$F$90,$E$114)</f>
        <v>538580.69999999995</v>
      </c>
      <c r="F115" s="22">
        <f>SUMIFS($I$9:$I$90,$G$9:$G$90,$C115,$F$9:$F$90,$F$114)</f>
        <v>526100</v>
      </c>
      <c r="G115" s="61"/>
      <c r="H115" s="61"/>
      <c r="J115" s="12"/>
    </row>
    <row r="116" spans="2:10" hidden="1" outlineLevel="1" x14ac:dyDescent="0.3">
      <c r="C116" s="20" t="s">
        <v>81</v>
      </c>
      <c r="D116" s="21">
        <f>SUMIF($G$9:$G$90,C116,$I$9:$I$90)</f>
        <v>57500</v>
      </c>
      <c r="E116" s="24">
        <f>SUMIFS($I$9:$I$90,$G$9:$G$90,$C116,$F$9:$F$90,$E$114)</f>
        <v>31000</v>
      </c>
      <c r="F116" s="22">
        <f>SUMIFS($I$9:$I$90,$G$9:$G$90,$C116,$F$9:$F$90,$F$114)</f>
        <v>26500</v>
      </c>
      <c r="G116" s="62"/>
      <c r="H116" s="62"/>
      <c r="J116" s="13"/>
    </row>
    <row r="117" spans="2:10" hidden="1" outlineLevel="1" x14ac:dyDescent="0.3">
      <c r="C117" s="20" t="s">
        <v>73</v>
      </c>
      <c r="D117" s="21">
        <f>SUMIF($G$9:$G$90,C117,$I$9:$I$90)</f>
        <v>160833.4</v>
      </c>
      <c r="E117" s="24">
        <f>SUMIFS($I$9:$I$90,$G$9:$G$90,$C117,$F$9:$F$90,$E$114)</f>
        <v>15098.4</v>
      </c>
      <c r="F117" s="22">
        <f>SUMIFS($I$9:$I$90,$G$9:$G$90,$C117,$F$9:$F$90,$F$114)</f>
        <v>145735</v>
      </c>
    </row>
    <row r="118" spans="2:10" hidden="1" outlineLevel="1" x14ac:dyDescent="0.3">
      <c r="C118" s="20" t="s">
        <v>76</v>
      </c>
      <c r="D118" s="21">
        <f>SUMIF($G$9:$G$90,C118,$I$9:$I$90)</f>
        <v>173.5</v>
      </c>
      <c r="E118" s="24">
        <f>SUMIFS($I$9:$I$90,$G$9:$G$90,$C118,$F$9:$F$90,$E$114)</f>
        <v>33.5</v>
      </c>
      <c r="F118" s="22">
        <f>SUMIFS($I$9:$I$90,$G$9:$G$90,$C118,$F$9:$F$90,$F$114)</f>
        <v>140</v>
      </c>
      <c r="G118" s="63"/>
      <c r="H118" s="63"/>
    </row>
    <row r="119" spans="2:10" hidden="1" outlineLevel="1" x14ac:dyDescent="0.3">
      <c r="C119" s="43" t="s">
        <v>96</v>
      </c>
      <c r="D119" s="44">
        <f>SUM(D115:D118)</f>
        <v>1283187.5999999999</v>
      </c>
      <c r="E119" s="44">
        <f>SUM(E115:E118)</f>
        <v>584712.6</v>
      </c>
      <c r="F119" s="44">
        <f>SUM(F115:F118)</f>
        <v>698475</v>
      </c>
    </row>
    <row r="120" spans="2:10" collapsed="1" x14ac:dyDescent="0.3">
      <c r="F120" s="15"/>
    </row>
  </sheetData>
  <mergeCells count="134">
    <mergeCell ref="H7:I7"/>
    <mergeCell ref="C3:I3"/>
    <mergeCell ref="C4:I4"/>
    <mergeCell ref="F104:G104"/>
    <mergeCell ref="F99:G99"/>
    <mergeCell ref="A100:G100"/>
    <mergeCell ref="J19:J24"/>
    <mergeCell ref="J25:J28"/>
    <mergeCell ref="C38:D38"/>
    <mergeCell ref="E57:E58"/>
    <mergeCell ref="E59:E60"/>
    <mergeCell ref="C59:D60"/>
    <mergeCell ref="E61:E62"/>
    <mergeCell ref="C61:D62"/>
    <mergeCell ref="C63:D64"/>
    <mergeCell ref="E63:E64"/>
    <mergeCell ref="C65:D67"/>
    <mergeCell ref="E65:E67"/>
    <mergeCell ref="E47:E48"/>
    <mergeCell ref="C49:D50"/>
    <mergeCell ref="C51:D52"/>
    <mergeCell ref="C53:D54"/>
    <mergeCell ref="E49:E50"/>
    <mergeCell ref="J13:J14"/>
    <mergeCell ref="J15:J16"/>
    <mergeCell ref="J17:J18"/>
    <mergeCell ref="C39:D40"/>
    <mergeCell ref="E39:E40"/>
    <mergeCell ref="C41:D41"/>
    <mergeCell ref="C43:D44"/>
    <mergeCell ref="E43:E44"/>
    <mergeCell ref="C45:D46"/>
    <mergeCell ref="E45:E46"/>
    <mergeCell ref="J30:J46"/>
    <mergeCell ref="C36:D36"/>
    <mergeCell ref="C37:D37"/>
    <mergeCell ref="C26:D27"/>
    <mergeCell ref="E26:E27"/>
    <mergeCell ref="C28:D28"/>
    <mergeCell ref="E19:E20"/>
    <mergeCell ref="C23:D23"/>
    <mergeCell ref="C24:D24"/>
    <mergeCell ref="C21:D21"/>
    <mergeCell ref="C17:D18"/>
    <mergeCell ref="E17:E18"/>
    <mergeCell ref="C22:D22"/>
    <mergeCell ref="A91:G91"/>
    <mergeCell ref="J85:J90"/>
    <mergeCell ref="C85:D85"/>
    <mergeCell ref="C86:D86"/>
    <mergeCell ref="C87:D87"/>
    <mergeCell ref="C88:D88"/>
    <mergeCell ref="C89:D89"/>
    <mergeCell ref="C90:D90"/>
    <mergeCell ref="A85:A90"/>
    <mergeCell ref="B85:B90"/>
    <mergeCell ref="A108:G108"/>
    <mergeCell ref="A95:G95"/>
    <mergeCell ref="A96:G96"/>
    <mergeCell ref="A97:G97"/>
    <mergeCell ref="A92:G92"/>
    <mergeCell ref="A93:G93"/>
    <mergeCell ref="A94:G94"/>
    <mergeCell ref="A98:G98"/>
    <mergeCell ref="A106:G106"/>
    <mergeCell ref="E105:G105"/>
    <mergeCell ref="A65:A84"/>
    <mergeCell ref="B65:B84"/>
    <mergeCell ref="G77:G80"/>
    <mergeCell ref="C68:D69"/>
    <mergeCell ref="C70:D71"/>
    <mergeCell ref="E51:E52"/>
    <mergeCell ref="E53:E54"/>
    <mergeCell ref="C55:D56"/>
    <mergeCell ref="E55:E56"/>
    <mergeCell ref="C57:D58"/>
    <mergeCell ref="J47:J64"/>
    <mergeCell ref="C72:D72"/>
    <mergeCell ref="E68:E69"/>
    <mergeCell ref="E70:E71"/>
    <mergeCell ref="C73:D76"/>
    <mergeCell ref="E73:E76"/>
    <mergeCell ref="F75:F76"/>
    <mergeCell ref="G75:G76"/>
    <mergeCell ref="I75:I76"/>
    <mergeCell ref="C47:D48"/>
    <mergeCell ref="J9:J10"/>
    <mergeCell ref="C11:D12"/>
    <mergeCell ref="E11:E12"/>
    <mergeCell ref="J11:J12"/>
    <mergeCell ref="J65:J84"/>
    <mergeCell ref="C79:D79"/>
    <mergeCell ref="C80:D80"/>
    <mergeCell ref="E77:E82"/>
    <mergeCell ref="C81:D82"/>
    <mergeCell ref="C83:D84"/>
    <mergeCell ref="E83:E84"/>
    <mergeCell ref="C77:D77"/>
    <mergeCell ref="C78:D78"/>
    <mergeCell ref="F77:F80"/>
    <mergeCell ref="I77:I80"/>
    <mergeCell ref="E15:E16"/>
    <mergeCell ref="C15:D16"/>
    <mergeCell ref="C30:D31"/>
    <mergeCell ref="E30:E31"/>
    <mergeCell ref="C32:D33"/>
    <mergeCell ref="C34:D35"/>
    <mergeCell ref="E34:E35"/>
    <mergeCell ref="C42:D42"/>
    <mergeCell ref="E41:E42"/>
    <mergeCell ref="A109:G109"/>
    <mergeCell ref="A101:G101"/>
    <mergeCell ref="B6:B7"/>
    <mergeCell ref="C6:D7"/>
    <mergeCell ref="E6:E7"/>
    <mergeCell ref="F6:F7"/>
    <mergeCell ref="G6:I6"/>
    <mergeCell ref="C9:D10"/>
    <mergeCell ref="E9:E10"/>
    <mergeCell ref="E32:E33"/>
    <mergeCell ref="A9:A18"/>
    <mergeCell ref="B9:B18"/>
    <mergeCell ref="A19:A24"/>
    <mergeCell ref="B19:B24"/>
    <mergeCell ref="C13:D14"/>
    <mergeCell ref="E13:E14"/>
    <mergeCell ref="A30:A46"/>
    <mergeCell ref="B30:B46"/>
    <mergeCell ref="A25:A28"/>
    <mergeCell ref="B25:B28"/>
    <mergeCell ref="C25:D25"/>
    <mergeCell ref="C19:D20"/>
    <mergeCell ref="A47:A64"/>
    <mergeCell ref="B47:B64"/>
  </mergeCells>
  <pageMargins left="0.23622047244094491" right="0.23622047244094491" top="0.15748031496062992" bottom="0.19685039370078741" header="0" footer="0"/>
  <pageSetup paperSize="9" scale="65" fitToHeight="0" orientation="landscape" r:id="rId1"/>
  <rowBreaks count="3" manualBreakCount="3">
    <brk id="29" max="16383" man="1"/>
    <brk id="46" max="1638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Лист1!_Hlk159848735</vt:lpstr>
      <vt:lpstr>Лист1!_Hlk159849569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User</cp:lastModifiedBy>
  <cp:lastPrinted>2025-03-12T12:43:01Z</cp:lastPrinted>
  <dcterms:created xsi:type="dcterms:W3CDTF">2025-03-10T07:56:15Z</dcterms:created>
  <dcterms:modified xsi:type="dcterms:W3CDTF">2025-03-12T12:43:05Z</dcterms:modified>
</cp:coreProperties>
</file>