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0" windowHeight="13170" tabRatio="500"/>
  </bookViews>
  <sheets>
    <sheet name="Лист1" sheetId="1" r:id="rId1"/>
  </sheets>
  <definedNames>
    <definedName name="_xlnm._FilterDatabase" localSheetId="0" hidden="1">Лист1!$A$11:$L$269</definedName>
    <definedName name="_xlnm.Print_Titles" localSheetId="0">Лист1!$11:$12</definedName>
    <definedName name="_xlnm.Print_Area" localSheetId="0">Лист1!$A$1:$K$275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"/>
  <c r="H155"/>
  <c r="I268"/>
  <c r="G268" s="1"/>
  <c r="I267"/>
  <c r="G267" s="1"/>
  <c r="G266"/>
  <c r="G265"/>
  <c r="I264"/>
  <c r="G264" s="1"/>
  <c r="I263"/>
  <c r="G263" s="1"/>
  <c r="K262"/>
  <c r="K261" s="1"/>
  <c r="J262"/>
  <c r="J261" s="1"/>
  <c r="H262"/>
  <c r="H261" s="1"/>
  <c r="I260"/>
  <c r="G260" s="1"/>
  <c r="I259"/>
  <c r="G259" s="1"/>
  <c r="I258"/>
  <c r="G258" s="1"/>
  <c r="I257"/>
  <c r="G257" s="1"/>
  <c r="I256"/>
  <c r="G256" s="1"/>
  <c r="I255"/>
  <c r="G255" s="1"/>
  <c r="I254"/>
  <c r="G254" s="1"/>
  <c r="I253"/>
  <c r="I252"/>
  <c r="G252" s="1"/>
  <c r="G251"/>
  <c r="I250"/>
  <c r="G250" s="1"/>
  <c r="K249"/>
  <c r="K248" s="1"/>
  <c r="J249"/>
  <c r="J248" s="1"/>
  <c r="H249"/>
  <c r="H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I231"/>
  <c r="G231" s="1"/>
  <c r="K230"/>
  <c r="K229" s="1"/>
  <c r="J230"/>
  <c r="J229" s="1"/>
  <c r="H230"/>
  <c r="H229" s="1"/>
  <c r="I228"/>
  <c r="G228" s="1"/>
  <c r="I227"/>
  <c r="G227" s="1"/>
  <c r="I226"/>
  <c r="G226" s="1"/>
  <c r="I225"/>
  <c r="G225" s="1"/>
  <c r="I224"/>
  <c r="G224" s="1"/>
  <c r="I223"/>
  <c r="G223" s="1"/>
  <c r="K222"/>
  <c r="K221" s="1"/>
  <c r="J222"/>
  <c r="J221" s="1"/>
  <c r="H222"/>
  <c r="H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I181"/>
  <c r="G181" s="1"/>
  <c r="K180"/>
  <c r="K179" s="1"/>
  <c r="J180"/>
  <c r="J179" s="1"/>
  <c r="H180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G171" s="1"/>
  <c r="I170"/>
  <c r="H170"/>
  <c r="I169"/>
  <c r="G169" s="1"/>
  <c r="I168"/>
  <c r="H168"/>
  <c r="I167"/>
  <c r="G167" s="1"/>
  <c r="I166"/>
  <c r="G166" s="1"/>
  <c r="I165"/>
  <c r="G165" s="1"/>
  <c r="I164"/>
  <c r="K163"/>
  <c r="K162" s="1"/>
  <c r="J163"/>
  <c r="J162" s="1"/>
  <c r="I161"/>
  <c r="G161" s="1"/>
  <c r="I160"/>
  <c r="G160" s="1"/>
  <c r="I159"/>
  <c r="G159" s="1"/>
  <c r="I158"/>
  <c r="G158" s="1"/>
  <c r="I157"/>
  <c r="G157" s="1"/>
  <c r="I156"/>
  <c r="G156" s="1"/>
  <c r="I155"/>
  <c r="I154"/>
  <c r="G154" s="1"/>
  <c r="I153"/>
  <c r="G153" s="1"/>
  <c r="I152"/>
  <c r="G152" s="1"/>
  <c r="I151"/>
  <c r="H151"/>
  <c r="I150"/>
  <c r="G150" s="1"/>
  <c r="K149"/>
  <c r="K148" s="1"/>
  <c r="J149"/>
  <c r="J148" s="1"/>
  <c r="G147"/>
  <c r="G146"/>
  <c r="I145"/>
  <c r="G145" s="1"/>
  <c r="I144"/>
  <c r="G144" s="1"/>
  <c r="I143"/>
  <c r="G143" s="1"/>
  <c r="I142"/>
  <c r="G142" s="1"/>
  <c r="I141"/>
  <c r="G141" s="1"/>
  <c r="K140"/>
  <c r="K139" s="1"/>
  <c r="J140"/>
  <c r="J139" s="1"/>
  <c r="H140"/>
  <c r="H139" s="1"/>
  <c r="I138"/>
  <c r="G138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H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H14"/>
  <c r="G155" l="1"/>
  <c r="I222"/>
  <c r="I221" s="1"/>
  <c r="G221" s="1"/>
  <c r="G151"/>
  <c r="G168"/>
  <c r="G137"/>
  <c r="I163"/>
  <c r="I162" s="1"/>
  <c r="G72"/>
  <c r="H62"/>
  <c r="H61" s="1"/>
  <c r="H149"/>
  <c r="H148" s="1"/>
  <c r="G170"/>
  <c r="I180"/>
  <c r="I179" s="1"/>
  <c r="I123"/>
  <c r="I122" s="1"/>
  <c r="I230"/>
  <c r="I229" s="1"/>
  <c r="G229" s="1"/>
  <c r="G262"/>
  <c r="I140"/>
  <c r="I139" s="1"/>
  <c r="G139" s="1"/>
  <c r="G164"/>
  <c r="I249"/>
  <c r="I248" s="1"/>
  <c r="G248" s="1"/>
  <c r="H122"/>
  <c r="K269"/>
  <c r="J269"/>
  <c r="I15"/>
  <c r="I88"/>
  <c r="G88" s="1"/>
  <c r="I62"/>
  <c r="I89"/>
  <c r="G89" s="1"/>
  <c r="H163"/>
  <c r="H179"/>
  <c r="I149"/>
  <c r="I148" s="1"/>
  <c r="I262"/>
  <c r="I261" s="1"/>
  <c r="G261" s="1"/>
  <c r="G253"/>
  <c r="G249" s="1"/>
  <c r="G179" l="1"/>
  <c r="G222"/>
  <c r="G140"/>
  <c r="G230"/>
  <c r="G122"/>
  <c r="G123"/>
  <c r="G180"/>
  <c r="G15"/>
  <c r="G14" s="1"/>
  <c r="I14"/>
  <c r="H162"/>
  <c r="G163"/>
  <c r="G149"/>
  <c r="G148" s="1"/>
  <c r="I61"/>
  <c r="G61" s="1"/>
  <c r="G62"/>
  <c r="G162" l="1"/>
  <c r="H269"/>
  <c r="I269"/>
  <c r="G269" l="1"/>
</calcChain>
</file>

<file path=xl/sharedStrings.xml><?xml version="1.0" encoding="utf-8"?>
<sst xmlns="http://schemas.openxmlformats.org/spreadsheetml/2006/main" count="877" uniqueCount="486">
  <si>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</si>
  <si>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</si>
  <si>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</si>
  <si>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</si>
  <si>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</si>
  <si>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</si>
  <si>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</si>
  <si>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</si>
  <si>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</si>
  <si>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</si>
  <si>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</si>
  <si>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</si>
  <si>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</si>
  <si>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</si>
  <si>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</si>
  <si>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</si>
  <si>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</si>
  <si>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</si>
  <si>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</si>
  <si>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</si>
  <si>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</si>
  <si>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</si>
  <si>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</si>
  <si>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</si>
  <si>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</si>
  <si>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</si>
  <si>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</si>
  <si>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</si>
  <si>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</si>
  <si>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</si>
  <si>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</si>
  <si>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</si>
  <si>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</si>
  <si>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</si>
  <si>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</si>
  <si>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</si>
  <si>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</si>
  <si>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</si>
  <si>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</si>
  <si>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</si>
  <si>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</si>
  <si>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</si>
  <si>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</si>
  <si>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</si>
  <si>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</si>
  <si>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</si>
  <si>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</si>
  <si>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</si>
  <si>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</si>
  <si>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</si>
  <si>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</si>
  <si>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</si>
  <si>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</si>
  <si>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</si>
  <si>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</si>
  <si>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</si>
  <si>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</si>
  <si>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</si>
  <si>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</si>
  <si>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</si>
  <si>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</si>
  <si>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</si>
  <si>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</si>
  <si>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</si>
  <si>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</si>
  <si>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</si>
  <si>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</si>
  <si>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</si>
  <si>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</si>
  <si>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</si>
  <si>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</si>
  <si>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</si>
  <si>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</si>
  <si>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</si>
  <si>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</si>
  <si>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</si>
  <si>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</si>
  <si>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</si>
  <si>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</si>
  <si>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</si>
  <si>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</si>
  <si>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</si>
  <si>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</si>
  <si>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</si>
  <si>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</si>
  <si>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</si>
  <si>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</si>
  <si>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</si>
  <si>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</si>
  <si>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</si>
  <si>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</si>
  <si>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</si>
  <si>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</si>
  <si>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</si>
  <si>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</si>
  <si>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</si>
  <si>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</si>
  <si>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</si>
  <si>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</si>
  <si>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</si>
  <si>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</si>
  <si>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</si>
  <si>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</si>
  <si>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</si>
  <si>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</si>
  <si>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</si>
  <si>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</si>
  <si>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</si>
  <si>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</si>
  <si>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</si>
  <si>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</si>
  <si>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</si>
  <si>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</si>
  <si>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</si>
  <si>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</si>
  <si>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</si>
  <si>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</si>
  <si>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</si>
  <si>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</si>
  <si>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</si>
  <si>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</si>
  <si>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</si>
  <si>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</si>
  <si>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</si>
  <si>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</si>
  <si>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</si>
  <si>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</si>
  <si>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</si>
  <si>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</si>
  <si>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</si>
  <si>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</si>
  <si>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</si>
  <si>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</si>
  <si>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</si>
  <si>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</si>
  <si>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</si>
  <si>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</si>
  <si>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</si>
  <si>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</si>
  <si>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</si>
  <si>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</si>
  <si>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</si>
  <si>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</si>
  <si>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</si>
  <si>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</si>
  <si>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</si>
  <si>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</si>
  <si>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</si>
  <si>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</si>
  <si>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</si>
  <si>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</si>
  <si>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</si>
  <si>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</si>
  <si>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</si>
  <si>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</si>
  <si>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</si>
  <si>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</si>
  <si>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</si>
  <si>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</si>
  <si>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</si>
  <si>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</si>
  <si>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</si>
  <si>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</si>
  <si>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</si>
  <si>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</si>
  <si>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</si>
  <si>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</si>
  <si>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</si>
  <si>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</si>
  <si>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</si>
  <si>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</si>
  <si>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</si>
  <si>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</si>
  <si>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</si>
  <si>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</si>
  <si>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</si>
  <si>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</si>
  <si>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</si>
  <si>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</si>
  <si>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</si>
  <si>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</si>
  <si>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</si>
  <si>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</si>
  <si>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</si>
  <si>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</si>
  <si>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</si>
  <si>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</si>
  <si>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</si>
  <si>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</si>
  <si>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</si>
  <si>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</si>
  <si>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</si>
  <si>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</si>
  <si>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</si>
  <si>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</si>
  <si>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</si>
  <si>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</si>
  <si>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</si>
  <si>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</si>
  <si>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</si>
  <si>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</si>
  <si>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</si>
  <si>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</si>
  <si>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</si>
  <si>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</si>
  <si>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</si>
  <si>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</si>
  <si>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</si>
  <si>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</si>
  <si>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</si>
  <si>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</si>
  <si>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</si>
  <si>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</si>
  <si>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</si>
  <si>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</si>
  <si>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</si>
  <si>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</si>
  <si>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</si>
  <si>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</si>
  <si>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</si>
  <si>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</si>
  <si>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</si>
  <si>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</si>
  <si>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</si>
  <si>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</si>
  <si>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</si>
  <si>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</si>
  <si>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</si>
  <si>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</si>
  <si>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</si>
  <si>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</si>
  <si>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</si>
  <si>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</si>
  <si>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</si>
  <si>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</si>
  <si>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</si>
  <si>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</si>
  <si>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</si>
  <si>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</si>
  <si>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</si>
  <si>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</si>
  <si>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</si>
  <si>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</si>
  <si>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</si>
  <si>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</si>
  <si>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</si>
  <si>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</si>
  <si>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</si>
  <si>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</si>
  <si>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</si>
  <si>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</si>
  <si>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</si>
  <si>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</si>
  <si>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</si>
  <si>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</si>
  <si>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</si>
  <si>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</si>
  <si>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</si>
  <si>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</si>
  <si>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</si>
  <si>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</si>
  <si>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</si>
  <si>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</si>
  <si>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</si>
  <si>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</si>
  <si>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</si>
  <si>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</si>
  <si>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</si>
  <si>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</si>
  <si>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</si>
  <si>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</si>
  <si>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</si>
  <si>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</si>
  <si>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</si>
  <si>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</si>
  <si>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</si>
  <si>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</si>
  <si>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</si>
  <si>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</si>
  <si>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</si>
  <si>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</si>
  <si>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</si>
  <si>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</si>
  <si>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</si>
  <si>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</si>
  <si>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</si>
  <si>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</si>
  <si>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</si>
  <si>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</si>
  <si>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</si>
  <si>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</si>
  <si>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</si>
  <si>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</si>
  <si>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</si>
  <si>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</si>
  <si>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</si>
  <si>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</si>
  <si>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</si>
  <si>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</si>
  <si>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</si>
  <si>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</si>
  <si>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</si>
  <si>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</si>
  <si>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</si>
  <si>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</si>
  <si>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</si>
  <si>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</si>
  <si>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</si>
  <si>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</si>
  <si>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</si>
  <si>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</si>
  <si>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</si>
  <si>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</si>
  <si>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</si>
  <si>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</si>
  <si>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</si>
  <si>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</si>
  <si>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</si>
  <si>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</si>
  <si>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</si>
  <si>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</si>
  <si>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</si>
  <si>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</si>
  <si>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</si>
  <si>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</si>
  <si>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</si>
  <si>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</si>
  <si>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</si>
  <si>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</si>
  <si>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</si>
  <si>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</si>
  <si>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</si>
  <si>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</si>
  <si>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</si>
  <si>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</si>
  <si>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</si>
  <si>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</si>
  <si>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</si>
  <si>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</si>
  <si>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</si>
  <si>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</si>
  <si>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</si>
  <si>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</si>
  <si>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</si>
  <si>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</si>
  <si>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</si>
  <si>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</si>
  <si>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</si>
  <si>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</si>
  <si>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</si>
  <si>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</si>
  <si>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</si>
  <si>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</si>
  <si>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</si>
  <si>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</si>
  <si>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</si>
  <si>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</si>
  <si>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</si>
  <si>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</si>
  <si>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</si>
  <si>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</si>
  <si>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</si>
  <si>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</si>
  <si>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</si>
  <si>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</si>
  <si>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</si>
  <si>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</si>
  <si>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</si>
  <si>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</si>
  <si>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</si>
  <si>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</si>
  <si>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</si>
  <si>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</si>
  <si>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</si>
  <si>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</si>
  <si>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</si>
  <si>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</si>
  <si>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</si>
  <si>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</si>
  <si>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</si>
  <si>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</si>
  <si>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</si>
  <si>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</si>
  <si>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</si>
  <si>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</si>
  <si>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</si>
  <si>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</si>
  <si>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</si>
  <si>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</si>
  <si>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</si>
  <si>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</si>
  <si>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</si>
  <si>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</si>
  <si>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</si>
  <si>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</si>
  <si>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</si>
  <si>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</si>
  <si>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</si>
  <si>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</si>
  <si>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</si>
  <si>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</si>
  <si>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</si>
  <si>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</si>
  <si>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</si>
  <si>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</si>
  <si>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</si>
  <si>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</si>
  <si>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</si>
  <si>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</si>
  <si>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</si>
  <si>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</si>
  <si>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</si>
  <si>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</si>
  <si>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</si>
  <si>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</si>
  <si>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</si>
  <si>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</si>
  <si>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</si>
  <si>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</si>
  <si>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</si>
  <si>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</si>
  <si>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</si>
  <si>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</si>
  <si>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</si>
  <si>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</si>
  <si>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</si>
  <si>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</si>
  <si>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</si>
  <si>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</si>
  <si>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</si>
  <si>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</si>
  <si>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</si>
  <si>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</si>
  <si>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</si>
  <si>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</si>
  <si>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</si>
  <si>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</si>
  <si>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</si>
  <si>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</si>
  <si>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</si>
  <si>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</si>
  <si>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</si>
  <si>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</si>
  <si>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</si>
  <si>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</si>
  <si>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</si>
  <si>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</si>
  <si>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</si>
  <si>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</si>
  <si>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</si>
  <si>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</si>
  <si>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</si>
  <si>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</si>
  <si>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</si>
  <si>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</si>
  <si>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</si>
  <si>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</si>
  <si>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</si>
  <si>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</si>
  <si>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</si>
  <si>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</si>
  <si>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</si>
  <si>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</si>
  <si>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</si>
  <si>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</si>
  <si>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</si>
  <si>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</si>
  <si>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</si>
  <si>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</si>
  <si>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</si>
  <si>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</si>
  <si>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</si>
  <si>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</si>
  <si>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</si>
  <si>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</si>
  <si>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</si>
  <si>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</si>
  <si>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</si>
  <si>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</si>
  <si>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</si>
  <si>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</si>
  <si>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</si>
  <si>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</si>
  <si>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Міський голова</t>
  </si>
  <si>
    <t>Ігор ПОЛІЩУК</t>
  </si>
  <si>
    <t xml:space="preserve">                            Додаток 6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</si>
</sst>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0" fontId="35" fillId="2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39" fillId="0" borderId="0" xfId="0" applyFont="1" applyAlignment="1">
      <alignment horizontal="left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1110</xdr:row>
      <xdr:rowOff>93240</xdr:rowOff>
    </xdr:from>
    <xdr:to>
      <xdr:col>5</xdr:col>
      <xdr:colOff>2044800</xdr:colOff>
      <xdr:row>1110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1110</xdr:row>
      <xdr:rowOff>107280</xdr:rowOff>
    </xdr:from>
    <xdr:to>
      <xdr:col>6</xdr:col>
      <xdr:colOff>2520</xdr:colOff>
      <xdr:row>1111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365</xdr:row>
      <xdr:rowOff>90905</xdr:rowOff>
    </xdr:from>
    <xdr:to>
      <xdr:col>5</xdr:col>
      <xdr:colOff>1902600</xdr:colOff>
      <xdr:row>365</xdr:row>
      <xdr:rowOff>90905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1111</xdr:row>
      <xdr:rowOff>15480</xdr:rowOff>
    </xdr:from>
    <xdr:to>
      <xdr:col>5</xdr:col>
      <xdr:colOff>2030760</xdr:colOff>
      <xdr:row>1111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1110</xdr:row>
      <xdr:rowOff>33480</xdr:rowOff>
    </xdr:from>
    <xdr:to>
      <xdr:col>6</xdr:col>
      <xdr:colOff>83880</xdr:colOff>
      <xdr:row>1110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609</xdr:row>
      <xdr:rowOff>5400</xdr:rowOff>
    </xdr:from>
    <xdr:to>
      <xdr:col>6</xdr:col>
      <xdr:colOff>133560</xdr:colOff>
      <xdr:row>610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7"/>
  <sheetViews>
    <sheetView showZeros="0" tabSelected="1" zoomScale="55" zoomScaleNormal="55" workbookViewId="0">
      <selection activeCell="N123" sqref="N123:O123"/>
    </sheetView>
  </sheetViews>
  <sheetFormatPr defaultColWidth="9.140625" defaultRowHeight="12.75"/>
  <cols>
    <col min="1" max="1" width="16.8554687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4.28515625" style="4" customWidth="1"/>
    <col min="9" max="9" width="26.42578125" style="4" customWidth="1"/>
    <col min="10" max="10" width="17" style="5" hidden="1" customWidth="1"/>
    <col min="11" max="11" width="23.5703125" style="4" customWidth="1"/>
    <col min="12" max="12" width="5.140625" style="1" customWidth="1"/>
    <col min="13" max="13" width="11.140625" style="1" customWidth="1"/>
    <col min="14" max="14" width="17.42578125" style="1" customWidth="1"/>
    <col min="15" max="15" width="24.5703125" style="1" customWidth="1"/>
    <col min="16" max="17" width="9.140625" style="1"/>
    <col min="18" max="18" width="23.28515625" style="1" customWidth="1"/>
    <col min="19" max="16384" width="9.140625" style="1"/>
  </cols>
  <sheetData>
    <row r="1" spans="1:15" ht="23.25" customHeight="1">
      <c r="B1" s="6"/>
      <c r="C1" s="6"/>
      <c r="D1" s="7"/>
      <c r="E1" s="7"/>
      <c r="F1" s="7"/>
      <c r="G1" s="8" t="s">
        <v>485</v>
      </c>
      <c r="H1" s="8"/>
    </row>
    <row r="2" spans="1:15" ht="18.75">
      <c r="B2" s="6"/>
      <c r="C2" s="6"/>
      <c r="D2" s="7"/>
      <c r="E2" s="9"/>
      <c r="F2" s="9"/>
      <c r="G2" s="10" t="s">
        <v>0</v>
      </c>
      <c r="H2" s="10"/>
    </row>
    <row r="3" spans="1:15" ht="15.7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75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5" ht="19.5" customHeight="1">
      <c r="A6" s="136" t="s">
        <v>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5" ht="40.5" customHeight="1">
      <c r="A7" s="137" t="s">
        <v>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.75">
      <c r="I10" s="22" t="s">
        <v>7</v>
      </c>
      <c r="J10" s="23" t="s">
        <v>7</v>
      </c>
      <c r="K10" s="22"/>
    </row>
    <row r="11" spans="1:15" ht="51.75" customHeight="1">
      <c r="A11" s="138" t="s">
        <v>8</v>
      </c>
      <c r="B11" s="138" t="s">
        <v>9</v>
      </c>
      <c r="C11" s="138" t="s">
        <v>10</v>
      </c>
      <c r="D11" s="138" t="s">
        <v>11</v>
      </c>
      <c r="E11" s="139" t="s">
        <v>12</v>
      </c>
      <c r="F11" s="139" t="s">
        <v>13</v>
      </c>
      <c r="G11" s="140" t="s">
        <v>14</v>
      </c>
      <c r="H11" s="140" t="s">
        <v>15</v>
      </c>
      <c r="I11" s="140" t="s">
        <v>16</v>
      </c>
      <c r="J11" s="140"/>
      <c r="K11" s="140"/>
    </row>
    <row r="12" spans="1:15" ht="51" customHeight="1">
      <c r="A12" s="138"/>
      <c r="B12" s="138"/>
      <c r="C12" s="138"/>
      <c r="D12" s="138"/>
      <c r="E12" s="139"/>
      <c r="F12" s="139"/>
      <c r="G12" s="140"/>
      <c r="H12" s="140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499993150</v>
      </c>
      <c r="H14" s="31">
        <f>H15</f>
        <v>168375210</v>
      </c>
      <c r="I14" s="31">
        <f>I15</f>
        <v>331617940</v>
      </c>
      <c r="J14" s="32">
        <f>J15</f>
        <v>2600000</v>
      </c>
      <c r="K14" s="31">
        <f>K15</f>
        <v>328817940</v>
      </c>
      <c r="L14" s="126">
        <v>1</v>
      </c>
      <c r="M14" s="126"/>
      <c r="N14" s="126"/>
      <c r="O14" s="120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499993150</v>
      </c>
      <c r="H15" s="31">
        <f>SUM(H16:H60)</f>
        <v>168375210</v>
      </c>
      <c r="I15" s="31">
        <f>SUM(I16:I60)</f>
        <v>331617940</v>
      </c>
      <c r="J15" s="31">
        <f>SUM(J16:J60)</f>
        <v>2600000</v>
      </c>
      <c r="K15" s="31">
        <f>SUM(K16:K60)</f>
        <v>328817940</v>
      </c>
      <c r="L15" s="126">
        <v>1</v>
      </c>
      <c r="M15" s="126"/>
      <c r="N15" s="126"/>
      <c r="O15" s="120"/>
    </row>
    <row r="16" spans="1:15" ht="105.75" hidden="1" customHeight="1">
      <c r="A16" s="147" t="s">
        <v>23</v>
      </c>
      <c r="B16" s="147" t="s">
        <v>24</v>
      </c>
      <c r="C16" s="147" t="s">
        <v>25</v>
      </c>
      <c r="D16" s="145" t="s">
        <v>26</v>
      </c>
      <c r="E16" s="148" t="s">
        <v>27</v>
      </c>
      <c r="F16" s="145" t="s">
        <v>28</v>
      </c>
      <c r="G16" s="146">
        <f>H16+I16</f>
        <v>0</v>
      </c>
      <c r="H16" s="142"/>
      <c r="I16" s="142">
        <f>J16+K16</f>
        <v>0</v>
      </c>
      <c r="J16" s="141"/>
      <c r="K16" s="142"/>
      <c r="L16" s="40"/>
      <c r="M16" s="126"/>
      <c r="N16" s="126"/>
    </row>
    <row r="17" spans="1:15" ht="97.5" hidden="1" customHeight="1">
      <c r="A17" s="147"/>
      <c r="B17" s="147"/>
      <c r="C17" s="147"/>
      <c r="D17" s="145"/>
      <c r="E17" s="148"/>
      <c r="F17" s="148"/>
      <c r="G17" s="146"/>
      <c r="H17" s="146"/>
      <c r="I17" s="146"/>
      <c r="J17" s="141"/>
      <c r="K17" s="142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  <c r="L20" s="126"/>
      <c r="M20" s="126"/>
      <c r="N20" s="126"/>
    </row>
    <row r="21" spans="1:15" s="45" customFormat="1" ht="105" hidden="1" customHeight="1">
      <c r="A21" s="143" t="s">
        <v>44</v>
      </c>
      <c r="B21" s="144" t="s">
        <v>45</v>
      </c>
      <c r="C21" s="144" t="s">
        <v>40</v>
      </c>
      <c r="D21" s="145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43"/>
      <c r="B22" s="144"/>
      <c r="C22" s="144"/>
      <c r="D22" s="145"/>
      <c r="E22" s="145" t="s">
        <v>49</v>
      </c>
      <c r="F22" s="145" t="s">
        <v>50</v>
      </c>
      <c r="G22" s="146">
        <f>H22+I22</f>
        <v>1820000</v>
      </c>
      <c r="H22" s="142">
        <v>1820000</v>
      </c>
      <c r="I22" s="142">
        <f>J22+K22</f>
        <v>0</v>
      </c>
      <c r="J22" s="141"/>
      <c r="K22" s="142"/>
      <c r="L22" s="149"/>
      <c r="M22" s="127"/>
      <c r="N22" s="127"/>
    </row>
    <row r="23" spans="1:15" s="45" customFormat="1" ht="12.75" hidden="1" customHeight="1">
      <c r="A23" s="143"/>
      <c r="B23" s="144"/>
      <c r="C23" s="144"/>
      <c r="D23" s="145"/>
      <c r="E23" s="145"/>
      <c r="F23" s="145"/>
      <c r="G23" s="146"/>
      <c r="H23" s="142"/>
      <c r="I23" s="142"/>
      <c r="J23" s="141"/>
      <c r="K23" s="142"/>
      <c r="L23" s="149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50" t="s">
        <v>54</v>
      </c>
      <c r="F24" s="150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50"/>
      <c r="F25" s="150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hidden="1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199349350</v>
      </c>
      <c r="H28" s="38">
        <v>200000</v>
      </c>
      <c r="I28" s="38">
        <f t="shared" si="1"/>
        <v>199149350</v>
      </c>
      <c r="J28" s="39">
        <v>0</v>
      </c>
      <c r="K28" s="38">
        <v>199149350</v>
      </c>
      <c r="L28" s="126"/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43" t="s">
        <v>73</v>
      </c>
      <c r="B30" s="144" t="s">
        <v>74</v>
      </c>
      <c r="C30" s="144" t="s">
        <v>75</v>
      </c>
      <c r="D30" s="151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43"/>
      <c r="B31" s="144"/>
      <c r="C31" s="144"/>
      <c r="D31" s="151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43" t="s">
        <v>81</v>
      </c>
      <c r="B32" s="151">
        <v>7700</v>
      </c>
      <c r="C32" s="144" t="s">
        <v>82</v>
      </c>
      <c r="D32" s="151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43"/>
      <c r="B33" s="151"/>
      <c r="C33" s="144"/>
      <c r="D33" s="151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43"/>
      <c r="B34" s="151"/>
      <c r="C34" s="144"/>
      <c r="D34" s="151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43"/>
      <c r="B35" s="151"/>
      <c r="C35" s="144"/>
      <c r="D35" s="151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  <c r="L36" s="126"/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45" t="s">
        <v>109</v>
      </c>
      <c r="F39" s="148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45"/>
      <c r="F40" s="148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/>
      <c r="M40" s="126"/>
      <c r="N40" s="126"/>
    </row>
    <row r="41" spans="1:15" ht="99.75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2200000</v>
      </c>
      <c r="H41" s="50">
        <v>2200000</v>
      </c>
      <c r="I41" s="38">
        <f t="shared" si="2"/>
        <v>0</v>
      </c>
      <c r="J41" s="39"/>
      <c r="K41" s="38"/>
      <c r="L41" s="126">
        <v>1</v>
      </c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52" t="s">
        <v>119</v>
      </c>
      <c r="F42" s="145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52"/>
      <c r="F43" s="145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52" t="s">
        <v>126</v>
      </c>
      <c r="F44" s="145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hidden="1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52"/>
      <c r="F45" s="145"/>
      <c r="G45" s="37">
        <f t="shared" si="0"/>
        <v>139708600</v>
      </c>
      <c r="H45" s="38">
        <v>26970000</v>
      </c>
      <c r="I45" s="38">
        <f t="shared" si="2"/>
        <v>112738600</v>
      </c>
      <c r="J45" s="39"/>
      <c r="K45" s="38">
        <v>112738600</v>
      </c>
      <c r="L45" s="126"/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52" t="s">
        <v>131</v>
      </c>
      <c r="F46" s="152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52"/>
      <c r="F47" s="152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51" t="s">
        <v>150</v>
      </c>
      <c r="F50" s="151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51"/>
      <c r="F51" s="151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51"/>
      <c r="F52" s="151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45" t="s">
        <v>160</v>
      </c>
      <c r="F54" s="145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45"/>
      <c r="F55" s="145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hidden="1" customHeight="1">
      <c r="A57" s="143" t="s">
        <v>167</v>
      </c>
      <c r="B57" s="147">
        <v>7693</v>
      </c>
      <c r="C57" s="144" t="s">
        <v>57</v>
      </c>
      <c r="D57" s="151" t="s">
        <v>168</v>
      </c>
      <c r="E57" s="35" t="s">
        <v>169</v>
      </c>
      <c r="F57" s="35" t="s">
        <v>170</v>
      </c>
      <c r="G57" s="37">
        <f t="shared" si="4"/>
        <v>4000000</v>
      </c>
      <c r="H57" s="38">
        <v>4000000</v>
      </c>
      <c r="I57" s="38">
        <f t="shared" si="3"/>
        <v>0</v>
      </c>
      <c r="J57" s="39"/>
      <c r="K57" s="38"/>
      <c r="L57" s="126"/>
      <c r="M57" s="126"/>
      <c r="N57" s="126"/>
    </row>
    <row r="58" spans="1:15" ht="120" hidden="1" customHeight="1">
      <c r="A58" s="143"/>
      <c r="B58" s="147"/>
      <c r="C58" s="144"/>
      <c r="D58" s="151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45" t="s">
        <v>176</v>
      </c>
      <c r="F59" s="145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45"/>
      <c r="F60" s="145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hidden="1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41908150</v>
      </c>
      <c r="H61" s="31">
        <f>H62</f>
        <v>39508150</v>
      </c>
      <c r="I61" s="31">
        <f>I62</f>
        <v>2400000</v>
      </c>
      <c r="J61" s="31">
        <f>J62</f>
        <v>200000</v>
      </c>
      <c r="K61" s="31">
        <f>K62</f>
        <v>2200000</v>
      </c>
      <c r="L61" s="126"/>
      <c r="M61" s="126"/>
      <c r="N61" s="126"/>
      <c r="O61" s="120"/>
    </row>
    <row r="62" spans="1:15" ht="27" hidden="1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41908150</v>
      </c>
      <c r="H62" s="31">
        <f>SUM(H63:H87)</f>
        <v>39508150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/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51" t="s">
        <v>186</v>
      </c>
      <c r="F63" s="150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51"/>
      <c r="F64" s="150"/>
      <c r="G64" s="37">
        <f t="shared" si="4"/>
        <v>4581800</v>
      </c>
      <c r="H64" s="65">
        <v>2381800</v>
      </c>
      <c r="I64" s="38">
        <f>J64+K64</f>
        <v>2200000</v>
      </c>
      <c r="J64" s="39"/>
      <c r="K64" s="65">
        <v>2200000</v>
      </c>
      <c r="L64" s="126"/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51"/>
      <c r="F65" s="150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51"/>
      <c r="F66" s="151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51"/>
      <c r="F67" s="151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51"/>
      <c r="F68" s="151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51"/>
      <c r="F69" s="151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51"/>
      <c r="F70" s="150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53" t="s">
        <v>211</v>
      </c>
      <c r="F72" s="151" t="s">
        <v>212</v>
      </c>
      <c r="G72" s="37">
        <f t="shared" si="4"/>
        <v>19625600</v>
      </c>
      <c r="H72" s="38">
        <f>18136600+1485600+3400</f>
        <v>19625600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53"/>
      <c r="F73" s="151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51" t="s">
        <v>104</v>
      </c>
      <c r="F75" s="151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51"/>
      <c r="F76" s="151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51"/>
      <c r="F77" s="151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51"/>
      <c r="F78" s="151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53" t="s">
        <v>160</v>
      </c>
      <c r="F82" s="151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53"/>
      <c r="F83" s="151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53"/>
      <c r="F84" s="151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53"/>
      <c r="F85" s="151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53"/>
      <c r="F86" s="151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hidden="1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94880180</v>
      </c>
      <c r="H88" s="31">
        <f>SUM(H90:H121)</f>
        <v>69873680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/>
      <c r="M88" s="126"/>
      <c r="N88" s="126"/>
      <c r="O88" s="120"/>
    </row>
    <row r="89" spans="1:15" ht="29.25" hidden="1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94880180</v>
      </c>
      <c r="H89" s="31">
        <f>SUM(H90:H121)</f>
        <v>69873680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/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54" t="s">
        <v>61</v>
      </c>
      <c r="F90" s="154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54"/>
      <c r="F91" s="154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54"/>
      <c r="F92" s="154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54"/>
      <c r="F93" s="154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54"/>
      <c r="F94" s="154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41.25" hidden="1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51" t="s">
        <v>247</v>
      </c>
      <c r="F95" s="151" t="s">
        <v>248</v>
      </c>
      <c r="G95" s="37">
        <f t="shared" si="6"/>
        <v>568362.80000000005</v>
      </c>
      <c r="H95" s="38">
        <v>568362.80000000005</v>
      </c>
      <c r="I95" s="38">
        <f t="shared" si="7"/>
        <v>0</v>
      </c>
      <c r="J95" s="39"/>
      <c r="K95" s="38"/>
      <c r="L95" s="126"/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51"/>
      <c r="F96" s="151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51"/>
      <c r="F97" s="151"/>
      <c r="G97" s="37">
        <f t="shared" si="6"/>
        <v>22114180</v>
      </c>
      <c r="H97" s="38">
        <v>22114180</v>
      </c>
      <c r="I97" s="38">
        <f t="shared" si="7"/>
        <v>0</v>
      </c>
      <c r="J97" s="39"/>
      <c r="K97" s="38"/>
      <c r="L97" s="126"/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51"/>
      <c r="F98" s="151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51"/>
      <c r="F99" s="151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51"/>
      <c r="F100" s="151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51"/>
      <c r="F101" s="151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hidden="1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51" t="s">
        <v>256</v>
      </c>
      <c r="F102" s="151" t="s">
        <v>257</v>
      </c>
      <c r="G102" s="37">
        <f t="shared" si="6"/>
        <v>34397279.560000002</v>
      </c>
      <c r="H102" s="38">
        <v>25397279.559999999</v>
      </c>
      <c r="I102" s="38">
        <f t="shared" si="7"/>
        <v>9000000</v>
      </c>
      <c r="J102" s="39"/>
      <c r="K102" s="38">
        <v>9000000</v>
      </c>
      <c r="L102" s="126"/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51"/>
      <c r="F103" s="151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56.25" hidden="1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51"/>
      <c r="F104" s="151"/>
      <c r="G104" s="37">
        <f t="shared" si="6"/>
        <v>9173000</v>
      </c>
      <c r="H104" s="38">
        <v>5773000</v>
      </c>
      <c r="I104" s="38">
        <f t="shared" si="7"/>
        <v>3400000</v>
      </c>
      <c r="J104" s="39"/>
      <c r="K104" s="38">
        <v>3400000</v>
      </c>
      <c r="L104" s="126"/>
      <c r="M104" s="126"/>
      <c r="N104" s="126"/>
    </row>
    <row r="105" spans="1:15" ht="58.5" hidden="1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51"/>
      <c r="F105" s="151"/>
      <c r="G105" s="37">
        <f t="shared" si="6"/>
        <v>13786900</v>
      </c>
      <c r="H105" s="38">
        <v>1180400</v>
      </c>
      <c r="I105" s="38">
        <f t="shared" si="7"/>
        <v>12606500</v>
      </c>
      <c r="J105" s="39"/>
      <c r="K105" s="38">
        <v>12606500</v>
      </c>
      <c r="L105" s="126"/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51"/>
      <c r="F106" s="151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78" hidden="1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51"/>
      <c r="F107" s="151"/>
      <c r="G107" s="37">
        <f t="shared" si="6"/>
        <v>0</v>
      </c>
      <c r="H107" s="38"/>
      <c r="I107" s="38">
        <f t="shared" si="7"/>
        <v>0</v>
      </c>
      <c r="J107" s="39"/>
      <c r="K107" s="38"/>
      <c r="L107" s="126"/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51"/>
      <c r="F108" s="151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51"/>
      <c r="F109" s="151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51"/>
      <c r="F110" s="151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51"/>
      <c r="F111" s="151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51"/>
      <c r="F112" s="151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51"/>
      <c r="F113" s="151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51"/>
      <c r="F114" s="151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51"/>
      <c r="F115" s="151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51" t="s">
        <v>160</v>
      </c>
      <c r="F117" s="151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51"/>
      <c r="F118" s="151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51"/>
      <c r="F119" s="151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51"/>
      <c r="F120" s="151"/>
      <c r="G120" s="37">
        <f t="shared" ref="G120:G147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51"/>
      <c r="F121" s="151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38040920</v>
      </c>
      <c r="H122" s="76">
        <f>H123</f>
        <v>37710920</v>
      </c>
      <c r="I122" s="76">
        <f>I123</f>
        <v>330000</v>
      </c>
      <c r="J122" s="77">
        <f>J123</f>
        <v>0</v>
      </c>
      <c r="K122" s="76">
        <f>K123</f>
        <v>330000</v>
      </c>
      <c r="L122" s="126">
        <v>1</v>
      </c>
      <c r="M122" s="126"/>
      <c r="N122" s="126"/>
    </row>
    <row r="123" spans="1:14" ht="33.75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38040920</v>
      </c>
      <c r="H123" s="76">
        <f>SUM(H124:H138)</f>
        <v>37710920</v>
      </c>
      <c r="I123" s="76">
        <f>SUM(I124:I138)</f>
        <v>330000</v>
      </c>
      <c r="J123" s="77">
        <f>SUM(J124:J138)</f>
        <v>0</v>
      </c>
      <c r="K123" s="76">
        <f>SUM(K124:K138)</f>
        <v>330000</v>
      </c>
      <c r="L123" s="126">
        <v>1</v>
      </c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45" t="s">
        <v>275</v>
      </c>
      <c r="F125" s="145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45"/>
      <c r="F126" s="145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45"/>
      <c r="F127" s="145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45"/>
      <c r="F128" s="145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26"/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45"/>
      <c r="F129" s="145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45"/>
      <c r="F130" s="145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26"/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45"/>
      <c r="F131" s="145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45"/>
      <c r="F132" s="145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45"/>
      <c r="F133" s="145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77.25" customHeight="1">
      <c r="A134" s="41" t="s">
        <v>293</v>
      </c>
      <c r="B134" s="34">
        <v>3242</v>
      </c>
      <c r="C134" s="34">
        <v>1090</v>
      </c>
      <c r="D134" s="42" t="s">
        <v>60</v>
      </c>
      <c r="E134" s="145"/>
      <c r="F134" s="145"/>
      <c r="G134" s="37">
        <f t="shared" si="8"/>
        <v>14981320</v>
      </c>
      <c r="H134" s="38">
        <v>14981320</v>
      </c>
      <c r="I134" s="38">
        <f t="shared" si="9"/>
        <v>0</v>
      </c>
      <c r="J134" s="39"/>
      <c r="K134" s="38"/>
      <c r="L134" s="126">
        <v>1</v>
      </c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51" t="s">
        <v>61</v>
      </c>
      <c r="F135" s="151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51"/>
      <c r="F136" s="151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84.75" hidden="1" customHeight="1">
      <c r="A138" s="41" t="s">
        <v>298</v>
      </c>
      <c r="B138" s="34">
        <v>7693</v>
      </c>
      <c r="C138" s="43" t="s">
        <v>57</v>
      </c>
      <c r="D138" s="42" t="s">
        <v>299</v>
      </c>
      <c r="E138" s="42" t="s">
        <v>300</v>
      </c>
      <c r="F138" s="42" t="s">
        <v>301</v>
      </c>
      <c r="G138" s="37">
        <f t="shared" si="8"/>
        <v>10000</v>
      </c>
      <c r="H138" s="38">
        <v>10000</v>
      </c>
      <c r="I138" s="38">
        <f>J138+K138</f>
        <v>0</v>
      </c>
      <c r="J138" s="39"/>
      <c r="K138" s="38"/>
      <c r="L138" s="126"/>
      <c r="M138" s="126"/>
      <c r="N138" s="126"/>
    </row>
    <row r="139" spans="1:14" ht="42" hidden="1" customHeight="1">
      <c r="A139" s="80" t="s">
        <v>302</v>
      </c>
      <c r="B139" s="81"/>
      <c r="C139" s="81"/>
      <c r="D139" s="82" t="s">
        <v>303</v>
      </c>
      <c r="E139" s="82"/>
      <c r="F139" s="83"/>
      <c r="G139" s="84">
        <f t="shared" si="8"/>
        <v>6250000</v>
      </c>
      <c r="H139" s="84">
        <f>H140</f>
        <v>6250000</v>
      </c>
      <c r="I139" s="84">
        <f>I140</f>
        <v>0</v>
      </c>
      <c r="J139" s="84">
        <f>J140</f>
        <v>0</v>
      </c>
      <c r="K139" s="84">
        <f>K140</f>
        <v>0</v>
      </c>
      <c r="L139" s="126"/>
      <c r="M139" s="126"/>
      <c r="N139" s="126"/>
    </row>
    <row r="140" spans="1:14" ht="40.5" hidden="1" customHeight="1">
      <c r="A140" s="80" t="s">
        <v>304</v>
      </c>
      <c r="B140" s="81"/>
      <c r="C140" s="81"/>
      <c r="D140" s="82" t="s">
        <v>303</v>
      </c>
      <c r="E140" s="83"/>
      <c r="F140" s="83"/>
      <c r="G140" s="84">
        <f t="shared" si="8"/>
        <v>6250000</v>
      </c>
      <c r="H140" s="84">
        <f>SUM(H141:H147)</f>
        <v>6250000</v>
      </c>
      <c r="I140" s="84">
        <f>SUM(I141:I147)</f>
        <v>0</v>
      </c>
      <c r="J140" s="84">
        <f>SUM(J141:J147)</f>
        <v>0</v>
      </c>
      <c r="K140" s="84">
        <f>SUM(K141:K147)</f>
        <v>0</v>
      </c>
      <c r="L140" s="126"/>
      <c r="M140" s="126"/>
      <c r="N140" s="126"/>
    </row>
    <row r="141" spans="1:14" ht="75.75" hidden="1" customHeight="1">
      <c r="A141" s="155" t="s">
        <v>305</v>
      </c>
      <c r="B141" s="156" t="s">
        <v>306</v>
      </c>
      <c r="C141" s="157" t="s">
        <v>307</v>
      </c>
      <c r="D141" s="158" t="s">
        <v>308</v>
      </c>
      <c r="E141" s="35" t="s">
        <v>32</v>
      </c>
      <c r="F141" s="42" t="s">
        <v>33</v>
      </c>
      <c r="G141" s="37">
        <f t="shared" si="8"/>
        <v>500000</v>
      </c>
      <c r="H141" s="38">
        <v>500000</v>
      </c>
      <c r="I141" s="38">
        <f>J141+K141</f>
        <v>0</v>
      </c>
      <c r="J141" s="39"/>
      <c r="K141" s="38"/>
      <c r="L141" s="126"/>
      <c r="M141" s="126"/>
      <c r="N141" s="126"/>
    </row>
    <row r="142" spans="1:14" ht="86.25" hidden="1" customHeight="1">
      <c r="A142" s="155"/>
      <c r="B142" s="156"/>
      <c r="C142" s="156"/>
      <c r="D142" s="156"/>
      <c r="E142" s="35" t="s">
        <v>309</v>
      </c>
      <c r="F142" s="35" t="s">
        <v>310</v>
      </c>
      <c r="G142" s="37">
        <f t="shared" si="8"/>
        <v>1000000</v>
      </c>
      <c r="H142" s="38">
        <v>1000000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90.75" hidden="1" customHeight="1">
      <c r="A143" s="155"/>
      <c r="B143" s="156"/>
      <c r="C143" s="156"/>
      <c r="D143" s="156"/>
      <c r="E143" s="35" t="s">
        <v>311</v>
      </c>
      <c r="F143" s="35" t="s">
        <v>312</v>
      </c>
      <c r="G143" s="37">
        <f t="shared" si="8"/>
        <v>4200000</v>
      </c>
      <c r="H143" s="38">
        <v>4200000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77.25" hidden="1" customHeight="1">
      <c r="A144" s="155"/>
      <c r="B144" s="156"/>
      <c r="C144" s="156"/>
      <c r="D144" s="156"/>
      <c r="E144" s="85" t="s">
        <v>313</v>
      </c>
      <c r="F144" s="35" t="s">
        <v>314</v>
      </c>
      <c r="G144" s="37">
        <f t="shared" si="8"/>
        <v>400000</v>
      </c>
      <c r="H144" s="38">
        <v>400000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80.25" hidden="1" customHeight="1">
      <c r="A145" s="155"/>
      <c r="B145" s="156"/>
      <c r="C145" s="156"/>
      <c r="D145" s="156"/>
      <c r="E145" s="42" t="s">
        <v>315</v>
      </c>
      <c r="F145" s="35" t="s">
        <v>62</v>
      </c>
      <c r="G145" s="37">
        <f t="shared" si="8"/>
        <v>0</v>
      </c>
      <c r="H145" s="86">
        <v>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4" hidden="1" customHeight="1">
      <c r="A146" s="155"/>
      <c r="B146" s="156"/>
      <c r="C146" s="156"/>
      <c r="D146" s="156"/>
      <c r="E146" s="35" t="s">
        <v>316</v>
      </c>
      <c r="F146" s="35" t="s">
        <v>317</v>
      </c>
      <c r="G146" s="37">
        <f t="shared" si="8"/>
        <v>50000</v>
      </c>
      <c r="H146" s="38">
        <v>50000</v>
      </c>
      <c r="I146" s="38"/>
      <c r="J146" s="39"/>
      <c r="K146" s="38"/>
      <c r="L146" s="126"/>
      <c r="M146" s="126"/>
      <c r="N146" s="126"/>
    </row>
    <row r="147" spans="1:15" ht="144.75" hidden="1" customHeight="1">
      <c r="A147" s="155"/>
      <c r="B147" s="156"/>
      <c r="C147" s="156"/>
      <c r="D147" s="156"/>
      <c r="E147" s="35" t="s">
        <v>318</v>
      </c>
      <c r="F147" s="35" t="s">
        <v>319</v>
      </c>
      <c r="G147" s="37">
        <f t="shared" si="8"/>
        <v>100000</v>
      </c>
      <c r="H147" s="38">
        <v>100000</v>
      </c>
      <c r="I147" s="38">
        <v>0</v>
      </c>
      <c r="J147" s="39"/>
      <c r="K147" s="38"/>
      <c r="L147" s="126"/>
      <c r="M147" s="126"/>
      <c r="N147" s="126"/>
    </row>
    <row r="148" spans="1:15" ht="28.5" hidden="1" customHeight="1">
      <c r="A148" s="87">
        <v>1004000</v>
      </c>
      <c r="B148" s="61"/>
      <c r="C148" s="61"/>
      <c r="D148" s="30" t="s">
        <v>320</v>
      </c>
      <c r="E148" s="29"/>
      <c r="F148" s="29"/>
      <c r="G148" s="33">
        <f>G149</f>
        <v>9278300</v>
      </c>
      <c r="H148" s="33">
        <f>H149</f>
        <v>6009900</v>
      </c>
      <c r="I148" s="33">
        <f>I149</f>
        <v>3268400</v>
      </c>
      <c r="J148" s="33">
        <f>J149</f>
        <v>1673400</v>
      </c>
      <c r="K148" s="33">
        <f>K149</f>
        <v>1595000</v>
      </c>
      <c r="L148" s="126"/>
      <c r="M148" s="126"/>
      <c r="N148" s="126"/>
      <c r="O148" s="120"/>
    </row>
    <row r="149" spans="1:15" ht="28.5" hidden="1" customHeight="1">
      <c r="A149" s="87">
        <v>1014000</v>
      </c>
      <c r="B149" s="61"/>
      <c r="C149" s="61"/>
      <c r="D149" s="30" t="s">
        <v>320</v>
      </c>
      <c r="E149" s="29"/>
      <c r="F149" s="29"/>
      <c r="G149" s="33">
        <f t="shared" ref="G149:G178" si="10">H149+I149</f>
        <v>9278300</v>
      </c>
      <c r="H149" s="31">
        <f>SUM(H150:H161)</f>
        <v>6009900</v>
      </c>
      <c r="I149" s="31">
        <f>SUM(I150:I160)</f>
        <v>3268400</v>
      </c>
      <c r="J149" s="31">
        <f>SUM(J150:J160)</f>
        <v>1673400</v>
      </c>
      <c r="K149" s="31">
        <f>SUM(K150:K160)</f>
        <v>1595000</v>
      </c>
      <c r="L149" s="126"/>
      <c r="M149" s="126"/>
      <c r="N149" s="126"/>
      <c r="O149" s="120"/>
    </row>
    <row r="150" spans="1:15" ht="58.5" hidden="1" customHeight="1">
      <c r="A150" s="88">
        <v>1010160</v>
      </c>
      <c r="B150" s="66" t="s">
        <v>321</v>
      </c>
      <c r="C150" s="66" t="s">
        <v>322</v>
      </c>
      <c r="D150" s="35" t="s">
        <v>323</v>
      </c>
      <c r="E150" s="152" t="s">
        <v>49</v>
      </c>
      <c r="F150" s="150" t="s">
        <v>324</v>
      </c>
      <c r="G150" s="37">
        <f t="shared" si="10"/>
        <v>0</v>
      </c>
      <c r="H150" s="79"/>
      <c r="I150" s="38">
        <f t="shared" ref="I150:I161" si="11">J150+K150</f>
        <v>0</v>
      </c>
      <c r="J150" s="31"/>
      <c r="K150" s="89"/>
      <c r="L150" s="126"/>
      <c r="M150" s="126"/>
      <c r="N150" s="126"/>
    </row>
    <row r="151" spans="1:15" ht="66.75" hidden="1" customHeight="1">
      <c r="A151" s="44" t="s">
        <v>325</v>
      </c>
      <c r="B151" s="43" t="s">
        <v>326</v>
      </c>
      <c r="C151" s="43" t="s">
        <v>327</v>
      </c>
      <c r="D151" s="35" t="s">
        <v>328</v>
      </c>
      <c r="E151" s="152"/>
      <c r="F151" s="150"/>
      <c r="G151" s="37">
        <f t="shared" si="10"/>
        <v>1620700</v>
      </c>
      <c r="H151" s="38">
        <f>677700-130000</f>
        <v>547700</v>
      </c>
      <c r="I151" s="38">
        <f t="shared" si="11"/>
        <v>1073000</v>
      </c>
      <c r="J151" s="31"/>
      <c r="K151" s="38">
        <v>1073000</v>
      </c>
      <c r="L151" s="126"/>
      <c r="M151" s="126"/>
      <c r="N151" s="126"/>
    </row>
    <row r="152" spans="1:15" ht="41.25" hidden="1" customHeight="1">
      <c r="A152" s="44" t="s">
        <v>329</v>
      </c>
      <c r="B152" s="43" t="s">
        <v>330</v>
      </c>
      <c r="C152" s="43" t="s">
        <v>327</v>
      </c>
      <c r="D152" s="35" t="s">
        <v>331</v>
      </c>
      <c r="E152" s="152"/>
      <c r="F152" s="150"/>
      <c r="G152" s="37">
        <f t="shared" si="10"/>
        <v>388000</v>
      </c>
      <c r="H152" s="38">
        <v>198000</v>
      </c>
      <c r="I152" s="38">
        <f t="shared" si="11"/>
        <v>190000</v>
      </c>
      <c r="J152" s="90">
        <v>90000</v>
      </c>
      <c r="K152" s="38">
        <v>100000</v>
      </c>
      <c r="L152" s="126"/>
      <c r="M152" s="126"/>
      <c r="N152" s="126"/>
    </row>
    <row r="153" spans="1:15" ht="78" hidden="1" customHeight="1">
      <c r="A153" s="44" t="s">
        <v>332</v>
      </c>
      <c r="B153" s="43" t="s">
        <v>333</v>
      </c>
      <c r="C153" s="43" t="s">
        <v>334</v>
      </c>
      <c r="D153" s="35" t="s">
        <v>335</v>
      </c>
      <c r="E153" s="152"/>
      <c r="F153" s="150"/>
      <c r="G153" s="37">
        <f t="shared" si="10"/>
        <v>1787000</v>
      </c>
      <c r="H153" s="38">
        <v>1180000</v>
      </c>
      <c r="I153" s="38">
        <f t="shared" si="11"/>
        <v>607000</v>
      </c>
      <c r="J153" s="90">
        <v>185000</v>
      </c>
      <c r="K153" s="38">
        <v>422000</v>
      </c>
      <c r="L153" s="126"/>
      <c r="M153" s="126"/>
      <c r="N153" s="126"/>
      <c r="O153" s="120"/>
    </row>
    <row r="154" spans="1:15" ht="56.25" hidden="1" customHeight="1">
      <c r="A154" s="44" t="s">
        <v>336</v>
      </c>
      <c r="B154" s="43" t="s">
        <v>337</v>
      </c>
      <c r="C154" s="43" t="s">
        <v>338</v>
      </c>
      <c r="D154" s="35" t="s">
        <v>339</v>
      </c>
      <c r="E154" s="152"/>
      <c r="F154" s="150"/>
      <c r="G154" s="37">
        <f t="shared" si="10"/>
        <v>1982600</v>
      </c>
      <c r="H154" s="38">
        <v>584200</v>
      </c>
      <c r="I154" s="38">
        <f t="shared" si="11"/>
        <v>1398400</v>
      </c>
      <c r="J154" s="39">
        <v>1398400</v>
      </c>
      <c r="K154" s="38"/>
      <c r="L154" s="126"/>
      <c r="M154" s="126"/>
      <c r="N154" s="126"/>
    </row>
    <row r="155" spans="1:15" ht="70.5" hidden="1" customHeight="1">
      <c r="A155" s="44" t="s">
        <v>340</v>
      </c>
      <c r="B155" s="43" t="s">
        <v>45</v>
      </c>
      <c r="C155" s="43" t="s">
        <v>40</v>
      </c>
      <c r="D155" s="35" t="s">
        <v>341</v>
      </c>
      <c r="E155" s="152"/>
      <c r="F155" s="150"/>
      <c r="G155" s="37">
        <f t="shared" si="10"/>
        <v>3500000</v>
      </c>
      <c r="H155" s="38">
        <f>3000000+500000</f>
        <v>3500000</v>
      </c>
      <c r="I155" s="38">
        <f t="shared" si="11"/>
        <v>0</v>
      </c>
      <c r="J155" s="33"/>
      <c r="K155" s="38"/>
      <c r="L155" s="126"/>
      <c r="M155" s="126"/>
      <c r="N155" s="126"/>
      <c r="O155" s="120"/>
    </row>
    <row r="156" spans="1:15" ht="66.75" hidden="1" customHeight="1">
      <c r="A156" s="44" t="s">
        <v>342</v>
      </c>
      <c r="B156" s="43" t="s">
        <v>343</v>
      </c>
      <c r="C156" s="43" t="s">
        <v>40</v>
      </c>
      <c r="D156" s="35" t="s">
        <v>41</v>
      </c>
      <c r="E156" s="35" t="s">
        <v>344</v>
      </c>
      <c r="F156" s="42" t="s">
        <v>345</v>
      </c>
      <c r="G156" s="37">
        <f t="shared" si="10"/>
        <v>0</v>
      </c>
      <c r="H156" s="38"/>
      <c r="I156" s="38">
        <f t="shared" si="11"/>
        <v>0</v>
      </c>
      <c r="J156" s="39"/>
      <c r="K156" s="38"/>
      <c r="L156" s="126"/>
      <c r="M156" s="126"/>
      <c r="N156" s="126"/>
    </row>
    <row r="157" spans="1:15" ht="19.5" hidden="1" customHeight="1">
      <c r="A157" s="44" t="s">
        <v>325</v>
      </c>
      <c r="B157" s="43" t="s">
        <v>326</v>
      </c>
      <c r="C157" s="43" t="s">
        <v>327</v>
      </c>
      <c r="D157" s="35" t="s">
        <v>328</v>
      </c>
      <c r="E157" s="145" t="s">
        <v>346</v>
      </c>
      <c r="F157" s="151" t="s">
        <v>347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58.5" hidden="1" customHeight="1">
      <c r="A158" s="44" t="s">
        <v>332</v>
      </c>
      <c r="B158" s="43" t="s">
        <v>333</v>
      </c>
      <c r="C158" s="43" t="s">
        <v>334</v>
      </c>
      <c r="D158" s="35" t="s">
        <v>335</v>
      </c>
      <c r="E158" s="145"/>
      <c r="F158" s="151"/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39" hidden="1" customHeight="1">
      <c r="A159" s="44" t="s">
        <v>348</v>
      </c>
      <c r="B159" s="43" t="s">
        <v>349</v>
      </c>
      <c r="C159" s="43" t="s">
        <v>338</v>
      </c>
      <c r="D159" s="35" t="s">
        <v>339</v>
      </c>
      <c r="E159" s="145"/>
      <c r="F159" s="151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342</v>
      </c>
      <c r="B160" s="43" t="s">
        <v>343</v>
      </c>
      <c r="C160" s="43" t="s">
        <v>40</v>
      </c>
      <c r="D160" s="35" t="s">
        <v>41</v>
      </c>
      <c r="E160" s="145"/>
      <c r="F160" s="151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340</v>
      </c>
      <c r="B161" s="43" t="s">
        <v>45</v>
      </c>
      <c r="C161" s="43" t="s">
        <v>40</v>
      </c>
      <c r="D161" s="35" t="s">
        <v>341</v>
      </c>
      <c r="E161" s="145"/>
      <c r="F161" s="145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6.75" hidden="1" customHeight="1">
      <c r="A162" s="87">
        <v>1100000</v>
      </c>
      <c r="B162" s="91"/>
      <c r="C162" s="61"/>
      <c r="D162" s="30" t="s">
        <v>350</v>
      </c>
      <c r="E162" s="92"/>
      <c r="F162" s="92"/>
      <c r="G162" s="33">
        <f t="shared" si="10"/>
        <v>56200100</v>
      </c>
      <c r="H162" s="33">
        <f>H163</f>
        <v>47950100</v>
      </c>
      <c r="I162" s="33">
        <f>I163</f>
        <v>8250000</v>
      </c>
      <c r="J162" s="33">
        <f>J163</f>
        <v>0</v>
      </c>
      <c r="K162" s="33">
        <f>K163</f>
        <v>8250000</v>
      </c>
      <c r="L162" s="126"/>
      <c r="M162" s="126"/>
      <c r="N162" s="126"/>
    </row>
    <row r="163" spans="1:18" ht="42" hidden="1" customHeight="1">
      <c r="A163" s="87">
        <v>1110000</v>
      </c>
      <c r="B163" s="91"/>
      <c r="C163" s="61"/>
      <c r="D163" s="30" t="s">
        <v>350</v>
      </c>
      <c r="E163" s="92"/>
      <c r="F163" s="92"/>
      <c r="G163" s="33">
        <f t="shared" si="10"/>
        <v>56200100</v>
      </c>
      <c r="H163" s="33">
        <f>SUM(H164:H178)</f>
        <v>47950100</v>
      </c>
      <c r="I163" s="33">
        <f>SUM(I164:I178)</f>
        <v>8250000</v>
      </c>
      <c r="J163" s="33">
        <f>SUM(J164:J178)</f>
        <v>0</v>
      </c>
      <c r="K163" s="33">
        <f>SUM(K164:K178)</f>
        <v>8250000</v>
      </c>
      <c r="L163" s="126"/>
      <c r="M163" s="126"/>
      <c r="N163" s="126"/>
    </row>
    <row r="164" spans="1:18" ht="105" hidden="1" customHeight="1">
      <c r="A164" s="159">
        <v>1113133</v>
      </c>
      <c r="B164" s="160" t="s">
        <v>351</v>
      </c>
      <c r="C164" s="160" t="s">
        <v>307</v>
      </c>
      <c r="D164" s="161" t="s">
        <v>352</v>
      </c>
      <c r="E164" s="54" t="s">
        <v>353</v>
      </c>
      <c r="F164" s="54" t="s">
        <v>354</v>
      </c>
      <c r="G164" s="55">
        <f t="shared" si="10"/>
        <v>825000</v>
      </c>
      <c r="H164" s="56">
        <v>825000</v>
      </c>
      <c r="I164" s="56">
        <f t="shared" ref="I164:I178" si="12">J164+K164</f>
        <v>0</v>
      </c>
      <c r="J164" s="39"/>
      <c r="K164" s="56"/>
      <c r="L164" s="126"/>
      <c r="M164" s="126"/>
      <c r="N164" s="126"/>
      <c r="O164" s="4"/>
    </row>
    <row r="165" spans="1:18" ht="154.5" hidden="1" customHeight="1">
      <c r="A165" s="159"/>
      <c r="B165" s="160"/>
      <c r="C165" s="160"/>
      <c r="D165" s="161"/>
      <c r="E165" s="51" t="s">
        <v>318</v>
      </c>
      <c r="F165" s="35" t="s">
        <v>319</v>
      </c>
      <c r="G165" s="37">
        <f t="shared" si="10"/>
        <v>200000</v>
      </c>
      <c r="H165" s="38">
        <v>200000</v>
      </c>
      <c r="I165" s="38">
        <f t="shared" si="12"/>
        <v>0</v>
      </c>
      <c r="J165" s="39"/>
      <c r="K165" s="38"/>
      <c r="L165" s="126"/>
      <c r="M165" s="126"/>
      <c r="N165" s="126"/>
      <c r="R165" s="93"/>
    </row>
    <row r="166" spans="1:18" ht="97.5" hidden="1" customHeight="1">
      <c r="A166" s="159"/>
      <c r="B166" s="160"/>
      <c r="C166" s="160"/>
      <c r="D166" s="161"/>
      <c r="E166" s="51" t="s">
        <v>316</v>
      </c>
      <c r="F166" s="35" t="s">
        <v>317</v>
      </c>
      <c r="G166" s="37">
        <f t="shared" si="10"/>
        <v>475000</v>
      </c>
      <c r="H166" s="38">
        <v>475000</v>
      </c>
      <c r="I166" s="38">
        <f t="shared" si="12"/>
        <v>0</v>
      </c>
      <c r="J166" s="39"/>
      <c r="K166" s="38"/>
      <c r="L166" s="126"/>
      <c r="M166" s="126"/>
      <c r="N166" s="126"/>
    </row>
    <row r="167" spans="1:18" ht="87" hidden="1" customHeight="1">
      <c r="A167" s="159"/>
      <c r="B167" s="160"/>
      <c r="C167" s="160"/>
      <c r="D167" s="161"/>
      <c r="E167" s="35" t="s">
        <v>355</v>
      </c>
      <c r="F167" s="35" t="s">
        <v>356</v>
      </c>
      <c r="G167" s="37">
        <f t="shared" si="10"/>
        <v>2238600</v>
      </c>
      <c r="H167" s="38">
        <v>2238600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s="94" customFormat="1" ht="108" hidden="1" customHeight="1">
      <c r="A168" s="41">
        <v>1115061</v>
      </c>
      <c r="B168" s="34">
        <v>5061</v>
      </c>
      <c r="C168" s="34" t="s">
        <v>357</v>
      </c>
      <c r="D168" s="35" t="s">
        <v>358</v>
      </c>
      <c r="E168" s="145" t="s">
        <v>211</v>
      </c>
      <c r="F168" s="145" t="s">
        <v>212</v>
      </c>
      <c r="G168" s="37">
        <f t="shared" si="10"/>
        <v>13740800</v>
      </c>
      <c r="H168" s="38">
        <f>7724800+16000</f>
        <v>7740800</v>
      </c>
      <c r="I168" s="38">
        <f t="shared" si="12"/>
        <v>6000000</v>
      </c>
      <c r="J168" s="39"/>
      <c r="K168" s="38">
        <v>6000000</v>
      </c>
      <c r="L168" s="126"/>
      <c r="M168" s="134"/>
      <c r="N168" s="134"/>
    </row>
    <row r="169" spans="1:18" s="94" customFormat="1" ht="84" hidden="1" customHeight="1">
      <c r="A169" s="41">
        <v>1115062</v>
      </c>
      <c r="B169" s="34" t="s">
        <v>359</v>
      </c>
      <c r="C169" s="34" t="s">
        <v>357</v>
      </c>
      <c r="D169" s="35" t="s">
        <v>360</v>
      </c>
      <c r="E169" s="145"/>
      <c r="F169" s="145"/>
      <c r="G169" s="37">
        <f t="shared" si="10"/>
        <v>6616000</v>
      </c>
      <c r="H169" s="38">
        <v>6616000</v>
      </c>
      <c r="I169" s="38">
        <f t="shared" si="12"/>
        <v>0</v>
      </c>
      <c r="J169" s="39"/>
      <c r="K169" s="38"/>
      <c r="L169" s="126"/>
      <c r="M169" s="134"/>
      <c r="N169" s="134"/>
    </row>
    <row r="170" spans="1:18" s="94" customFormat="1" ht="90" hidden="1" customHeight="1">
      <c r="A170" s="43" t="s">
        <v>361</v>
      </c>
      <c r="B170" s="42">
        <v>5031</v>
      </c>
      <c r="C170" s="43" t="s">
        <v>209</v>
      </c>
      <c r="D170" s="42" t="s">
        <v>210</v>
      </c>
      <c r="E170" s="145"/>
      <c r="F170" s="145"/>
      <c r="G170" s="37">
        <f t="shared" si="10"/>
        <v>30605000</v>
      </c>
      <c r="H170" s="38">
        <f>26371000+1984000</f>
        <v>28355000</v>
      </c>
      <c r="I170" s="38">
        <f t="shared" si="12"/>
        <v>2250000</v>
      </c>
      <c r="J170" s="39"/>
      <c r="K170" s="38">
        <v>2250000</v>
      </c>
      <c r="L170" s="126"/>
      <c r="M170" s="134"/>
      <c r="N170" s="134"/>
    </row>
    <row r="171" spans="1:18" s="94" customFormat="1" ht="40.5" hidden="1" customHeight="1">
      <c r="A171" s="57">
        <v>1117325</v>
      </c>
      <c r="B171" s="68">
        <v>7325</v>
      </c>
      <c r="C171" s="53" t="s">
        <v>69</v>
      </c>
      <c r="D171" s="54" t="s">
        <v>362</v>
      </c>
      <c r="E171" s="145"/>
      <c r="F171" s="145"/>
      <c r="G171" s="55">
        <f t="shared" si="10"/>
        <v>0</v>
      </c>
      <c r="H171" s="56"/>
      <c r="I171" s="56">
        <f t="shared" si="12"/>
        <v>0</v>
      </c>
      <c r="J171" s="39"/>
      <c r="K171" s="56"/>
      <c r="L171" s="126"/>
      <c r="M171" s="134"/>
      <c r="N171" s="134"/>
    </row>
    <row r="172" spans="1:18" s="94" customFormat="1" ht="162" hidden="1" customHeight="1">
      <c r="A172" s="43" t="s">
        <v>363</v>
      </c>
      <c r="B172" s="34">
        <v>8240</v>
      </c>
      <c r="C172" s="43" t="s">
        <v>122</v>
      </c>
      <c r="D172" s="35" t="s">
        <v>123</v>
      </c>
      <c r="E172" s="51" t="s">
        <v>364</v>
      </c>
      <c r="F172" s="35" t="s">
        <v>365</v>
      </c>
      <c r="G172" s="37">
        <f t="shared" si="10"/>
        <v>0</v>
      </c>
      <c r="H172" s="38"/>
      <c r="I172" s="38">
        <f t="shared" si="12"/>
        <v>0</v>
      </c>
      <c r="J172" s="39"/>
      <c r="K172" s="38"/>
      <c r="L172" s="126"/>
      <c r="M172" s="134"/>
      <c r="N172" s="134"/>
    </row>
    <row r="173" spans="1:18" s="94" customFormat="1" ht="39" hidden="1" customHeight="1">
      <c r="A173" s="41">
        <v>1113131</v>
      </c>
      <c r="B173" s="34">
        <v>3131</v>
      </c>
      <c r="C173" s="43" t="s">
        <v>366</v>
      </c>
      <c r="D173" s="35" t="s">
        <v>367</v>
      </c>
      <c r="E173" s="151" t="s">
        <v>346</v>
      </c>
      <c r="F173" s="151" t="s">
        <v>347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97.5" hidden="1" customHeight="1">
      <c r="A174" s="41">
        <v>1115061</v>
      </c>
      <c r="B174" s="34" t="s">
        <v>368</v>
      </c>
      <c r="C174" s="34" t="s">
        <v>357</v>
      </c>
      <c r="D174" s="95" t="s">
        <v>358</v>
      </c>
      <c r="E174" s="151"/>
      <c r="F174" s="151"/>
      <c r="G174" s="37">
        <f t="shared" si="10"/>
        <v>0</v>
      </c>
      <c r="H174" s="4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78" hidden="1" customHeight="1">
      <c r="A175" s="41">
        <v>1115062</v>
      </c>
      <c r="B175" s="34" t="s">
        <v>359</v>
      </c>
      <c r="C175" s="34" t="s">
        <v>357</v>
      </c>
      <c r="D175" s="95" t="s">
        <v>360</v>
      </c>
      <c r="E175" s="151"/>
      <c r="F175" s="151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39" hidden="1" customHeight="1">
      <c r="A176" s="41">
        <v>11117325</v>
      </c>
      <c r="B176" s="34">
        <v>7325</v>
      </c>
      <c r="C176" s="43" t="s">
        <v>69</v>
      </c>
      <c r="D176" s="35" t="s">
        <v>369</v>
      </c>
      <c r="E176" s="151"/>
      <c r="F176" s="151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ht="68.25" hidden="1" customHeight="1">
      <c r="A177" s="44" t="s">
        <v>370</v>
      </c>
      <c r="B177" s="34">
        <v>7693</v>
      </c>
      <c r="C177" s="43" t="s">
        <v>57</v>
      </c>
      <c r="D177" s="42" t="s">
        <v>168</v>
      </c>
      <c r="E177" s="145" t="s">
        <v>371</v>
      </c>
      <c r="F177" s="145" t="s">
        <v>372</v>
      </c>
      <c r="G177" s="37">
        <f t="shared" si="10"/>
        <v>1499700</v>
      </c>
      <c r="H177" s="48">
        <v>1499700</v>
      </c>
      <c r="I177" s="38">
        <f t="shared" si="12"/>
        <v>0</v>
      </c>
      <c r="J177" s="39"/>
      <c r="K177" s="38"/>
      <c r="L177" s="126"/>
      <c r="M177" s="126"/>
      <c r="N177" s="126"/>
    </row>
    <row r="178" spans="1:15" ht="39" hidden="1" customHeight="1">
      <c r="A178" s="44" t="s">
        <v>373</v>
      </c>
      <c r="B178" s="41">
        <v>7670</v>
      </c>
      <c r="C178" s="44" t="s">
        <v>57</v>
      </c>
      <c r="D178" s="42" t="s">
        <v>58</v>
      </c>
      <c r="E178" s="145"/>
      <c r="F178" s="145"/>
      <c r="G178" s="37">
        <f t="shared" si="10"/>
        <v>0</v>
      </c>
      <c r="H178" s="48"/>
      <c r="I178" s="38">
        <f t="shared" si="12"/>
        <v>0</v>
      </c>
      <c r="J178" s="39"/>
      <c r="K178" s="38"/>
      <c r="L178" s="126"/>
      <c r="M178" s="126"/>
      <c r="N178" s="126"/>
    </row>
    <row r="179" spans="1:15" ht="27" customHeight="1">
      <c r="A179" s="87">
        <v>1200000</v>
      </c>
      <c r="B179" s="61"/>
      <c r="C179" s="61"/>
      <c r="D179" s="30" t="s">
        <v>374</v>
      </c>
      <c r="E179" s="30"/>
      <c r="F179" s="30"/>
      <c r="G179" s="33">
        <f t="shared" ref="G179:G220" si="13">H179+I179</f>
        <v>815272600</v>
      </c>
      <c r="H179" s="31">
        <f>H180</f>
        <v>483595303.23000002</v>
      </c>
      <c r="I179" s="31">
        <f>I180</f>
        <v>331677296.76999998</v>
      </c>
      <c r="J179" s="31">
        <f>J180</f>
        <v>600000</v>
      </c>
      <c r="K179" s="31">
        <f>K180</f>
        <v>331077296.76999998</v>
      </c>
      <c r="L179" s="126">
        <v>1</v>
      </c>
      <c r="M179" s="126"/>
      <c r="N179" s="126"/>
      <c r="O179" s="120"/>
    </row>
    <row r="180" spans="1:15" ht="27" customHeight="1">
      <c r="A180" s="87">
        <v>1210000</v>
      </c>
      <c r="B180" s="61"/>
      <c r="C180" s="61"/>
      <c r="D180" s="30" t="s">
        <v>374</v>
      </c>
      <c r="E180" s="30"/>
      <c r="F180" s="30"/>
      <c r="G180" s="33">
        <f t="shared" si="13"/>
        <v>815272600</v>
      </c>
      <c r="H180" s="33">
        <f>SUM(H181:H220)</f>
        <v>483595303.23000002</v>
      </c>
      <c r="I180" s="33">
        <f>SUM(I181:I220)</f>
        <v>331677296.76999998</v>
      </c>
      <c r="J180" s="33">
        <f>SUM(J181:J220)</f>
        <v>600000</v>
      </c>
      <c r="K180" s="33">
        <f>SUM(K181:K220)</f>
        <v>331077296.76999998</v>
      </c>
      <c r="L180" s="126">
        <v>1</v>
      </c>
      <c r="M180" s="126"/>
      <c r="N180" s="126"/>
      <c r="O180" s="120"/>
    </row>
    <row r="181" spans="1:15" ht="78.75" customHeight="1">
      <c r="A181" s="53" t="s">
        <v>375</v>
      </c>
      <c r="B181" s="58">
        <v>6011</v>
      </c>
      <c r="C181" s="53" t="s">
        <v>376</v>
      </c>
      <c r="D181" s="58" t="s">
        <v>377</v>
      </c>
      <c r="E181" s="161" t="s">
        <v>378</v>
      </c>
      <c r="F181" s="161" t="s">
        <v>379</v>
      </c>
      <c r="G181" s="55">
        <f t="shared" si="13"/>
        <v>14720000</v>
      </c>
      <c r="H181" s="56"/>
      <c r="I181" s="56">
        <f t="shared" ref="I181:I220" si="14">J181+K181</f>
        <v>14720000</v>
      </c>
      <c r="J181" s="39"/>
      <c r="K181" s="56">
        <v>14720000</v>
      </c>
      <c r="L181" s="126">
        <v>1</v>
      </c>
      <c r="M181" s="126"/>
      <c r="N181" s="126"/>
    </row>
    <row r="182" spans="1:15" ht="90" hidden="1" customHeight="1">
      <c r="A182" s="43" t="s">
        <v>380</v>
      </c>
      <c r="B182" s="42">
        <v>6015</v>
      </c>
      <c r="C182" s="43" t="s">
        <v>52</v>
      </c>
      <c r="D182" s="42" t="s">
        <v>381</v>
      </c>
      <c r="E182" s="161"/>
      <c r="F182" s="161"/>
      <c r="G182" s="37">
        <f t="shared" si="13"/>
        <v>2301000</v>
      </c>
      <c r="H182" s="38"/>
      <c r="I182" s="38">
        <f t="shared" si="14"/>
        <v>2301000</v>
      </c>
      <c r="J182" s="39"/>
      <c r="K182" s="38">
        <v>2301000</v>
      </c>
      <c r="L182" s="126"/>
      <c r="M182" s="126"/>
      <c r="N182" s="126"/>
    </row>
    <row r="183" spans="1:15" ht="50.25" hidden="1" customHeight="1">
      <c r="A183" s="43" t="s">
        <v>382</v>
      </c>
      <c r="B183" s="42">
        <v>6090</v>
      </c>
      <c r="C183" s="43" t="s">
        <v>383</v>
      </c>
      <c r="D183" s="42" t="s">
        <v>384</v>
      </c>
      <c r="E183" s="161"/>
      <c r="F183" s="161"/>
      <c r="G183" s="37">
        <f t="shared" si="13"/>
        <v>300000</v>
      </c>
      <c r="H183" s="38">
        <v>300000</v>
      </c>
      <c r="I183" s="38">
        <f t="shared" si="14"/>
        <v>0</v>
      </c>
      <c r="J183" s="39"/>
      <c r="K183" s="38"/>
      <c r="L183" s="126"/>
      <c r="M183" s="126"/>
      <c r="N183" s="126"/>
    </row>
    <row r="184" spans="1:15" ht="78" hidden="1" customHeight="1">
      <c r="A184" s="43" t="s">
        <v>385</v>
      </c>
      <c r="B184" s="42">
        <v>6020</v>
      </c>
      <c r="C184" s="43" t="s">
        <v>52</v>
      </c>
      <c r="D184" s="42" t="s">
        <v>53</v>
      </c>
      <c r="E184" s="145" t="s">
        <v>386</v>
      </c>
      <c r="F184" s="145" t="s">
        <v>387</v>
      </c>
      <c r="G184" s="37">
        <f t="shared" si="13"/>
        <v>0</v>
      </c>
      <c r="H184" s="38"/>
      <c r="I184" s="38">
        <f t="shared" si="14"/>
        <v>0</v>
      </c>
      <c r="J184" s="39"/>
      <c r="K184" s="38"/>
      <c r="L184" s="126"/>
      <c r="M184" s="126"/>
      <c r="N184" s="126"/>
    </row>
    <row r="185" spans="1:15" ht="72" hidden="1" customHeight="1">
      <c r="A185" s="42">
        <v>1216030</v>
      </c>
      <c r="B185" s="34">
        <v>6030</v>
      </c>
      <c r="C185" s="43" t="s">
        <v>388</v>
      </c>
      <c r="D185" s="42" t="s">
        <v>389</v>
      </c>
      <c r="E185" s="145"/>
      <c r="F185" s="145"/>
      <c r="G185" s="37">
        <f t="shared" si="13"/>
        <v>88840000</v>
      </c>
      <c r="H185" s="38">
        <v>85690000</v>
      </c>
      <c r="I185" s="38">
        <f t="shared" si="14"/>
        <v>3150000</v>
      </c>
      <c r="J185" s="39"/>
      <c r="K185" s="38">
        <v>3150000</v>
      </c>
      <c r="L185" s="126"/>
      <c r="M185" s="126"/>
      <c r="N185" s="126"/>
      <c r="O185" s="120"/>
    </row>
    <row r="186" spans="1:15" ht="39" hidden="1" customHeight="1">
      <c r="A186" s="43" t="s">
        <v>382</v>
      </c>
      <c r="B186" s="41">
        <v>6090</v>
      </c>
      <c r="C186" s="44" t="s">
        <v>383</v>
      </c>
      <c r="D186" s="42" t="s">
        <v>384</v>
      </c>
      <c r="E186" s="145"/>
      <c r="F186" s="145"/>
      <c r="G186" s="37">
        <f t="shared" si="13"/>
        <v>0</v>
      </c>
      <c r="H186" s="38"/>
      <c r="I186" s="38">
        <f t="shared" si="14"/>
        <v>0</v>
      </c>
      <c r="J186" s="39"/>
      <c r="K186" s="38"/>
      <c r="L186" s="126"/>
      <c r="M186" s="126"/>
      <c r="N186" s="126"/>
    </row>
    <row r="187" spans="1:15" ht="52.5" hidden="1" customHeight="1">
      <c r="A187" s="43" t="s">
        <v>390</v>
      </c>
      <c r="B187" s="42">
        <v>6091</v>
      </c>
      <c r="C187" s="43" t="s">
        <v>383</v>
      </c>
      <c r="D187" s="42" t="s">
        <v>391</v>
      </c>
      <c r="E187" s="145"/>
      <c r="F187" s="145"/>
      <c r="G187" s="37">
        <f t="shared" si="13"/>
        <v>5000000</v>
      </c>
      <c r="H187" s="38"/>
      <c r="I187" s="38">
        <f t="shared" si="14"/>
        <v>5000000</v>
      </c>
      <c r="J187" s="39"/>
      <c r="K187" s="38">
        <v>5000000</v>
      </c>
      <c r="L187" s="126"/>
      <c r="M187" s="126"/>
      <c r="N187" s="126"/>
    </row>
    <row r="188" spans="1:15" ht="81.75" hidden="1" customHeight="1">
      <c r="A188" s="43" t="s">
        <v>392</v>
      </c>
      <c r="B188" s="42">
        <v>7461</v>
      </c>
      <c r="C188" s="43" t="s">
        <v>143</v>
      </c>
      <c r="D188" s="42" t="s">
        <v>144</v>
      </c>
      <c r="E188" s="145"/>
      <c r="F188" s="145"/>
      <c r="G188" s="37">
        <f t="shared" si="13"/>
        <v>10000000</v>
      </c>
      <c r="H188" s="38">
        <v>10000000</v>
      </c>
      <c r="I188" s="38">
        <f t="shared" si="14"/>
        <v>0</v>
      </c>
      <c r="J188" s="39"/>
      <c r="K188" s="38"/>
      <c r="L188" s="126"/>
      <c r="M188" s="126"/>
      <c r="N188" s="126"/>
    </row>
    <row r="189" spans="1:15" ht="44.25" hidden="1" customHeight="1">
      <c r="A189" s="43" t="s">
        <v>393</v>
      </c>
      <c r="B189" s="42">
        <v>7363</v>
      </c>
      <c r="C189" s="43" t="s">
        <v>57</v>
      </c>
      <c r="D189" s="42" t="s">
        <v>394</v>
      </c>
      <c r="E189" s="145"/>
      <c r="F189" s="145"/>
      <c r="G189" s="37">
        <f t="shared" si="13"/>
        <v>0</v>
      </c>
      <c r="H189" s="38"/>
      <c r="I189" s="38">
        <f t="shared" si="14"/>
        <v>0</v>
      </c>
      <c r="J189" s="39"/>
      <c r="K189" s="38"/>
      <c r="L189" s="126"/>
      <c r="M189" s="126"/>
      <c r="N189" s="126"/>
    </row>
    <row r="190" spans="1:15" ht="193.5" hidden="1" customHeight="1">
      <c r="A190" s="41">
        <v>1217691</v>
      </c>
      <c r="B190" s="34">
        <v>7691</v>
      </c>
      <c r="C190" s="43" t="s">
        <v>57</v>
      </c>
      <c r="D190" s="42" t="s">
        <v>125</v>
      </c>
      <c r="E190" s="42" t="s">
        <v>214</v>
      </c>
      <c r="F190" s="35" t="s">
        <v>215</v>
      </c>
      <c r="G190" s="37">
        <f t="shared" si="13"/>
        <v>500000</v>
      </c>
      <c r="H190" s="38"/>
      <c r="I190" s="38">
        <f t="shared" si="14"/>
        <v>500000</v>
      </c>
      <c r="J190" s="39">
        <v>500000</v>
      </c>
      <c r="K190" s="38"/>
      <c r="L190" s="126"/>
      <c r="M190" s="126"/>
      <c r="N190" s="126"/>
    </row>
    <row r="191" spans="1:15" ht="109.5" hidden="1" customHeight="1">
      <c r="A191" s="41">
        <v>1216030</v>
      </c>
      <c r="B191" s="34">
        <v>6030</v>
      </c>
      <c r="C191" s="43" t="s">
        <v>388</v>
      </c>
      <c r="D191" s="42" t="s">
        <v>389</v>
      </c>
      <c r="E191" s="151" t="s">
        <v>395</v>
      </c>
      <c r="F191" s="145" t="s">
        <v>396</v>
      </c>
      <c r="G191" s="37">
        <f t="shared" si="13"/>
        <v>50800000</v>
      </c>
      <c r="H191" s="38">
        <v>50800000</v>
      </c>
      <c r="I191" s="38">
        <f t="shared" si="14"/>
        <v>0</v>
      </c>
      <c r="J191" s="39"/>
      <c r="K191" s="38"/>
      <c r="L191" s="126"/>
      <c r="M191" s="126"/>
      <c r="N191" s="126"/>
    </row>
    <row r="192" spans="1:15" ht="57" hidden="1" customHeight="1">
      <c r="A192" s="41" t="s">
        <v>397</v>
      </c>
      <c r="B192" s="34">
        <v>7670</v>
      </c>
      <c r="C192" s="43" t="s">
        <v>57</v>
      </c>
      <c r="D192" s="42" t="s">
        <v>58</v>
      </c>
      <c r="E192" s="151"/>
      <c r="F192" s="145"/>
      <c r="G192" s="37">
        <f t="shared" si="13"/>
        <v>0</v>
      </c>
      <c r="H192" s="38"/>
      <c r="I192" s="38">
        <f t="shared" si="14"/>
        <v>0</v>
      </c>
      <c r="J192" s="39"/>
      <c r="K192" s="38"/>
      <c r="L192" s="126"/>
      <c r="M192" s="126"/>
      <c r="N192" s="126"/>
    </row>
    <row r="193" spans="1:15" ht="58.5" hidden="1" customHeight="1">
      <c r="A193" s="41">
        <v>1216030</v>
      </c>
      <c r="B193" s="34">
        <v>6030</v>
      </c>
      <c r="C193" s="43" t="s">
        <v>388</v>
      </c>
      <c r="D193" s="42" t="s">
        <v>389</v>
      </c>
      <c r="E193" s="42" t="s">
        <v>398</v>
      </c>
      <c r="F193" s="35" t="s">
        <v>399</v>
      </c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97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400</v>
      </c>
      <c r="F194" s="35" t="s">
        <v>401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77.25" hidden="1" customHeight="1">
      <c r="A195" s="41">
        <v>1216017</v>
      </c>
      <c r="B195" s="34">
        <v>6017</v>
      </c>
      <c r="C195" s="43" t="s">
        <v>52</v>
      </c>
      <c r="D195" s="42" t="s">
        <v>402</v>
      </c>
      <c r="E195" s="150" t="s">
        <v>403</v>
      </c>
      <c r="F195" s="145" t="s">
        <v>404</v>
      </c>
      <c r="G195" s="37">
        <f t="shared" si="13"/>
        <v>63600000</v>
      </c>
      <c r="H195" s="38">
        <v>62600000</v>
      </c>
      <c r="I195" s="38">
        <f t="shared" si="14"/>
        <v>1000000</v>
      </c>
      <c r="J195" s="39"/>
      <c r="K195" s="38">
        <v>1000000</v>
      </c>
      <c r="L195" s="126"/>
      <c r="M195" s="126"/>
      <c r="N195" s="126"/>
      <c r="O195" s="120"/>
    </row>
    <row r="196" spans="1:15" ht="70.5" hidden="1" customHeight="1">
      <c r="A196" s="42">
        <v>1216030</v>
      </c>
      <c r="B196" s="34">
        <v>6030</v>
      </c>
      <c r="C196" s="43" t="s">
        <v>388</v>
      </c>
      <c r="D196" s="42" t="s">
        <v>389</v>
      </c>
      <c r="E196" s="150"/>
      <c r="F196" s="145"/>
      <c r="G196" s="37">
        <f t="shared" si="13"/>
        <v>0</v>
      </c>
      <c r="H196" s="38"/>
      <c r="I196" s="38">
        <f t="shared" si="14"/>
        <v>0</v>
      </c>
      <c r="J196" s="39"/>
      <c r="K196" s="38"/>
      <c r="L196" s="126"/>
      <c r="M196" s="126"/>
      <c r="N196" s="126"/>
    </row>
    <row r="197" spans="1:15" ht="60.75" hidden="1" customHeight="1">
      <c r="A197" s="43" t="s">
        <v>390</v>
      </c>
      <c r="B197" s="42">
        <v>6091</v>
      </c>
      <c r="C197" s="43" t="s">
        <v>383</v>
      </c>
      <c r="D197" s="42" t="s">
        <v>391</v>
      </c>
      <c r="E197" s="150"/>
      <c r="F197" s="145"/>
      <c r="G197" s="37">
        <f t="shared" si="13"/>
        <v>5100000</v>
      </c>
      <c r="H197" s="38"/>
      <c r="I197" s="38">
        <f t="shared" si="14"/>
        <v>5100000</v>
      </c>
      <c r="J197" s="39"/>
      <c r="K197" s="38">
        <v>5100000</v>
      </c>
      <c r="L197" s="126"/>
      <c r="M197" s="126"/>
      <c r="N197" s="126"/>
    </row>
    <row r="198" spans="1:15" ht="78" hidden="1" customHeight="1">
      <c r="A198" s="43" t="s">
        <v>392</v>
      </c>
      <c r="B198" s="42">
        <v>7461</v>
      </c>
      <c r="C198" s="43" t="s">
        <v>143</v>
      </c>
      <c r="D198" s="42" t="s">
        <v>144</v>
      </c>
      <c r="E198" s="150"/>
      <c r="F198" s="145"/>
      <c r="G198" s="37">
        <f t="shared" si="13"/>
        <v>90624000</v>
      </c>
      <c r="H198" s="38">
        <v>81624000</v>
      </c>
      <c r="I198" s="38">
        <f t="shared" si="14"/>
        <v>9000000</v>
      </c>
      <c r="J198" s="39"/>
      <c r="K198" s="38">
        <v>9000000</v>
      </c>
      <c r="L198" s="126"/>
      <c r="M198" s="126"/>
      <c r="N198" s="126"/>
      <c r="O198" s="120"/>
    </row>
    <row r="199" spans="1:15" ht="140.25" hidden="1" customHeight="1">
      <c r="A199" s="57">
        <v>1217693</v>
      </c>
      <c r="B199" s="68">
        <v>7693</v>
      </c>
      <c r="C199" s="53" t="s">
        <v>57</v>
      </c>
      <c r="D199" s="58" t="s">
        <v>168</v>
      </c>
      <c r="E199" s="54" t="s">
        <v>405</v>
      </c>
      <c r="F199" s="58" t="s">
        <v>406</v>
      </c>
      <c r="G199" s="55">
        <f t="shared" si="13"/>
        <v>5000000</v>
      </c>
      <c r="H199" s="56">
        <v>5000000</v>
      </c>
      <c r="I199" s="56">
        <f t="shared" si="14"/>
        <v>0</v>
      </c>
      <c r="J199" s="39"/>
      <c r="K199" s="56"/>
      <c r="L199" s="126"/>
      <c r="M199" s="126"/>
      <c r="N199" s="126"/>
    </row>
    <row r="200" spans="1:15" ht="39" hidden="1" customHeight="1">
      <c r="A200" s="41" t="s">
        <v>397</v>
      </c>
      <c r="B200" s="34">
        <v>7670</v>
      </c>
      <c r="C200" s="43" t="s">
        <v>57</v>
      </c>
      <c r="D200" s="42" t="s">
        <v>58</v>
      </c>
      <c r="E200" s="152" t="s">
        <v>407</v>
      </c>
      <c r="F200" s="145" t="s">
        <v>132</v>
      </c>
      <c r="G200" s="37">
        <f t="shared" si="13"/>
        <v>0</v>
      </c>
      <c r="H200" s="38"/>
      <c r="I200" s="38">
        <f t="shared" si="14"/>
        <v>0</v>
      </c>
      <c r="J200" s="39"/>
      <c r="K200" s="38"/>
      <c r="L200" s="126"/>
      <c r="M200" s="126"/>
      <c r="N200" s="126"/>
    </row>
    <row r="201" spans="1:15" ht="63.75" hidden="1" customHeight="1">
      <c r="A201" s="44" t="s">
        <v>408</v>
      </c>
      <c r="B201" s="34">
        <v>8340</v>
      </c>
      <c r="C201" s="43" t="s">
        <v>129</v>
      </c>
      <c r="D201" s="51" t="s">
        <v>135</v>
      </c>
      <c r="E201" s="152"/>
      <c r="F201" s="145"/>
      <c r="G201" s="37">
        <f t="shared" si="13"/>
        <v>100000</v>
      </c>
      <c r="H201" s="38"/>
      <c r="I201" s="38">
        <f t="shared" si="14"/>
        <v>100000</v>
      </c>
      <c r="J201" s="39">
        <v>100000</v>
      </c>
      <c r="K201" s="38"/>
      <c r="L201" s="126"/>
      <c r="M201" s="126"/>
      <c r="N201" s="126"/>
    </row>
    <row r="202" spans="1:15" ht="91.5" hidden="1" customHeight="1">
      <c r="A202" s="41">
        <v>1218330</v>
      </c>
      <c r="B202" s="34">
        <v>8330</v>
      </c>
      <c r="C202" s="43" t="s">
        <v>129</v>
      </c>
      <c r="D202" s="42" t="s">
        <v>130</v>
      </c>
      <c r="E202" s="152"/>
      <c r="F202" s="145"/>
      <c r="G202" s="37">
        <f t="shared" si="13"/>
        <v>1100000</v>
      </c>
      <c r="H202" s="38">
        <v>1100000</v>
      </c>
      <c r="I202" s="38">
        <f t="shared" si="14"/>
        <v>0</v>
      </c>
      <c r="J202" s="39"/>
      <c r="K202" s="38"/>
      <c r="L202" s="126"/>
      <c r="M202" s="126"/>
      <c r="N202" s="126"/>
    </row>
    <row r="203" spans="1:15" ht="66.75" hidden="1" customHeight="1">
      <c r="A203" s="42">
        <v>1216030</v>
      </c>
      <c r="B203" s="34">
        <v>6030</v>
      </c>
      <c r="C203" s="43" t="s">
        <v>388</v>
      </c>
      <c r="D203" s="42" t="s">
        <v>389</v>
      </c>
      <c r="E203" s="151" t="s">
        <v>409</v>
      </c>
      <c r="F203" s="151" t="s">
        <v>410</v>
      </c>
      <c r="G203" s="37">
        <f t="shared" si="13"/>
        <v>11600000</v>
      </c>
      <c r="H203" s="38">
        <v>11600000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50.25" hidden="1" customHeight="1">
      <c r="A204" s="41" t="s">
        <v>397</v>
      </c>
      <c r="B204" s="34">
        <v>7670</v>
      </c>
      <c r="C204" s="43" t="s">
        <v>57</v>
      </c>
      <c r="D204" s="42" t="s">
        <v>58</v>
      </c>
      <c r="E204" s="151"/>
      <c r="F204" s="151"/>
      <c r="G204" s="37">
        <f t="shared" si="13"/>
        <v>800000</v>
      </c>
      <c r="H204" s="38"/>
      <c r="I204" s="38">
        <f t="shared" si="14"/>
        <v>800000</v>
      </c>
      <c r="J204" s="39"/>
      <c r="K204" s="38">
        <v>800000</v>
      </c>
      <c r="L204" s="126"/>
      <c r="M204" s="126"/>
      <c r="N204" s="126"/>
    </row>
    <row r="205" spans="1:15" ht="69.75" hidden="1" customHeight="1">
      <c r="A205" s="41">
        <v>1216013</v>
      </c>
      <c r="B205" s="34">
        <v>6013</v>
      </c>
      <c r="C205" s="43" t="s">
        <v>52</v>
      </c>
      <c r="D205" s="42" t="s">
        <v>411</v>
      </c>
      <c r="E205" s="151" t="s">
        <v>412</v>
      </c>
      <c r="F205" s="151" t="s">
        <v>413</v>
      </c>
      <c r="G205" s="37">
        <f t="shared" si="13"/>
        <v>29905103.23</v>
      </c>
      <c r="H205" s="38">
        <v>29905103.23</v>
      </c>
      <c r="I205" s="38">
        <f t="shared" si="14"/>
        <v>0</v>
      </c>
      <c r="J205" s="39"/>
      <c r="K205" s="38"/>
      <c r="L205" s="126"/>
      <c r="M205" s="126"/>
      <c r="N205" s="126"/>
    </row>
    <row r="206" spans="1:15" ht="73.5" hidden="1" customHeight="1">
      <c r="A206" s="41" t="s">
        <v>397</v>
      </c>
      <c r="B206" s="34">
        <v>7670</v>
      </c>
      <c r="C206" s="43" t="s">
        <v>57</v>
      </c>
      <c r="D206" s="42" t="s">
        <v>58</v>
      </c>
      <c r="E206" s="151"/>
      <c r="F206" s="151"/>
      <c r="G206" s="37">
        <f t="shared" si="13"/>
        <v>188594896.77000001</v>
      </c>
      <c r="H206" s="38"/>
      <c r="I206" s="38">
        <f t="shared" si="14"/>
        <v>188594896.77000001</v>
      </c>
      <c r="J206" s="39"/>
      <c r="K206" s="48">
        <v>188594896.77000001</v>
      </c>
      <c r="L206" s="126"/>
      <c r="M206" s="126"/>
      <c r="N206" s="126"/>
    </row>
    <row r="207" spans="1:15" ht="42" hidden="1" customHeight="1">
      <c r="A207" s="42">
        <v>1216030</v>
      </c>
      <c r="B207" s="34">
        <v>6030</v>
      </c>
      <c r="C207" s="43" t="s">
        <v>388</v>
      </c>
      <c r="D207" s="42" t="s">
        <v>389</v>
      </c>
      <c r="E207" s="151" t="s">
        <v>414</v>
      </c>
      <c r="F207" s="151" t="s">
        <v>415</v>
      </c>
      <c r="G207" s="37">
        <f t="shared" si="13"/>
        <v>0</v>
      </c>
      <c r="H207" s="38"/>
      <c r="I207" s="38">
        <f t="shared" si="14"/>
        <v>0</v>
      </c>
      <c r="J207" s="39"/>
      <c r="K207" s="38"/>
      <c r="L207" s="126"/>
      <c r="M207" s="126"/>
      <c r="N207" s="126"/>
    </row>
    <row r="208" spans="1:15" ht="89.25" hidden="1" customHeight="1">
      <c r="A208" s="43" t="s">
        <v>385</v>
      </c>
      <c r="B208" s="42">
        <v>6020</v>
      </c>
      <c r="C208" s="43" t="s">
        <v>52</v>
      </c>
      <c r="D208" s="42" t="s">
        <v>53</v>
      </c>
      <c r="E208" s="151"/>
      <c r="F208" s="151"/>
      <c r="G208" s="37">
        <f t="shared" si="13"/>
        <v>14205000</v>
      </c>
      <c r="H208" s="38">
        <v>14205000</v>
      </c>
      <c r="I208" s="38">
        <f t="shared" si="14"/>
        <v>0</v>
      </c>
      <c r="J208" s="39"/>
      <c r="K208" s="38"/>
      <c r="L208" s="126"/>
      <c r="M208" s="126"/>
      <c r="N208" s="126"/>
      <c r="O208" s="120"/>
    </row>
    <row r="209" spans="1:15" ht="48.75" hidden="1" customHeight="1">
      <c r="A209" s="41" t="s">
        <v>397</v>
      </c>
      <c r="B209" s="34">
        <v>7670</v>
      </c>
      <c r="C209" s="43" t="s">
        <v>57</v>
      </c>
      <c r="D209" s="42" t="s">
        <v>58</v>
      </c>
      <c r="E209" s="151"/>
      <c r="F209" s="151"/>
      <c r="G209" s="37">
        <f t="shared" si="13"/>
        <v>795000</v>
      </c>
      <c r="H209" s="38"/>
      <c r="I209" s="38">
        <f t="shared" si="14"/>
        <v>795000</v>
      </c>
      <c r="J209" s="39"/>
      <c r="K209" s="38">
        <v>795000</v>
      </c>
      <c r="L209" s="126"/>
      <c r="M209" s="126"/>
      <c r="N209" s="126"/>
    </row>
    <row r="210" spans="1:15" ht="96" hidden="1" customHeight="1">
      <c r="A210" s="42">
        <v>1216030</v>
      </c>
      <c r="B210" s="34">
        <v>6030</v>
      </c>
      <c r="C210" s="43" t="s">
        <v>388</v>
      </c>
      <c r="D210" s="42" t="s">
        <v>389</v>
      </c>
      <c r="E210" s="151" t="s">
        <v>416</v>
      </c>
      <c r="F210" s="151" t="s">
        <v>417</v>
      </c>
      <c r="G210" s="37">
        <f t="shared" si="13"/>
        <v>13500000</v>
      </c>
      <c r="H210" s="38">
        <v>13500000</v>
      </c>
      <c r="I210" s="38">
        <f t="shared" si="14"/>
        <v>0</v>
      </c>
      <c r="J210" s="39"/>
      <c r="K210" s="38"/>
      <c r="L210" s="126"/>
      <c r="M210" s="126"/>
      <c r="N210" s="126"/>
    </row>
    <row r="211" spans="1:15" ht="44.25" hidden="1" customHeight="1">
      <c r="A211" s="41" t="s">
        <v>397</v>
      </c>
      <c r="B211" s="34">
        <v>7670</v>
      </c>
      <c r="C211" s="43" t="s">
        <v>57</v>
      </c>
      <c r="D211" s="42" t="s">
        <v>58</v>
      </c>
      <c r="E211" s="151"/>
      <c r="F211" s="151"/>
      <c r="G211" s="37">
        <f t="shared" si="13"/>
        <v>2000000</v>
      </c>
      <c r="H211" s="38"/>
      <c r="I211" s="38">
        <f t="shared" si="14"/>
        <v>2000000</v>
      </c>
      <c r="J211" s="39"/>
      <c r="K211" s="38">
        <v>2000000</v>
      </c>
      <c r="L211" s="126"/>
      <c r="M211" s="126"/>
      <c r="N211" s="126"/>
    </row>
    <row r="212" spans="1:15" ht="78" hidden="1" customHeight="1">
      <c r="A212" s="41">
        <v>1216012</v>
      </c>
      <c r="B212" s="34">
        <v>6012</v>
      </c>
      <c r="C212" s="43" t="s">
        <v>52</v>
      </c>
      <c r="D212" s="42" t="s">
        <v>418</v>
      </c>
      <c r="E212" s="151" t="s">
        <v>419</v>
      </c>
      <c r="F212" s="151" t="s">
        <v>420</v>
      </c>
      <c r="G212" s="37">
        <f t="shared" si="13"/>
        <v>114924200</v>
      </c>
      <c r="H212" s="38">
        <v>114924200</v>
      </c>
      <c r="I212" s="38">
        <f t="shared" si="14"/>
        <v>0</v>
      </c>
      <c r="J212" s="39"/>
      <c r="K212" s="38"/>
      <c r="L212" s="126"/>
      <c r="M212" s="126"/>
      <c r="N212" s="126"/>
    </row>
    <row r="213" spans="1:15" ht="60" hidden="1" customHeight="1">
      <c r="A213" s="43" t="s">
        <v>397</v>
      </c>
      <c r="B213" s="41">
        <v>7670</v>
      </c>
      <c r="C213" s="44" t="s">
        <v>57</v>
      </c>
      <c r="D213" s="42" t="s">
        <v>58</v>
      </c>
      <c r="E213" s="151"/>
      <c r="F213" s="151"/>
      <c r="G213" s="37">
        <f t="shared" si="13"/>
        <v>98616400</v>
      </c>
      <c r="H213" s="38"/>
      <c r="I213" s="38">
        <f t="shared" si="14"/>
        <v>98616400</v>
      </c>
      <c r="J213" s="39"/>
      <c r="K213" s="38">
        <v>98616400</v>
      </c>
      <c r="L213" s="126"/>
      <c r="M213" s="126"/>
      <c r="N213" s="126"/>
    </row>
    <row r="214" spans="1:15" ht="103.5" hidden="1" customHeight="1">
      <c r="A214" s="43" t="s">
        <v>421</v>
      </c>
      <c r="B214" s="41">
        <v>7150</v>
      </c>
      <c r="C214" s="44" t="s">
        <v>422</v>
      </c>
      <c r="D214" s="42" t="s">
        <v>423</v>
      </c>
      <c r="E214" s="42" t="s">
        <v>424</v>
      </c>
      <c r="F214" s="42" t="s">
        <v>425</v>
      </c>
      <c r="G214" s="37">
        <f t="shared" si="13"/>
        <v>1345000</v>
      </c>
      <c r="H214" s="38">
        <v>1345000</v>
      </c>
      <c r="I214" s="38">
        <f t="shared" si="14"/>
        <v>0</v>
      </c>
      <c r="J214" s="39"/>
      <c r="K214" s="38"/>
      <c r="L214" s="126"/>
      <c r="M214" s="126"/>
      <c r="N214" s="126"/>
    </row>
    <row r="215" spans="1:15" ht="91.5" hidden="1" customHeight="1">
      <c r="A215" s="43" t="s">
        <v>426</v>
      </c>
      <c r="B215" s="41">
        <v>8110</v>
      </c>
      <c r="C215" s="34" t="s">
        <v>92</v>
      </c>
      <c r="D215" s="35" t="s">
        <v>103</v>
      </c>
      <c r="E215" s="35" t="s">
        <v>104</v>
      </c>
      <c r="F215" s="42" t="s">
        <v>427</v>
      </c>
      <c r="G215" s="37">
        <f t="shared" si="13"/>
        <v>1002000</v>
      </c>
      <c r="H215" s="38">
        <v>1002000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39" hidden="1" customHeight="1">
      <c r="A216" s="43" t="s">
        <v>375</v>
      </c>
      <c r="B216" s="42">
        <v>6011</v>
      </c>
      <c r="C216" s="43" t="s">
        <v>376</v>
      </c>
      <c r="D216" s="42" t="s">
        <v>377</v>
      </c>
      <c r="E216" s="151" t="s">
        <v>346</v>
      </c>
      <c r="F216" s="151" t="s">
        <v>347</v>
      </c>
      <c r="G216" s="37">
        <f t="shared" si="13"/>
        <v>0</v>
      </c>
      <c r="H216" s="38"/>
      <c r="I216" s="38">
        <f t="shared" si="14"/>
        <v>0</v>
      </c>
      <c r="J216" s="39"/>
      <c r="K216" s="38"/>
      <c r="L216" s="126"/>
      <c r="M216" s="126"/>
      <c r="N216" s="126"/>
    </row>
    <row r="217" spans="1:15" ht="58.5" hidden="1" customHeight="1">
      <c r="A217" s="43" t="s">
        <v>428</v>
      </c>
      <c r="B217" s="34">
        <v>6017</v>
      </c>
      <c r="C217" s="43" t="s">
        <v>52</v>
      </c>
      <c r="D217" s="42" t="s">
        <v>402</v>
      </c>
      <c r="E217" s="151"/>
      <c r="F217" s="151"/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39" hidden="1" customHeight="1">
      <c r="A218" s="42">
        <v>1216030</v>
      </c>
      <c r="B218" s="34">
        <v>6030</v>
      </c>
      <c r="C218" s="43" t="s">
        <v>388</v>
      </c>
      <c r="D218" s="42" t="s">
        <v>389</v>
      </c>
      <c r="E218" s="151"/>
      <c r="F218" s="151"/>
      <c r="G218" s="37">
        <f t="shared" si="13"/>
        <v>0</v>
      </c>
      <c r="H218" s="48"/>
      <c r="I218" s="48">
        <f t="shared" si="14"/>
        <v>0</v>
      </c>
      <c r="J218" s="39"/>
      <c r="K218" s="48"/>
      <c r="L218" s="126"/>
      <c r="M218" s="126"/>
      <c r="N218" s="126"/>
    </row>
    <row r="219" spans="1:15" ht="39" hidden="1" customHeight="1">
      <c r="A219" s="43"/>
      <c r="B219" s="42"/>
      <c r="C219" s="43"/>
      <c r="D219" s="42" t="s">
        <v>391</v>
      </c>
      <c r="E219" s="151"/>
      <c r="F219" s="151"/>
      <c r="G219" s="37">
        <f t="shared" si="13"/>
        <v>0</v>
      </c>
      <c r="H219" s="38"/>
      <c r="I219" s="38">
        <f t="shared" si="14"/>
        <v>0</v>
      </c>
      <c r="J219" s="39"/>
      <c r="K219" s="38"/>
      <c r="L219" s="126"/>
      <c r="M219" s="126"/>
      <c r="N219" s="126"/>
    </row>
    <row r="220" spans="1:15" ht="58.5" hidden="1" customHeight="1">
      <c r="A220" s="42">
        <v>1217461</v>
      </c>
      <c r="B220" s="42">
        <v>7461</v>
      </c>
      <c r="C220" s="43" t="s">
        <v>143</v>
      </c>
      <c r="D220" s="42" t="s">
        <v>144</v>
      </c>
      <c r="E220" s="151"/>
      <c r="F220" s="151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s="96" customFormat="1" ht="34.5" hidden="1" customHeight="1">
      <c r="A221" s="87">
        <v>1400000</v>
      </c>
      <c r="B221" s="28"/>
      <c r="C221" s="28"/>
      <c r="D221" s="30" t="s">
        <v>429</v>
      </c>
      <c r="E221" s="91"/>
      <c r="F221" s="91"/>
      <c r="G221" s="33">
        <f t="shared" ref="G221:G248" si="15">H221+I221</f>
        <v>2425000</v>
      </c>
      <c r="H221" s="33">
        <f>H222</f>
        <v>2275000</v>
      </c>
      <c r="I221" s="33">
        <f>I222</f>
        <v>150000</v>
      </c>
      <c r="J221" s="33">
        <f>J222</f>
        <v>150000</v>
      </c>
      <c r="K221" s="33">
        <f>K222</f>
        <v>0</v>
      </c>
      <c r="L221" s="126"/>
      <c r="M221" s="131"/>
      <c r="N221" s="131"/>
      <c r="O221" s="124"/>
    </row>
    <row r="222" spans="1:15" ht="32.25" hidden="1" customHeight="1">
      <c r="A222" s="87">
        <v>1410000</v>
      </c>
      <c r="B222" s="97"/>
      <c r="C222" s="97"/>
      <c r="D222" s="30" t="s">
        <v>429</v>
      </c>
      <c r="E222" s="29"/>
      <c r="F222" s="29"/>
      <c r="G222" s="33">
        <f t="shared" si="15"/>
        <v>2425000</v>
      </c>
      <c r="H222" s="33">
        <f>SUM(H223:H228)</f>
        <v>2275000</v>
      </c>
      <c r="I222" s="33">
        <f>SUM(I225:I228)</f>
        <v>150000</v>
      </c>
      <c r="J222" s="33">
        <f>SUM(J225:J228)</f>
        <v>150000</v>
      </c>
      <c r="K222" s="33">
        <f>SUM(K223:K228)</f>
        <v>0</v>
      </c>
      <c r="L222" s="126"/>
      <c r="M222" s="126"/>
      <c r="N222" s="126"/>
      <c r="O222" s="120"/>
    </row>
    <row r="223" spans="1:15" ht="58.5" hidden="1" customHeight="1">
      <c r="A223" s="42">
        <v>1410160</v>
      </c>
      <c r="B223" s="34" t="s">
        <v>269</v>
      </c>
      <c r="C223" s="34" t="s">
        <v>25</v>
      </c>
      <c r="D223" s="98" t="s">
        <v>430</v>
      </c>
      <c r="E223" s="46" t="s">
        <v>431</v>
      </c>
      <c r="F223" s="35" t="s">
        <v>432</v>
      </c>
      <c r="G223" s="37">
        <f t="shared" si="15"/>
        <v>0</v>
      </c>
      <c r="H223" s="48"/>
      <c r="I223" s="38">
        <f t="shared" ref="I223:I228" si="16">J223+K223</f>
        <v>0</v>
      </c>
      <c r="J223" s="39"/>
      <c r="K223" s="47"/>
      <c r="L223" s="126"/>
      <c r="M223" s="126"/>
      <c r="N223" s="126"/>
      <c r="O223" s="120"/>
    </row>
    <row r="224" spans="1:15" ht="143.25" hidden="1" customHeight="1">
      <c r="A224" s="42">
        <v>1416030</v>
      </c>
      <c r="B224" s="34">
        <v>6030</v>
      </c>
      <c r="C224" s="43" t="s">
        <v>388</v>
      </c>
      <c r="D224" s="42" t="s">
        <v>389</v>
      </c>
      <c r="E224" s="51" t="s">
        <v>433</v>
      </c>
      <c r="F224" s="42" t="s">
        <v>434</v>
      </c>
      <c r="G224" s="37">
        <f t="shared" si="15"/>
        <v>150000</v>
      </c>
      <c r="H224" s="48">
        <v>150000</v>
      </c>
      <c r="I224" s="38">
        <f t="shared" si="16"/>
        <v>0</v>
      </c>
      <c r="J224" s="99"/>
      <c r="K224" s="47"/>
      <c r="L224" s="126"/>
      <c r="M224" s="126"/>
      <c r="N224" s="126"/>
      <c r="O224" s="120"/>
    </row>
    <row r="225" spans="1:15" ht="58.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152" t="s">
        <v>435</v>
      </c>
      <c r="F225" s="145" t="s">
        <v>436</v>
      </c>
      <c r="G225" s="37">
        <f t="shared" si="15"/>
        <v>775000</v>
      </c>
      <c r="H225" s="38">
        <v>775000</v>
      </c>
      <c r="I225" s="38">
        <f t="shared" si="16"/>
        <v>0</v>
      </c>
      <c r="J225" s="99"/>
      <c r="K225" s="38"/>
      <c r="L225" s="126"/>
      <c r="M225" s="126"/>
      <c r="N225" s="126"/>
      <c r="O225" s="120"/>
    </row>
    <row r="226" spans="1:15" ht="189.75" hidden="1" customHeight="1">
      <c r="A226" s="41">
        <v>1417691</v>
      </c>
      <c r="B226" s="34">
        <v>7691</v>
      </c>
      <c r="C226" s="43" t="s">
        <v>57</v>
      </c>
      <c r="D226" s="42" t="s">
        <v>125</v>
      </c>
      <c r="E226" s="152"/>
      <c r="F226" s="145"/>
      <c r="G226" s="37">
        <f t="shared" si="15"/>
        <v>150000</v>
      </c>
      <c r="H226" s="38"/>
      <c r="I226" s="38">
        <f t="shared" si="16"/>
        <v>150000</v>
      </c>
      <c r="J226" s="99">
        <v>150000</v>
      </c>
      <c r="K226" s="38"/>
      <c r="L226" s="126"/>
      <c r="M226" s="126"/>
      <c r="N226" s="126"/>
      <c r="O226" s="120"/>
    </row>
    <row r="227" spans="1:15" ht="81" hidden="1" customHeight="1">
      <c r="A227" s="43" t="s">
        <v>437</v>
      </c>
      <c r="B227" s="41">
        <v>7370</v>
      </c>
      <c r="C227" s="44" t="s">
        <v>57</v>
      </c>
      <c r="D227" s="42" t="s">
        <v>438</v>
      </c>
      <c r="E227" s="46" t="s">
        <v>431</v>
      </c>
      <c r="F227" s="35" t="s">
        <v>432</v>
      </c>
      <c r="G227" s="37">
        <f t="shared" si="15"/>
        <v>0</v>
      </c>
      <c r="H227" s="38"/>
      <c r="I227" s="38">
        <f t="shared" si="16"/>
        <v>0</v>
      </c>
      <c r="J227" s="99"/>
      <c r="K227" s="38"/>
      <c r="L227" s="126"/>
      <c r="M227" s="126"/>
      <c r="N227" s="126"/>
      <c r="O227" s="120"/>
    </row>
    <row r="228" spans="1:15" ht="72" hidden="1" customHeight="1">
      <c r="A228" s="43" t="s">
        <v>439</v>
      </c>
      <c r="B228" s="41">
        <v>8230</v>
      </c>
      <c r="C228" s="44" t="s">
        <v>440</v>
      </c>
      <c r="D228" s="42" t="s">
        <v>118</v>
      </c>
      <c r="E228" s="46" t="s">
        <v>431</v>
      </c>
      <c r="F228" s="35" t="s">
        <v>432</v>
      </c>
      <c r="G228" s="37">
        <f t="shared" si="15"/>
        <v>1350000</v>
      </c>
      <c r="H228" s="38">
        <v>1350000</v>
      </c>
      <c r="I228" s="38">
        <f t="shared" si="16"/>
        <v>0</v>
      </c>
      <c r="J228" s="99"/>
      <c r="K228" s="38"/>
      <c r="L228" s="126"/>
      <c r="M228" s="126"/>
      <c r="N228" s="126"/>
      <c r="O228" s="120"/>
    </row>
    <row r="229" spans="1:15" ht="48.75" hidden="1" customHeight="1">
      <c r="A229" s="87">
        <v>1500000</v>
      </c>
      <c r="B229" s="61"/>
      <c r="C229" s="61"/>
      <c r="D229" s="30" t="s">
        <v>441</v>
      </c>
      <c r="E229" s="62"/>
      <c r="F229" s="62"/>
      <c r="G229" s="33">
        <f t="shared" si="15"/>
        <v>124180000</v>
      </c>
      <c r="H229" s="31">
        <f>H230</f>
        <v>250000</v>
      </c>
      <c r="I229" s="31">
        <f>I230</f>
        <v>123930000</v>
      </c>
      <c r="J229" s="31">
        <f>J230</f>
        <v>60000000</v>
      </c>
      <c r="K229" s="31">
        <f>K230</f>
        <v>63930000</v>
      </c>
      <c r="L229" s="126"/>
      <c r="M229" s="126"/>
      <c r="N229" s="126"/>
      <c r="O229" s="120"/>
    </row>
    <row r="230" spans="1:15" ht="47.25" hidden="1" customHeight="1">
      <c r="A230" s="87">
        <v>1510000</v>
      </c>
      <c r="B230" s="61"/>
      <c r="C230" s="61"/>
      <c r="D230" s="30" t="s">
        <v>441</v>
      </c>
      <c r="E230" s="62"/>
      <c r="F230" s="62"/>
      <c r="G230" s="33">
        <f t="shared" si="15"/>
        <v>124180000</v>
      </c>
      <c r="H230" s="31">
        <f>SUM(H231:H247)</f>
        <v>250000</v>
      </c>
      <c r="I230" s="31">
        <f>SUM(I231:I247)</f>
        <v>123930000</v>
      </c>
      <c r="J230" s="31">
        <f>SUM(J231:J247)</f>
        <v>60000000</v>
      </c>
      <c r="K230" s="31">
        <f>SUM(K231:K247)</f>
        <v>63930000</v>
      </c>
      <c r="L230" s="126"/>
      <c r="M230" s="126"/>
      <c r="N230" s="126"/>
      <c r="O230" s="120"/>
    </row>
    <row r="231" spans="1:15" ht="117" hidden="1" customHeight="1">
      <c r="A231" s="57">
        <v>1516083</v>
      </c>
      <c r="B231" s="68">
        <v>6083</v>
      </c>
      <c r="C231" s="53" t="s">
        <v>376</v>
      </c>
      <c r="D231" s="58" t="s">
        <v>442</v>
      </c>
      <c r="E231" s="58" t="s">
        <v>443</v>
      </c>
      <c r="F231" s="58" t="s">
        <v>444</v>
      </c>
      <c r="G231" s="55">
        <f t="shared" si="15"/>
        <v>0</v>
      </c>
      <c r="H231" s="56"/>
      <c r="I231" s="56">
        <f t="shared" ref="I231:I247" si="17">J231+K231</f>
        <v>0</v>
      </c>
      <c r="J231" s="39"/>
      <c r="K231" s="56"/>
      <c r="L231" s="126"/>
      <c r="M231" s="126"/>
      <c r="N231" s="126"/>
      <c r="O231" s="120"/>
    </row>
    <row r="232" spans="1:15" ht="31.5" hidden="1" customHeight="1">
      <c r="A232" s="43" t="s">
        <v>445</v>
      </c>
      <c r="B232" s="42">
        <v>4030</v>
      </c>
      <c r="C232" s="43" t="s">
        <v>327</v>
      </c>
      <c r="D232" s="41" t="s">
        <v>328</v>
      </c>
      <c r="E232" s="145" t="s">
        <v>49</v>
      </c>
      <c r="F232" s="145" t="s">
        <v>50</v>
      </c>
      <c r="G232" s="37">
        <f t="shared" si="15"/>
        <v>0</v>
      </c>
      <c r="H232" s="38"/>
      <c r="I232" s="38">
        <f t="shared" si="17"/>
        <v>0</v>
      </c>
      <c r="J232" s="39"/>
      <c r="K232" s="38"/>
      <c r="L232" s="126"/>
      <c r="M232" s="126"/>
      <c r="N232" s="126"/>
      <c r="O232" s="120"/>
    </row>
    <row r="233" spans="1:15" ht="58.5" hidden="1" customHeight="1">
      <c r="A233" s="43" t="s">
        <v>446</v>
      </c>
      <c r="B233" s="43" t="s">
        <v>333</v>
      </c>
      <c r="C233" s="43" t="s">
        <v>334</v>
      </c>
      <c r="D233" s="35" t="s">
        <v>335</v>
      </c>
      <c r="E233" s="145"/>
      <c r="F233" s="145"/>
      <c r="G233" s="37">
        <f t="shared" si="15"/>
        <v>0</v>
      </c>
      <c r="H233" s="4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39" hidden="1" customHeight="1">
      <c r="A234" s="43" t="s">
        <v>447</v>
      </c>
      <c r="B234" s="42">
        <v>1080</v>
      </c>
      <c r="C234" s="43" t="s">
        <v>338</v>
      </c>
      <c r="D234" s="35" t="s">
        <v>339</v>
      </c>
      <c r="E234" s="145"/>
      <c r="F234" s="145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44.25" hidden="1" customHeight="1">
      <c r="A235" s="44" t="s">
        <v>448</v>
      </c>
      <c r="B235" s="43" t="s">
        <v>343</v>
      </c>
      <c r="C235" s="43" t="s">
        <v>40</v>
      </c>
      <c r="D235" s="35" t="s">
        <v>41</v>
      </c>
      <c r="E235" s="145"/>
      <c r="F235" s="145"/>
      <c r="G235" s="37">
        <f t="shared" si="15"/>
        <v>0</v>
      </c>
      <c r="H235" s="3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74.25" hidden="1" customHeight="1">
      <c r="A236" s="44" t="s">
        <v>449</v>
      </c>
      <c r="B236" s="43" t="s">
        <v>450</v>
      </c>
      <c r="C236" s="43" t="s">
        <v>201</v>
      </c>
      <c r="D236" s="35" t="s">
        <v>224</v>
      </c>
      <c r="E236" s="145" t="s">
        <v>186</v>
      </c>
      <c r="F236" s="145" t="s">
        <v>187</v>
      </c>
      <c r="G236" s="37">
        <f t="shared" si="15"/>
        <v>20000</v>
      </c>
      <c r="H236" s="38"/>
      <c r="I236" s="38">
        <f t="shared" si="17"/>
        <v>20000</v>
      </c>
      <c r="J236" s="39"/>
      <c r="K236" s="38">
        <v>20000</v>
      </c>
      <c r="L236" s="126"/>
      <c r="M236" s="126"/>
      <c r="N236" s="126"/>
      <c r="O236" s="120"/>
    </row>
    <row r="237" spans="1:15" ht="83.25" hidden="1" customHeight="1">
      <c r="A237" s="41">
        <v>1517366</v>
      </c>
      <c r="B237" s="41">
        <v>7366</v>
      </c>
      <c r="C237" s="44" t="s">
        <v>57</v>
      </c>
      <c r="D237" s="42" t="s">
        <v>451</v>
      </c>
      <c r="E237" s="145"/>
      <c r="F237" s="145"/>
      <c r="G237" s="37">
        <f t="shared" si="15"/>
        <v>102750000</v>
      </c>
      <c r="H237" s="38">
        <v>250000</v>
      </c>
      <c r="I237" s="38">
        <f t="shared" si="17"/>
        <v>102500000</v>
      </c>
      <c r="J237" s="39">
        <v>60000000</v>
      </c>
      <c r="K237" s="38">
        <v>42500000</v>
      </c>
      <c r="L237" s="126"/>
      <c r="M237" s="126"/>
      <c r="N237" s="126"/>
      <c r="O237" s="120"/>
    </row>
    <row r="238" spans="1:15" ht="70.5" hidden="1" customHeight="1">
      <c r="A238" s="53" t="s">
        <v>452</v>
      </c>
      <c r="B238" s="57">
        <v>7370</v>
      </c>
      <c r="C238" s="53" t="s">
        <v>57</v>
      </c>
      <c r="D238" s="58" t="s">
        <v>438</v>
      </c>
      <c r="E238" s="58" t="s">
        <v>54</v>
      </c>
      <c r="F238" s="54" t="s">
        <v>55</v>
      </c>
      <c r="G238" s="55">
        <f t="shared" si="15"/>
        <v>600000</v>
      </c>
      <c r="H238" s="56"/>
      <c r="I238" s="56">
        <f t="shared" si="17"/>
        <v>600000</v>
      </c>
      <c r="J238" s="39"/>
      <c r="K238" s="56">
        <v>600000</v>
      </c>
      <c r="L238" s="126"/>
      <c r="M238" s="126"/>
      <c r="N238" s="126"/>
      <c r="O238" s="120"/>
    </row>
    <row r="239" spans="1:15" ht="60" hidden="1" customHeight="1">
      <c r="A239" s="44" t="s">
        <v>453</v>
      </c>
      <c r="B239" s="34">
        <v>2010</v>
      </c>
      <c r="C239" s="43" t="s">
        <v>234</v>
      </c>
      <c r="D239" s="35" t="s">
        <v>235</v>
      </c>
      <c r="E239" s="151" t="s">
        <v>256</v>
      </c>
      <c r="F239" s="145" t="s">
        <v>454</v>
      </c>
      <c r="G239" s="37">
        <f t="shared" si="15"/>
        <v>17000000</v>
      </c>
      <c r="H239" s="38"/>
      <c r="I239" s="38">
        <f t="shared" si="17"/>
        <v>17000000</v>
      </c>
      <c r="J239" s="39"/>
      <c r="K239" s="38">
        <v>17000000</v>
      </c>
      <c r="L239" s="126"/>
      <c r="M239" s="126"/>
      <c r="N239" s="126"/>
      <c r="O239" s="120"/>
    </row>
    <row r="240" spans="1:15" ht="85.5" hidden="1" customHeight="1">
      <c r="A240" s="44" t="s">
        <v>455</v>
      </c>
      <c r="B240" s="34">
        <v>2080</v>
      </c>
      <c r="C240" s="43" t="s">
        <v>237</v>
      </c>
      <c r="D240" s="35" t="s">
        <v>238</v>
      </c>
      <c r="E240" s="151"/>
      <c r="F240" s="145"/>
      <c r="G240" s="37">
        <f t="shared" si="15"/>
        <v>3500000</v>
      </c>
      <c r="H240" s="38"/>
      <c r="I240" s="38">
        <f t="shared" si="17"/>
        <v>3500000</v>
      </c>
      <c r="J240" s="39"/>
      <c r="K240" s="38">
        <v>3500000</v>
      </c>
      <c r="L240" s="126"/>
      <c r="M240" s="126"/>
      <c r="N240" s="126"/>
      <c r="O240" s="120"/>
    </row>
    <row r="241" spans="1:15" ht="57" hidden="1" customHeight="1">
      <c r="A241" s="44" t="s">
        <v>456</v>
      </c>
      <c r="B241" s="34">
        <v>2090</v>
      </c>
      <c r="C241" s="43" t="s">
        <v>240</v>
      </c>
      <c r="D241" s="35" t="s">
        <v>241</v>
      </c>
      <c r="E241" s="151"/>
      <c r="F241" s="145"/>
      <c r="G241" s="37">
        <f t="shared" si="15"/>
        <v>0</v>
      </c>
      <c r="H241" s="100"/>
      <c r="I241" s="38">
        <f t="shared" si="17"/>
        <v>0</v>
      </c>
      <c r="J241" s="39"/>
      <c r="K241" s="38"/>
      <c r="L241" s="126"/>
      <c r="M241" s="126"/>
      <c r="N241" s="126"/>
      <c r="O241" s="120"/>
    </row>
    <row r="242" spans="1:15" ht="84.75" hidden="1" customHeight="1">
      <c r="A242" s="43" t="s">
        <v>457</v>
      </c>
      <c r="B242" s="42">
        <v>7322</v>
      </c>
      <c r="C242" s="43" t="s">
        <v>69</v>
      </c>
      <c r="D242" s="41" t="s">
        <v>255</v>
      </c>
      <c r="E242" s="151"/>
      <c r="F242" s="145"/>
      <c r="G242" s="37">
        <f t="shared" si="15"/>
        <v>0</v>
      </c>
      <c r="H242" s="38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183.75" hidden="1" customHeight="1">
      <c r="A243" s="57">
        <v>1517691</v>
      </c>
      <c r="B243" s="68">
        <v>7691</v>
      </c>
      <c r="C243" s="53" t="s">
        <v>57</v>
      </c>
      <c r="D243" s="58" t="s">
        <v>125</v>
      </c>
      <c r="E243" s="161" t="s">
        <v>104</v>
      </c>
      <c r="F243" s="154" t="s">
        <v>427</v>
      </c>
      <c r="G243" s="55">
        <f t="shared" si="15"/>
        <v>0</v>
      </c>
      <c r="H243" s="56"/>
      <c r="I243" s="56">
        <f t="shared" si="17"/>
        <v>0</v>
      </c>
      <c r="J243" s="39"/>
      <c r="K243" s="56"/>
      <c r="L243" s="126"/>
      <c r="M243" s="126"/>
      <c r="N243" s="126"/>
      <c r="O243" s="120"/>
    </row>
    <row r="244" spans="1:15" ht="114.75" hidden="1" customHeight="1">
      <c r="A244" s="41">
        <v>1513104</v>
      </c>
      <c r="B244" s="34">
        <v>3104</v>
      </c>
      <c r="C244" s="34">
        <v>1020</v>
      </c>
      <c r="D244" s="42" t="s">
        <v>295</v>
      </c>
      <c r="E244" s="161"/>
      <c r="F244" s="161"/>
      <c r="G244" s="37">
        <f t="shared" si="15"/>
        <v>310000</v>
      </c>
      <c r="H244" s="38"/>
      <c r="I244" s="38">
        <f t="shared" si="17"/>
        <v>310000</v>
      </c>
      <c r="J244" s="39"/>
      <c r="K244" s="38">
        <v>310000</v>
      </c>
      <c r="L244" s="126"/>
      <c r="M244" s="126"/>
      <c r="N244" s="126"/>
      <c r="O244" s="120"/>
    </row>
    <row r="245" spans="1:15" ht="53.25" hidden="1" customHeight="1">
      <c r="A245" s="44" t="s">
        <v>448</v>
      </c>
      <c r="B245" s="43" t="s">
        <v>343</v>
      </c>
      <c r="C245" s="43" t="s">
        <v>40</v>
      </c>
      <c r="D245" s="35" t="s">
        <v>41</v>
      </c>
      <c r="E245" s="145" t="s">
        <v>344</v>
      </c>
      <c r="F245" s="145" t="s">
        <v>458</v>
      </c>
      <c r="G245" s="37">
        <f t="shared" si="15"/>
        <v>0</v>
      </c>
      <c r="H245" s="38"/>
      <c r="I245" s="38">
        <f t="shared" si="17"/>
        <v>0</v>
      </c>
      <c r="J245" s="39"/>
      <c r="K245" s="38"/>
      <c r="L245" s="126"/>
      <c r="M245" s="126"/>
      <c r="N245" s="126"/>
      <c r="O245" s="120"/>
    </row>
    <row r="246" spans="1:15" ht="57" hidden="1" customHeight="1">
      <c r="A246" s="43" t="s">
        <v>452</v>
      </c>
      <c r="B246" s="41">
        <v>7370</v>
      </c>
      <c r="C246" s="44" t="s">
        <v>57</v>
      </c>
      <c r="D246" s="42" t="s">
        <v>438</v>
      </c>
      <c r="E246" s="145"/>
      <c r="F246" s="145"/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78" hidden="1" customHeight="1">
      <c r="A247" s="43" t="s">
        <v>459</v>
      </c>
      <c r="B247" s="42">
        <v>5031</v>
      </c>
      <c r="C247" s="43" t="s">
        <v>209</v>
      </c>
      <c r="D247" s="42" t="s">
        <v>460</v>
      </c>
      <c r="E247" s="42" t="s">
        <v>211</v>
      </c>
      <c r="F247" s="42" t="s">
        <v>212</v>
      </c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37.5" hidden="1" customHeight="1">
      <c r="A248" s="87">
        <v>3700000</v>
      </c>
      <c r="B248" s="61"/>
      <c r="C248" s="61"/>
      <c r="D248" s="30" t="s">
        <v>461</v>
      </c>
      <c r="E248" s="92"/>
      <c r="F248" s="92"/>
      <c r="G248" s="33">
        <f t="shared" si="15"/>
        <v>97325100</v>
      </c>
      <c r="H248" s="33">
        <f>H249</f>
        <v>27865600</v>
      </c>
      <c r="I248" s="33">
        <f>I249</f>
        <v>69459500</v>
      </c>
      <c r="J248" s="33">
        <f>J249</f>
        <v>0</v>
      </c>
      <c r="K248" s="33">
        <f>K249</f>
        <v>69459500</v>
      </c>
      <c r="L248" s="126"/>
      <c r="M248" s="126"/>
      <c r="N248" s="126"/>
      <c r="O248" s="120"/>
    </row>
    <row r="249" spans="1:15" ht="42.75" hidden="1" customHeight="1">
      <c r="A249" s="87">
        <v>3710000</v>
      </c>
      <c r="B249" s="61"/>
      <c r="C249" s="61"/>
      <c r="D249" s="30" t="s">
        <v>461</v>
      </c>
      <c r="E249" s="92"/>
      <c r="F249" s="92"/>
      <c r="G249" s="33">
        <f>SUM(G250:G260)</f>
        <v>97325100</v>
      </c>
      <c r="H249" s="33">
        <f>SUM(H250:H260)</f>
        <v>27865600</v>
      </c>
      <c r="I249" s="33">
        <f>SUM(I250:J260)</f>
        <v>69459500</v>
      </c>
      <c r="J249" s="33">
        <f>SUM(J250:J258)</f>
        <v>0</v>
      </c>
      <c r="K249" s="33">
        <f>SUM(K250:K260)</f>
        <v>69459500</v>
      </c>
      <c r="L249" s="126"/>
      <c r="M249" s="126"/>
      <c r="N249" s="126"/>
      <c r="O249" s="120"/>
    </row>
    <row r="250" spans="1:15" ht="89.25" hidden="1" customHeight="1">
      <c r="A250" s="41">
        <v>3718600</v>
      </c>
      <c r="B250" s="34">
        <v>8600</v>
      </c>
      <c r="C250" s="34" t="s">
        <v>163</v>
      </c>
      <c r="D250" s="42" t="s">
        <v>164</v>
      </c>
      <c r="E250" s="35" t="s">
        <v>165</v>
      </c>
      <c r="F250" s="42" t="s">
        <v>166</v>
      </c>
      <c r="G250" s="37">
        <f t="shared" ref="G250:G260" si="18">H250+I250</f>
        <v>45715100</v>
      </c>
      <c r="H250" s="38">
        <v>9500000</v>
      </c>
      <c r="I250" s="38">
        <f>J250+K250</f>
        <v>36215100</v>
      </c>
      <c r="J250" s="39"/>
      <c r="K250" s="38">
        <v>36215100</v>
      </c>
      <c r="L250" s="126"/>
      <c r="M250" s="126"/>
      <c r="N250" s="126"/>
      <c r="O250" s="120"/>
    </row>
    <row r="251" spans="1:15" ht="67.5" hidden="1" customHeight="1">
      <c r="A251" s="165">
        <v>3719770</v>
      </c>
      <c r="B251" s="147">
        <v>9770</v>
      </c>
      <c r="C251" s="147" t="s">
        <v>97</v>
      </c>
      <c r="D251" s="151" t="s">
        <v>462</v>
      </c>
      <c r="E251" s="42" t="s">
        <v>463</v>
      </c>
      <c r="F251" s="42" t="s">
        <v>464</v>
      </c>
      <c r="G251" s="37">
        <f t="shared" si="18"/>
        <v>0</v>
      </c>
      <c r="H251" s="38"/>
      <c r="I251" s="38"/>
      <c r="J251" s="39"/>
      <c r="K251" s="38"/>
      <c r="L251" s="126"/>
      <c r="M251" s="126"/>
      <c r="N251" s="126"/>
      <c r="O251" s="120"/>
    </row>
    <row r="252" spans="1:15" ht="165.75" hidden="1" customHeight="1">
      <c r="A252" s="165"/>
      <c r="B252" s="147"/>
      <c r="C252" s="147"/>
      <c r="D252" s="151"/>
      <c r="E252" s="51" t="s">
        <v>364</v>
      </c>
      <c r="F252" s="35" t="s">
        <v>465</v>
      </c>
      <c r="G252" s="37">
        <f t="shared" si="18"/>
        <v>0</v>
      </c>
      <c r="H252" s="38"/>
      <c r="I252" s="38">
        <f>K252</f>
        <v>0</v>
      </c>
      <c r="J252" s="39"/>
      <c r="K252" s="38"/>
      <c r="L252" s="126"/>
      <c r="M252" s="126"/>
      <c r="N252" s="126"/>
      <c r="O252" s="120"/>
    </row>
    <row r="253" spans="1:15" ht="109.5" hidden="1" customHeight="1">
      <c r="A253" s="165"/>
      <c r="B253" s="147"/>
      <c r="C253" s="147"/>
      <c r="D253" s="147"/>
      <c r="E253" s="35" t="s">
        <v>160</v>
      </c>
      <c r="F253" s="35" t="s">
        <v>466</v>
      </c>
      <c r="G253" s="37">
        <f t="shared" si="18"/>
        <v>0</v>
      </c>
      <c r="H253" s="38"/>
      <c r="I253" s="38">
        <f t="shared" ref="I253:I260" si="19">J253+K253</f>
        <v>0</v>
      </c>
      <c r="J253" s="39"/>
      <c r="K253" s="38"/>
      <c r="L253" s="126"/>
      <c r="M253" s="126"/>
      <c r="N253" s="126"/>
      <c r="O253" s="120"/>
    </row>
    <row r="254" spans="1:15" ht="150.75" hidden="1" customHeight="1">
      <c r="A254" s="165">
        <v>3719800</v>
      </c>
      <c r="B254" s="147">
        <v>9800</v>
      </c>
      <c r="C254" s="147" t="s">
        <v>97</v>
      </c>
      <c r="D254" s="151" t="s">
        <v>467</v>
      </c>
      <c r="E254" s="51" t="s">
        <v>126</v>
      </c>
      <c r="F254" s="35" t="s">
        <v>468</v>
      </c>
      <c r="G254" s="37">
        <f t="shared" si="18"/>
        <v>26380000</v>
      </c>
      <c r="H254" s="38">
        <v>9380000</v>
      </c>
      <c r="I254" s="38">
        <f t="shared" si="19"/>
        <v>17000000</v>
      </c>
      <c r="J254" s="39"/>
      <c r="K254" s="48">
        <v>17000000</v>
      </c>
      <c r="L254" s="126"/>
      <c r="M254" s="126"/>
      <c r="N254" s="126"/>
      <c r="O254" s="120"/>
    </row>
    <row r="255" spans="1:15" ht="69.75" hidden="1" customHeight="1">
      <c r="A255" s="165"/>
      <c r="B255" s="147"/>
      <c r="C255" s="147"/>
      <c r="D255" s="151"/>
      <c r="E255" s="51" t="s">
        <v>247</v>
      </c>
      <c r="F255" s="35" t="s">
        <v>469</v>
      </c>
      <c r="G255" s="37">
        <f t="shared" si="18"/>
        <v>200000</v>
      </c>
      <c r="H255" s="38">
        <v>200000</v>
      </c>
      <c r="I255" s="38">
        <f t="shared" si="19"/>
        <v>0</v>
      </c>
      <c r="J255" s="39"/>
      <c r="K255" s="38"/>
      <c r="L255" s="126"/>
      <c r="M255" s="126"/>
      <c r="N255" s="126"/>
      <c r="O255" s="120"/>
    </row>
    <row r="256" spans="1:15" ht="79.5" hidden="1" customHeight="1">
      <c r="A256" s="165"/>
      <c r="B256" s="147"/>
      <c r="C256" s="147"/>
      <c r="D256" s="151"/>
      <c r="E256" s="51" t="s">
        <v>470</v>
      </c>
      <c r="F256" s="35" t="s">
        <v>120</v>
      </c>
      <c r="G256" s="37">
        <f t="shared" si="18"/>
        <v>24280000</v>
      </c>
      <c r="H256" s="38">
        <v>8035600</v>
      </c>
      <c r="I256" s="38">
        <f t="shared" si="19"/>
        <v>16244400</v>
      </c>
      <c r="J256" s="39"/>
      <c r="K256" s="38">
        <v>16244400</v>
      </c>
      <c r="L256" s="126"/>
      <c r="M256" s="126"/>
      <c r="N256" s="126"/>
      <c r="O256" s="120"/>
    </row>
    <row r="257" spans="1:15" ht="82.5" hidden="1" customHeight="1">
      <c r="A257" s="41">
        <v>3719800</v>
      </c>
      <c r="B257" s="34">
        <v>9800</v>
      </c>
      <c r="C257" s="34" t="s">
        <v>97</v>
      </c>
      <c r="D257" s="151"/>
      <c r="E257" s="51" t="s">
        <v>407</v>
      </c>
      <c r="F257" s="35" t="s">
        <v>471</v>
      </c>
      <c r="G257" s="37">
        <f t="shared" si="18"/>
        <v>0</v>
      </c>
      <c r="H257" s="38"/>
      <c r="I257" s="38">
        <f t="shared" si="19"/>
        <v>0</v>
      </c>
      <c r="J257" s="39"/>
      <c r="K257" s="38"/>
      <c r="L257" s="126"/>
      <c r="M257" s="126"/>
      <c r="N257" s="126"/>
      <c r="O257" s="120"/>
    </row>
    <row r="258" spans="1:15" ht="70.5" hidden="1" customHeight="1">
      <c r="A258" s="41">
        <v>3719800</v>
      </c>
      <c r="B258" s="34">
        <v>9800</v>
      </c>
      <c r="C258" s="34" t="s">
        <v>97</v>
      </c>
      <c r="D258" s="151"/>
      <c r="E258" s="42" t="s">
        <v>463</v>
      </c>
      <c r="F258" s="42" t="s">
        <v>464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26"/>
      <c r="M258" s="126"/>
      <c r="N258" s="126"/>
      <c r="O258" s="120"/>
    </row>
    <row r="259" spans="1:15" ht="86.25" hidden="1" customHeight="1">
      <c r="A259" s="41">
        <v>3719800</v>
      </c>
      <c r="B259" s="34">
        <v>9800</v>
      </c>
      <c r="C259" s="34" t="s">
        <v>97</v>
      </c>
      <c r="D259" s="151"/>
      <c r="E259" s="35" t="s">
        <v>104</v>
      </c>
      <c r="F259" s="42" t="s">
        <v>472</v>
      </c>
      <c r="G259" s="37">
        <f t="shared" si="18"/>
        <v>750000</v>
      </c>
      <c r="H259" s="38">
        <v>750000</v>
      </c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120.75" hidden="1" customHeight="1">
      <c r="A260" s="41">
        <v>3719800</v>
      </c>
      <c r="B260" s="34">
        <v>9800</v>
      </c>
      <c r="C260" s="34" t="s">
        <v>97</v>
      </c>
      <c r="D260" s="151"/>
      <c r="E260" s="101" t="s">
        <v>473</v>
      </c>
      <c r="F260" s="42" t="s">
        <v>474</v>
      </c>
      <c r="G260" s="37">
        <f t="shared" si="18"/>
        <v>0</v>
      </c>
      <c r="H260" s="38"/>
      <c r="I260" s="38">
        <f t="shared" si="19"/>
        <v>0</v>
      </c>
      <c r="J260" s="39"/>
      <c r="K260" s="38"/>
      <c r="L260" s="126"/>
      <c r="M260" s="126"/>
      <c r="N260" s="126"/>
      <c r="O260" s="120"/>
    </row>
    <row r="261" spans="1:15" ht="55.5" hidden="1" customHeight="1">
      <c r="A261" s="71">
        <v>5100000</v>
      </c>
      <c r="B261" s="72"/>
      <c r="C261" s="72"/>
      <c r="D261" s="73" t="s">
        <v>475</v>
      </c>
      <c r="E261" s="92"/>
      <c r="F261" s="92"/>
      <c r="G261" s="33">
        <f>H261+I261</f>
        <v>66448400</v>
      </c>
      <c r="H261" s="33">
        <f>H262</f>
        <v>56448400</v>
      </c>
      <c r="I261" s="33">
        <f>I262</f>
        <v>10000000</v>
      </c>
      <c r="J261" s="33">
        <f>J262</f>
        <v>0</v>
      </c>
      <c r="K261" s="33">
        <f>K262</f>
        <v>10000000</v>
      </c>
      <c r="L261" s="126"/>
      <c r="M261" s="126"/>
      <c r="N261" s="126"/>
      <c r="O261" s="120"/>
    </row>
    <row r="262" spans="1:15" ht="46.5" hidden="1" customHeight="1">
      <c r="A262" s="71">
        <v>5110000</v>
      </c>
      <c r="B262" s="72"/>
      <c r="C262" s="72"/>
      <c r="D262" s="73" t="s">
        <v>475</v>
      </c>
      <c r="E262" s="92"/>
      <c r="F262" s="92"/>
      <c r="G262" s="33">
        <f>SUM(G263:G268)</f>
        <v>66448400</v>
      </c>
      <c r="H262" s="33">
        <f>SUM(H263:H268)</f>
        <v>56448400</v>
      </c>
      <c r="I262" s="33">
        <f>SUM(I263:J268)</f>
        <v>10000000</v>
      </c>
      <c r="J262" s="33">
        <f>SUM(J263:J267)</f>
        <v>0</v>
      </c>
      <c r="K262" s="33">
        <f>SUM(K263:K268)</f>
        <v>10000000</v>
      </c>
      <c r="L262" s="126"/>
      <c r="M262" s="126"/>
      <c r="N262" s="126"/>
      <c r="O262" s="120"/>
    </row>
    <row r="263" spans="1:15" ht="102.75" hidden="1" customHeight="1">
      <c r="A263" s="41">
        <v>5113241</v>
      </c>
      <c r="B263" s="34">
        <v>3241</v>
      </c>
      <c r="C263" s="34" t="s">
        <v>35</v>
      </c>
      <c r="D263" s="42" t="s">
        <v>36</v>
      </c>
      <c r="E263" s="42" t="s">
        <v>37</v>
      </c>
      <c r="F263" s="42" t="s">
        <v>38</v>
      </c>
      <c r="G263" s="37">
        <f t="shared" ref="G263:G268" si="20">H263+I263</f>
        <v>5880000</v>
      </c>
      <c r="H263" s="38">
        <v>5880000</v>
      </c>
      <c r="I263" s="38">
        <f>J263+K263</f>
        <v>0</v>
      </c>
      <c r="J263" s="39"/>
      <c r="K263" s="38"/>
      <c r="L263" s="126"/>
      <c r="M263" s="126"/>
      <c r="N263" s="126"/>
      <c r="O263" s="120"/>
    </row>
    <row r="264" spans="1:15" ht="52.5" hidden="1" customHeight="1">
      <c r="A264" s="57">
        <v>5113242</v>
      </c>
      <c r="B264" s="68">
        <v>3242</v>
      </c>
      <c r="C264" s="68">
        <v>1090</v>
      </c>
      <c r="D264" s="58" t="s">
        <v>60</v>
      </c>
      <c r="E264" s="152" t="s">
        <v>61</v>
      </c>
      <c r="F264" s="145" t="s">
        <v>62</v>
      </c>
      <c r="G264" s="37">
        <f t="shared" si="20"/>
        <v>24786000</v>
      </c>
      <c r="H264" s="56">
        <v>24786000</v>
      </c>
      <c r="I264" s="38">
        <f>J264+K264</f>
        <v>0</v>
      </c>
      <c r="J264" s="38"/>
      <c r="K264" s="38"/>
      <c r="L264" s="126"/>
      <c r="M264" s="126"/>
      <c r="N264" s="126"/>
      <c r="O264" s="120"/>
    </row>
    <row r="265" spans="1:15" ht="102" hidden="1" customHeight="1">
      <c r="A265" s="57">
        <v>5113140</v>
      </c>
      <c r="B265" s="68">
        <v>3140</v>
      </c>
      <c r="C265" s="68">
        <v>1040</v>
      </c>
      <c r="D265" s="102" t="s">
        <v>284</v>
      </c>
      <c r="E265" s="152"/>
      <c r="F265" s="145"/>
      <c r="G265" s="37">
        <f t="shared" si="20"/>
        <v>400000</v>
      </c>
      <c r="H265" s="56">
        <v>400000</v>
      </c>
      <c r="I265" s="38"/>
      <c r="J265" s="38"/>
      <c r="K265" s="38"/>
      <c r="L265" s="126"/>
      <c r="M265" s="126"/>
      <c r="N265" s="126"/>
      <c r="O265" s="120"/>
    </row>
    <row r="266" spans="1:15" ht="123.75" hidden="1" customHeight="1">
      <c r="A266" s="41">
        <v>5113180</v>
      </c>
      <c r="B266" s="34">
        <v>3180</v>
      </c>
      <c r="C266" s="43">
        <v>1060</v>
      </c>
      <c r="D266" s="42" t="s">
        <v>288</v>
      </c>
      <c r="E266" s="152"/>
      <c r="F266" s="152"/>
      <c r="G266" s="37">
        <f t="shared" si="20"/>
        <v>14400000</v>
      </c>
      <c r="H266" s="38">
        <v>14400000</v>
      </c>
      <c r="I266" s="38"/>
      <c r="J266" s="38"/>
      <c r="K266" s="38"/>
      <c r="L266" s="126"/>
      <c r="M266" s="126"/>
      <c r="N266" s="126"/>
      <c r="O266" s="120"/>
    </row>
    <row r="267" spans="1:15" ht="67.5" hidden="1" customHeight="1">
      <c r="A267" s="57">
        <v>5113242</v>
      </c>
      <c r="B267" s="68">
        <v>3242</v>
      </c>
      <c r="C267" s="68">
        <v>1090</v>
      </c>
      <c r="D267" s="58" t="s">
        <v>60</v>
      </c>
      <c r="E267" s="42" t="s">
        <v>476</v>
      </c>
      <c r="F267" s="42" t="s">
        <v>477</v>
      </c>
      <c r="G267" s="37">
        <f t="shared" si="20"/>
        <v>10982400</v>
      </c>
      <c r="H267" s="38">
        <v>10982400</v>
      </c>
      <c r="I267" s="38">
        <f>J267+K267</f>
        <v>0</v>
      </c>
      <c r="J267" s="39"/>
      <c r="K267" s="38"/>
      <c r="L267" s="126"/>
      <c r="M267" s="126"/>
      <c r="N267" s="126"/>
      <c r="O267" s="120"/>
    </row>
    <row r="268" spans="1:15" ht="75.75" hidden="1" customHeight="1">
      <c r="A268" s="41">
        <v>5116082</v>
      </c>
      <c r="B268" s="34">
        <v>6082</v>
      </c>
      <c r="C268" s="43" t="s">
        <v>376</v>
      </c>
      <c r="D268" s="42" t="s">
        <v>478</v>
      </c>
      <c r="E268" s="42" t="s">
        <v>479</v>
      </c>
      <c r="F268" s="42" t="s">
        <v>480</v>
      </c>
      <c r="G268" s="37">
        <f t="shared" si="20"/>
        <v>10000000</v>
      </c>
      <c r="H268" s="38"/>
      <c r="I268" s="38">
        <f>J268+K268</f>
        <v>10000000</v>
      </c>
      <c r="J268" s="39"/>
      <c r="K268" s="38">
        <v>10000000</v>
      </c>
      <c r="L268" s="126"/>
      <c r="M268" s="126"/>
      <c r="N268" s="126"/>
      <c r="O268" s="120"/>
    </row>
    <row r="269" spans="1:15" ht="34.5" customHeight="1">
      <c r="A269" s="62"/>
      <c r="B269" s="62"/>
      <c r="C269" s="62"/>
      <c r="D269" s="103" t="s">
        <v>481</v>
      </c>
      <c r="E269" s="104"/>
      <c r="F269" s="104"/>
      <c r="G269" s="33">
        <f>H269+I269</f>
        <v>1824336300</v>
      </c>
      <c r="H269" s="33">
        <f>H14+H61+H88+H122+H139+H162+H179+H221+H229+H261+H148</f>
        <v>918246663.23000002</v>
      </c>
      <c r="I269" s="33">
        <f>I14+I61+I88+I122+I139+I162+I179+I221+I229+I261+I148+I248</f>
        <v>906089636.76999998</v>
      </c>
      <c r="J269" s="33">
        <f>J14+J61+J88+J122+J139+J162+J179+J221+J229+J261+J148+J248</f>
        <v>65223400</v>
      </c>
      <c r="K269" s="33">
        <f>K14+K61+K88+K122+K139+K162+K179+K221+K229+K261+K148+K248</f>
        <v>840666236.76999998</v>
      </c>
      <c r="L269" s="126">
        <v>1</v>
      </c>
      <c r="M269" s="126"/>
      <c r="N269" s="126"/>
      <c r="O269" s="120"/>
    </row>
    <row r="270" spans="1:15" ht="15.75">
      <c r="A270" s="105"/>
      <c r="B270" s="105"/>
      <c r="C270" s="106"/>
      <c r="D270" s="106"/>
      <c r="E270" s="106"/>
      <c r="F270" s="106"/>
      <c r="G270" s="107"/>
      <c r="H270" s="108"/>
      <c r="I270" s="108"/>
      <c r="J270" s="108"/>
      <c r="K270" s="108"/>
      <c r="L270" s="126"/>
      <c r="M270" s="126"/>
      <c r="N270" s="126"/>
      <c r="O270" s="120"/>
    </row>
    <row r="271" spans="1:15" ht="15.75">
      <c r="A271" s="105"/>
      <c r="B271" s="105"/>
      <c r="C271" s="106"/>
      <c r="D271" s="106"/>
      <c r="E271" s="106"/>
      <c r="F271" s="106"/>
      <c r="G271" s="107"/>
      <c r="H271" s="107"/>
      <c r="I271" s="107"/>
      <c r="J271" s="107"/>
      <c r="K271" s="107"/>
      <c r="L271" s="126"/>
      <c r="M271" s="126"/>
      <c r="N271" s="126"/>
      <c r="O271" s="120"/>
    </row>
    <row r="272" spans="1:15" ht="15.75">
      <c r="A272" s="105"/>
      <c r="B272" s="105"/>
      <c r="C272" s="106"/>
      <c r="D272" s="106"/>
      <c r="E272" s="106"/>
      <c r="F272" s="106"/>
      <c r="G272" s="107"/>
      <c r="H272" s="108"/>
      <c r="I272" s="108"/>
      <c r="J272" s="108"/>
      <c r="K272" s="108"/>
      <c r="L272" s="126"/>
      <c r="M272" s="126"/>
      <c r="N272" s="126"/>
      <c r="O272" s="120"/>
    </row>
    <row r="273" spans="1:15" ht="15.75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26"/>
      <c r="M273" s="126"/>
      <c r="N273" s="126"/>
      <c r="O273" s="120"/>
    </row>
    <row r="274" spans="1:15" s="110" customFormat="1" ht="48" customHeight="1">
      <c r="A274" s="167" t="s">
        <v>483</v>
      </c>
      <c r="B274" s="167"/>
      <c r="C274" s="167"/>
      <c r="D274" s="167"/>
      <c r="E274" s="109"/>
      <c r="F274" s="109"/>
      <c r="G274" s="162" t="s">
        <v>484</v>
      </c>
      <c r="H274" s="162"/>
      <c r="I274" s="162"/>
      <c r="J274" s="162"/>
      <c r="K274" s="162"/>
      <c r="L274" s="132">
        <v>1</v>
      </c>
      <c r="M274" s="132"/>
      <c r="N274" s="132"/>
      <c r="O274" s="125"/>
    </row>
    <row r="275" spans="1:15" s="69" customFormat="1" ht="36" customHeight="1">
      <c r="A275" s="163" t="s">
        <v>482</v>
      </c>
      <c r="B275" s="163"/>
      <c r="C275" s="163"/>
      <c r="D275" s="111"/>
      <c r="E275" s="109"/>
      <c r="F275" s="109"/>
      <c r="G275" s="164"/>
      <c r="H275" s="164"/>
      <c r="I275" s="164"/>
      <c r="J275" s="164"/>
      <c r="K275" s="164"/>
      <c r="L275" s="133">
        <v>1</v>
      </c>
      <c r="M275" s="129"/>
      <c r="N275" s="129"/>
      <c r="O275" s="122"/>
    </row>
    <row r="276" spans="1:15" ht="18.75" customHeight="1">
      <c r="A276" s="166"/>
      <c r="B276" s="166"/>
      <c r="C276" s="106"/>
      <c r="D276" s="105"/>
      <c r="E276" s="106"/>
      <c r="F276" s="106"/>
      <c r="G276" s="107"/>
      <c r="H276" s="108"/>
      <c r="I276" s="108"/>
      <c r="J276" s="112"/>
      <c r="K276" s="108"/>
      <c r="L276" s="126"/>
      <c r="M276" s="126"/>
      <c r="N276" s="126"/>
      <c r="O276" s="120"/>
    </row>
    <row r="277" spans="1:15" ht="18.75">
      <c r="A277" s="15"/>
      <c r="B277" s="15"/>
      <c r="C277" s="70"/>
      <c r="D277" s="113"/>
      <c r="E277" s="109"/>
      <c r="F277" s="109"/>
      <c r="G277" s="114"/>
      <c r="H277" s="115"/>
      <c r="I277" s="115"/>
      <c r="J277" s="112"/>
      <c r="K277" s="115"/>
      <c r="L277" s="126"/>
      <c r="M277" s="126"/>
      <c r="N277" s="126"/>
      <c r="O277" s="120"/>
    </row>
    <row r="278" spans="1:15" ht="18.75">
      <c r="A278" s="166"/>
      <c r="B278" s="166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.75">
      <c r="A279" s="15"/>
      <c r="B279" s="15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.75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.75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.75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.75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.75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.75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.75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.75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.75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.75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.75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.75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.75">
      <c r="A292" s="70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.75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.75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.75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.75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.75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.75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.75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.75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.75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.75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.75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.75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.75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.75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.75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.75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.75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.75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.75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.75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.75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.75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.75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.75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.75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.75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.75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.75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.75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.75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.75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.75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.75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26"/>
      <c r="M325" s="126"/>
      <c r="N325" s="126"/>
      <c r="O325" s="120"/>
    </row>
    <row r="326" spans="1:15" ht="18.75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26"/>
      <c r="M326" s="126"/>
      <c r="N326" s="126"/>
      <c r="O326" s="120"/>
    </row>
    <row r="327" spans="1:15" ht="18.75">
      <c r="A327" s="70"/>
      <c r="B327" s="15"/>
      <c r="C327" s="70"/>
      <c r="D327" s="113"/>
      <c r="E327" s="109"/>
      <c r="F327" s="109"/>
      <c r="G327" s="116"/>
      <c r="H327" s="117"/>
      <c r="I327" s="117"/>
      <c r="J327" s="14"/>
      <c r="K327" s="117"/>
      <c r="L327" s="126"/>
      <c r="M327" s="126"/>
      <c r="N327" s="126"/>
      <c r="O327" s="120"/>
    </row>
    <row r="328" spans="1:15" ht="18.75">
      <c r="A328" s="70"/>
      <c r="B328" s="15"/>
      <c r="C328" s="70"/>
      <c r="D328" s="113"/>
      <c r="E328" s="109"/>
      <c r="F328" s="109"/>
      <c r="G328" s="118"/>
      <c r="H328" s="14"/>
      <c r="I328" s="14"/>
      <c r="J328" s="14"/>
      <c r="K328" s="14"/>
      <c r="L328" s="126"/>
      <c r="M328" s="126"/>
      <c r="N328" s="126"/>
      <c r="O328" s="120"/>
    </row>
    <row r="329" spans="1:15" ht="18.75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  <c r="O329" s="120"/>
    </row>
    <row r="330" spans="1:15" ht="18.75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</row>
    <row r="331" spans="1:15" ht="18.75">
      <c r="A331" s="70"/>
      <c r="B331" s="15"/>
      <c r="C331" s="70"/>
      <c r="D331" s="109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.75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.75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.75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.75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.75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.75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.75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.75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.75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.75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.75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.75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.75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.75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.75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.75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8.75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8.75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6.5">
      <c r="A350" s="106"/>
      <c r="B350" s="105"/>
      <c r="C350" s="106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5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5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5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5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5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5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5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5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5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5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5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5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5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5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5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5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5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5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5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5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5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5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5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5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5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5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5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5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5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5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5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5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5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5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5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5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5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5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5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5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5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5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5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5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5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5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5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5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5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5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5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5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5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5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26"/>
      <c r="M404" s="126"/>
      <c r="N404" s="126"/>
    </row>
    <row r="405" spans="1:14" ht="16.5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26"/>
      <c r="M405" s="126"/>
      <c r="N405" s="126"/>
    </row>
    <row r="406" spans="1:14" ht="16.5">
      <c r="A406" s="94"/>
      <c r="D406" s="109"/>
      <c r="E406" s="109"/>
      <c r="F406" s="109"/>
      <c r="G406" s="119"/>
      <c r="H406" s="5"/>
      <c r="I406" s="5"/>
      <c r="K406" s="5"/>
      <c r="L406" s="126"/>
      <c r="M406" s="126"/>
      <c r="N406" s="126"/>
    </row>
    <row r="407" spans="1:14" ht="16.5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5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5">
      <c r="A409" s="94"/>
      <c r="D409" s="109"/>
      <c r="E409" s="109"/>
      <c r="F409" s="109"/>
      <c r="G409" s="119"/>
      <c r="H409" s="5"/>
      <c r="I409" s="5"/>
      <c r="K409" s="5"/>
      <c r="L409" s="126"/>
      <c r="M409" s="126"/>
      <c r="N409" s="126"/>
    </row>
    <row r="410" spans="1:14" ht="16.5">
      <c r="A410" s="94"/>
      <c r="D410" s="109"/>
      <c r="E410" s="109"/>
      <c r="F410" s="109"/>
      <c r="G410" s="119"/>
      <c r="H410" s="5"/>
      <c r="I410" s="5"/>
      <c r="K410" s="5"/>
      <c r="L410" s="126"/>
      <c r="M410" s="126"/>
      <c r="N410" s="126"/>
    </row>
    <row r="411" spans="1:14" ht="16.5">
      <c r="A411" s="94"/>
      <c r="D411" s="109"/>
      <c r="E411" s="109"/>
      <c r="F411" s="109"/>
      <c r="L411" s="126"/>
      <c r="M411" s="126"/>
      <c r="N411" s="126"/>
    </row>
    <row r="412" spans="1:14" ht="16.5">
      <c r="A412" s="94"/>
      <c r="D412" s="109"/>
      <c r="E412" s="109"/>
      <c r="F412" s="109"/>
      <c r="L412" s="126"/>
      <c r="M412" s="126"/>
      <c r="N412" s="126"/>
    </row>
    <row r="413" spans="1:14" ht="16.5">
      <c r="A413" s="94"/>
      <c r="D413" s="109"/>
      <c r="E413" s="109"/>
      <c r="F413" s="109"/>
      <c r="L413" s="126"/>
      <c r="M413" s="126"/>
      <c r="N413" s="126"/>
    </row>
    <row r="414" spans="1:14" ht="15">
      <c r="A414" s="94"/>
      <c r="L414" s="126"/>
      <c r="M414" s="126"/>
      <c r="N414" s="126"/>
    </row>
    <row r="415" spans="1:14" ht="15">
      <c r="A415" s="94"/>
      <c r="L415" s="126"/>
      <c r="M415" s="126"/>
      <c r="N415" s="126"/>
    </row>
    <row r="416" spans="1:14" ht="15">
      <c r="A416" s="94"/>
      <c r="L416" s="126"/>
      <c r="M416" s="126"/>
      <c r="N416" s="126"/>
    </row>
    <row r="417" spans="1:14" ht="15">
      <c r="A417" s="94"/>
      <c r="L417" s="126"/>
      <c r="M417" s="126"/>
      <c r="N417" s="126"/>
    </row>
    <row r="418" spans="1:14" ht="15">
      <c r="A418" s="94"/>
      <c r="L418" s="126"/>
      <c r="M418" s="126"/>
      <c r="N418" s="126"/>
    </row>
    <row r="419" spans="1:14" ht="15">
      <c r="A419" s="94"/>
      <c r="L419" s="126"/>
      <c r="M419" s="126"/>
      <c r="N419" s="126"/>
    </row>
    <row r="420" spans="1:14" ht="15">
      <c r="A420" s="94"/>
      <c r="L420" s="126"/>
      <c r="M420" s="126"/>
      <c r="N420" s="126"/>
    </row>
    <row r="421" spans="1:14" ht="15">
      <c r="A421" s="94"/>
      <c r="L421" s="126"/>
      <c r="M421" s="126"/>
      <c r="N421" s="126"/>
    </row>
    <row r="422" spans="1:14" ht="15">
      <c r="A422" s="94"/>
      <c r="L422" s="126"/>
      <c r="M422" s="126"/>
      <c r="N422" s="126"/>
    </row>
    <row r="423" spans="1:14" ht="15">
      <c r="A423" s="94"/>
      <c r="L423" s="126"/>
      <c r="M423" s="126"/>
      <c r="N423" s="126"/>
    </row>
    <row r="424" spans="1:14" ht="15">
      <c r="A424" s="94"/>
      <c r="L424" s="126"/>
      <c r="M424" s="126"/>
      <c r="N424" s="126"/>
    </row>
    <row r="425" spans="1:14" ht="15">
      <c r="A425" s="94"/>
      <c r="L425" s="126"/>
      <c r="M425" s="126"/>
      <c r="N425" s="126"/>
    </row>
    <row r="426" spans="1:14" ht="15">
      <c r="A426" s="94"/>
      <c r="L426" s="126"/>
      <c r="M426" s="126"/>
      <c r="N426" s="126"/>
    </row>
    <row r="427" spans="1:14" ht="15">
      <c r="A427" s="94"/>
      <c r="L427" s="126"/>
      <c r="M427" s="126"/>
      <c r="N427" s="126"/>
    </row>
    <row r="428" spans="1:14" ht="15">
      <c r="A428" s="94"/>
      <c r="L428" s="126"/>
      <c r="M428" s="126"/>
      <c r="N428" s="126"/>
    </row>
    <row r="429" spans="1:14" ht="15">
      <c r="A429" s="94"/>
      <c r="L429" s="126"/>
      <c r="M429" s="126"/>
      <c r="N429" s="126"/>
    </row>
    <row r="430" spans="1:14" ht="15">
      <c r="A430" s="94"/>
      <c r="L430" s="126"/>
      <c r="M430" s="126"/>
      <c r="N430" s="126"/>
    </row>
    <row r="431" spans="1:14" ht="15">
      <c r="A431" s="94"/>
      <c r="L431" s="126"/>
      <c r="M431" s="126"/>
      <c r="N431" s="126"/>
    </row>
    <row r="432" spans="1:14" ht="15">
      <c r="A432" s="94"/>
      <c r="L432" s="126"/>
      <c r="M432" s="126"/>
      <c r="N432" s="126"/>
    </row>
    <row r="433" spans="1:14" ht="15">
      <c r="A433" s="94"/>
      <c r="L433" s="126"/>
      <c r="M433" s="126"/>
      <c r="N433" s="126"/>
    </row>
    <row r="434" spans="1:14" ht="15">
      <c r="A434" s="94"/>
      <c r="L434" s="126"/>
      <c r="M434" s="126"/>
      <c r="N434" s="126"/>
    </row>
    <row r="435" spans="1:14" ht="15">
      <c r="A435" s="94"/>
      <c r="L435" s="126"/>
      <c r="M435" s="126"/>
      <c r="N435" s="126"/>
    </row>
    <row r="436" spans="1:14" ht="15">
      <c r="A436" s="94"/>
      <c r="L436" s="126"/>
      <c r="M436" s="126"/>
      <c r="N436" s="126"/>
    </row>
    <row r="437" spans="1:14" ht="15">
      <c r="A437" s="94"/>
      <c r="L437" s="126"/>
      <c r="M437" s="126"/>
      <c r="N437" s="126"/>
    </row>
    <row r="438" spans="1:14" ht="15">
      <c r="A438" s="94"/>
      <c r="L438" s="126"/>
      <c r="M438" s="126"/>
      <c r="N438" s="126"/>
    </row>
    <row r="439" spans="1:14" ht="15">
      <c r="A439" s="94"/>
      <c r="L439" s="126"/>
      <c r="M439" s="126"/>
      <c r="N439" s="126"/>
    </row>
    <row r="440" spans="1:14" ht="15">
      <c r="A440" s="94"/>
      <c r="L440" s="126"/>
      <c r="M440" s="126"/>
      <c r="N440" s="126"/>
    </row>
    <row r="441" spans="1:14" ht="15">
      <c r="A441" s="94"/>
      <c r="L441" s="126"/>
      <c r="M441" s="126"/>
      <c r="N441" s="126"/>
    </row>
    <row r="442" spans="1:14" ht="15">
      <c r="A442" s="94"/>
      <c r="L442" s="126"/>
      <c r="M442" s="126"/>
      <c r="N442" s="126"/>
    </row>
    <row r="443" spans="1:14" ht="15">
      <c r="A443" s="94"/>
      <c r="L443" s="126"/>
      <c r="M443" s="126"/>
      <c r="N443" s="126"/>
    </row>
    <row r="444" spans="1:14" ht="15">
      <c r="A444" s="94"/>
      <c r="L444" s="126"/>
      <c r="M444" s="126"/>
      <c r="N444" s="126"/>
    </row>
    <row r="445" spans="1:14" ht="15">
      <c r="A445" s="94"/>
      <c r="L445" s="126"/>
      <c r="M445" s="126"/>
      <c r="N445" s="126"/>
    </row>
    <row r="446" spans="1:14" ht="15">
      <c r="A446" s="94"/>
      <c r="L446" s="126"/>
      <c r="M446" s="126"/>
      <c r="N446" s="126"/>
    </row>
    <row r="447" spans="1:14" ht="15">
      <c r="A447" s="94"/>
      <c r="L447" s="126"/>
      <c r="M447" s="126"/>
      <c r="N447" s="126"/>
    </row>
    <row r="448" spans="1:14" ht="15">
      <c r="A448" s="94"/>
      <c r="L448" s="126"/>
      <c r="M448" s="126"/>
      <c r="N448" s="126"/>
    </row>
    <row r="449" spans="1:14" ht="15">
      <c r="A449" s="94"/>
      <c r="L449" s="126"/>
      <c r="M449" s="126"/>
      <c r="N449" s="126"/>
    </row>
    <row r="450" spans="1:14" ht="15">
      <c r="A450" s="94"/>
      <c r="L450" s="126"/>
      <c r="M450" s="126"/>
      <c r="N450" s="126"/>
    </row>
    <row r="451" spans="1:14" ht="15">
      <c r="A451" s="94"/>
      <c r="L451" s="126"/>
      <c r="M451" s="126"/>
      <c r="N451" s="126"/>
    </row>
    <row r="452" spans="1:14" ht="15">
      <c r="A452" s="94"/>
      <c r="L452" s="126"/>
      <c r="M452" s="126"/>
      <c r="N452" s="126"/>
    </row>
    <row r="453" spans="1:14" ht="15">
      <c r="A453" s="94"/>
      <c r="L453" s="126"/>
      <c r="M453" s="126"/>
      <c r="N453" s="126"/>
    </row>
    <row r="454" spans="1:14" ht="15">
      <c r="A454" s="94"/>
      <c r="L454" s="126"/>
      <c r="M454" s="126"/>
      <c r="N454" s="126"/>
    </row>
    <row r="455" spans="1:14" ht="15">
      <c r="A455" s="94"/>
      <c r="L455" s="126"/>
      <c r="M455" s="126"/>
      <c r="N455" s="126"/>
    </row>
    <row r="456" spans="1:14" ht="15">
      <c r="A456" s="94"/>
      <c r="L456" s="126"/>
      <c r="M456" s="126"/>
      <c r="N456" s="126"/>
    </row>
    <row r="457" spans="1:14" ht="15">
      <c r="A457" s="94"/>
      <c r="L457" s="126"/>
      <c r="M457" s="126"/>
      <c r="N457" s="126"/>
    </row>
    <row r="458" spans="1:14" ht="15">
      <c r="A458" s="94"/>
      <c r="L458" s="126"/>
      <c r="M458" s="126"/>
      <c r="N458" s="126"/>
    </row>
    <row r="459" spans="1:14" ht="15">
      <c r="A459" s="94"/>
      <c r="L459" s="126"/>
      <c r="M459" s="126"/>
      <c r="N459" s="126"/>
    </row>
    <row r="460" spans="1:14" ht="15">
      <c r="A460" s="94"/>
      <c r="L460" s="126"/>
      <c r="M460" s="126"/>
      <c r="N460" s="126"/>
    </row>
    <row r="461" spans="1:14" ht="15">
      <c r="A461" s="94"/>
      <c r="L461" s="126"/>
      <c r="M461" s="126"/>
      <c r="N461" s="126"/>
    </row>
    <row r="462" spans="1:14" ht="15">
      <c r="A462" s="94"/>
      <c r="L462" s="126"/>
      <c r="M462" s="126"/>
      <c r="N462" s="126"/>
    </row>
    <row r="463" spans="1:14" ht="15">
      <c r="A463" s="94"/>
      <c r="L463" s="126"/>
      <c r="M463" s="126"/>
      <c r="N463" s="126"/>
    </row>
    <row r="464" spans="1:14" ht="15">
      <c r="A464" s="94"/>
      <c r="L464" s="126"/>
      <c r="M464" s="126"/>
      <c r="N464" s="126"/>
    </row>
    <row r="465" spans="1:14" ht="15">
      <c r="A465" s="94"/>
      <c r="L465" s="126"/>
      <c r="M465" s="126"/>
      <c r="N465" s="126"/>
    </row>
    <row r="466" spans="1:14" ht="15">
      <c r="A466" s="94"/>
      <c r="L466" s="126"/>
      <c r="M466" s="126"/>
      <c r="N466" s="126"/>
    </row>
    <row r="467" spans="1:14" ht="15">
      <c r="A467" s="94"/>
      <c r="L467" s="126"/>
      <c r="M467" s="126"/>
      <c r="N467" s="126"/>
    </row>
    <row r="468" spans="1:14" ht="15">
      <c r="A468" s="94"/>
      <c r="L468" s="126"/>
      <c r="M468" s="126"/>
      <c r="N468" s="126"/>
    </row>
    <row r="469" spans="1:14" ht="15">
      <c r="A469" s="94"/>
      <c r="L469" s="126"/>
      <c r="M469" s="126"/>
      <c r="N469" s="126"/>
    </row>
    <row r="470" spans="1:14" ht="15">
      <c r="A470" s="94"/>
      <c r="L470" s="126"/>
      <c r="M470" s="126"/>
      <c r="N470" s="126"/>
    </row>
    <row r="471" spans="1:14" ht="15">
      <c r="A471" s="94"/>
      <c r="L471" s="126"/>
      <c r="M471" s="126"/>
      <c r="N471" s="126"/>
    </row>
    <row r="472" spans="1:14" ht="15">
      <c r="A472" s="94"/>
      <c r="L472" s="126"/>
      <c r="M472" s="126"/>
      <c r="N472" s="126"/>
    </row>
    <row r="473" spans="1:14" ht="15">
      <c r="A473" s="94"/>
      <c r="L473" s="126"/>
      <c r="M473" s="126"/>
      <c r="N473" s="126"/>
    </row>
    <row r="474" spans="1:14" ht="15">
      <c r="A474" s="94"/>
      <c r="L474" s="126"/>
      <c r="M474" s="126"/>
      <c r="N474" s="126"/>
    </row>
    <row r="475" spans="1:14" ht="15">
      <c r="A475" s="94"/>
      <c r="L475" s="126"/>
      <c r="M475" s="126"/>
      <c r="N475" s="126"/>
    </row>
    <row r="476" spans="1:14" ht="15">
      <c r="A476" s="94"/>
    </row>
    <row r="477" spans="1:14" ht="15">
      <c r="A477" s="94"/>
    </row>
    <row r="478" spans="1:14" ht="15">
      <c r="A478" s="94"/>
    </row>
    <row r="479" spans="1:14" ht="15">
      <c r="A479" s="94"/>
    </row>
    <row r="480" spans="1:14" ht="15">
      <c r="A480" s="94"/>
    </row>
    <row r="481" spans="1:1" ht="15">
      <c r="A481" s="94"/>
    </row>
    <row r="482" spans="1:1" ht="15">
      <c r="A482" s="94"/>
    </row>
    <row r="483" spans="1:1" ht="15">
      <c r="A483" s="94"/>
    </row>
    <row r="484" spans="1:1" ht="15">
      <c r="A484" s="94"/>
    </row>
    <row r="485" spans="1:1" ht="15">
      <c r="A485" s="94"/>
    </row>
    <row r="486" spans="1:1" ht="15">
      <c r="A486" s="94"/>
    </row>
    <row r="487" spans="1:1" ht="15">
      <c r="A487" s="94"/>
    </row>
    <row r="488" spans="1:1" ht="15">
      <c r="A488" s="94"/>
    </row>
    <row r="489" spans="1:1" ht="15">
      <c r="A489" s="94"/>
    </row>
    <row r="490" spans="1:1" ht="15">
      <c r="A490" s="94"/>
    </row>
    <row r="491" spans="1:1" ht="15">
      <c r="A491" s="94"/>
    </row>
    <row r="492" spans="1:1" ht="15">
      <c r="A492" s="94"/>
    </row>
    <row r="493" spans="1:1" ht="15">
      <c r="A493" s="94"/>
    </row>
    <row r="494" spans="1:1" ht="15">
      <c r="A494" s="94"/>
    </row>
    <row r="495" spans="1:1" ht="15">
      <c r="A495" s="94"/>
    </row>
    <row r="496" spans="1:1" ht="15">
      <c r="A496" s="94"/>
    </row>
    <row r="497" spans="1:1" ht="15">
      <c r="A497" s="94"/>
    </row>
    <row r="498" spans="1:1" ht="15">
      <c r="A498" s="94"/>
    </row>
    <row r="499" spans="1:1" ht="15">
      <c r="A499" s="94"/>
    </row>
    <row r="500" spans="1:1" ht="15">
      <c r="A500" s="94"/>
    </row>
    <row r="501" spans="1:1" ht="15">
      <c r="A501" s="94"/>
    </row>
    <row r="502" spans="1:1" ht="15">
      <c r="A502" s="94"/>
    </row>
    <row r="503" spans="1:1" ht="15">
      <c r="A503" s="94"/>
    </row>
    <row r="504" spans="1:1" ht="15">
      <c r="A504" s="94"/>
    </row>
    <row r="505" spans="1:1" ht="15">
      <c r="A505" s="94"/>
    </row>
    <row r="506" spans="1:1" ht="15">
      <c r="A506" s="94"/>
    </row>
    <row r="507" spans="1:1" ht="15">
      <c r="A507" s="94"/>
    </row>
    <row r="508" spans="1:1" ht="15">
      <c r="A508" s="94"/>
    </row>
    <row r="509" spans="1:1" ht="15">
      <c r="A509" s="94"/>
    </row>
    <row r="510" spans="1:1" ht="15">
      <c r="A510" s="94"/>
    </row>
    <row r="511" spans="1:1" ht="15">
      <c r="A511" s="94"/>
    </row>
    <row r="512" spans="1:1" ht="15">
      <c r="A512" s="94"/>
    </row>
    <row r="513" spans="1:1" ht="15">
      <c r="A513" s="94"/>
    </row>
    <row r="514" spans="1:1" ht="15">
      <c r="A514" s="94"/>
    </row>
    <row r="515" spans="1:1" ht="15">
      <c r="A515" s="94"/>
    </row>
    <row r="516" spans="1:1" ht="15">
      <c r="A516" s="94"/>
    </row>
    <row r="517" spans="1:1" ht="15">
      <c r="A517" s="94"/>
    </row>
    <row r="518" spans="1:1" ht="15">
      <c r="A518" s="94"/>
    </row>
    <row r="519" spans="1:1" ht="15">
      <c r="A519" s="94"/>
    </row>
    <row r="520" spans="1:1" ht="15">
      <c r="A520" s="94"/>
    </row>
    <row r="521" spans="1:1" ht="15">
      <c r="A521" s="94"/>
    </row>
    <row r="522" spans="1:1" ht="15">
      <c r="A522" s="94"/>
    </row>
    <row r="523" spans="1:1" ht="15">
      <c r="A523" s="94"/>
    </row>
    <row r="524" spans="1:1" ht="15">
      <c r="A524" s="94"/>
    </row>
    <row r="525" spans="1:1" ht="15">
      <c r="A525" s="94"/>
    </row>
    <row r="526" spans="1:1" ht="15">
      <c r="A526" s="94"/>
    </row>
    <row r="527" spans="1:1" ht="15">
      <c r="A527" s="94"/>
    </row>
    <row r="528" spans="1:1" ht="15">
      <c r="A528" s="94"/>
    </row>
    <row r="529" spans="1:1" ht="15">
      <c r="A529" s="94"/>
    </row>
    <row r="530" spans="1:1" ht="15">
      <c r="A530" s="94"/>
    </row>
    <row r="531" spans="1:1" ht="15">
      <c r="A531" s="94"/>
    </row>
    <row r="532" spans="1:1" ht="15">
      <c r="A532" s="94"/>
    </row>
    <row r="533" spans="1:1" ht="15">
      <c r="A533" s="94"/>
    </row>
    <row r="534" spans="1:1" ht="15">
      <c r="A534" s="94"/>
    </row>
    <row r="535" spans="1:1" ht="15">
      <c r="A535" s="94"/>
    </row>
    <row r="536" spans="1:1" ht="15">
      <c r="A536" s="94"/>
    </row>
    <row r="537" spans="1:1" ht="15">
      <c r="A537" s="94"/>
    </row>
    <row r="538" spans="1:1" ht="15">
      <c r="A538" s="94"/>
    </row>
    <row r="539" spans="1:1" ht="15">
      <c r="A539" s="94"/>
    </row>
    <row r="540" spans="1:1" ht="15">
      <c r="A540" s="94"/>
    </row>
    <row r="541" spans="1:1" ht="15">
      <c r="A541" s="94"/>
    </row>
    <row r="542" spans="1:1" ht="15">
      <c r="A542" s="94"/>
    </row>
    <row r="543" spans="1:1" ht="15">
      <c r="A543" s="94"/>
    </row>
    <row r="544" spans="1:1" ht="15">
      <c r="A544" s="94"/>
    </row>
    <row r="545" spans="1:1" ht="15">
      <c r="A545" s="94"/>
    </row>
    <row r="546" spans="1:1" ht="15">
      <c r="A546" s="94"/>
    </row>
    <row r="547" spans="1:1" ht="15">
      <c r="A547" s="94"/>
    </row>
    <row r="548" spans="1:1" ht="15">
      <c r="A548" s="94"/>
    </row>
    <row r="549" spans="1:1" ht="15">
      <c r="A549" s="94"/>
    </row>
    <row r="550" spans="1:1" ht="15">
      <c r="A550" s="94"/>
    </row>
    <row r="551" spans="1:1" ht="15">
      <c r="A551" s="94"/>
    </row>
    <row r="552" spans="1:1" ht="15">
      <c r="A552" s="94"/>
    </row>
    <row r="553" spans="1:1" ht="15">
      <c r="A553" s="94"/>
    </row>
    <row r="554" spans="1:1" ht="15">
      <c r="A554" s="94"/>
    </row>
    <row r="555" spans="1:1" ht="15">
      <c r="A555" s="94"/>
    </row>
    <row r="556" spans="1:1" ht="15">
      <c r="A556" s="94"/>
    </row>
    <row r="557" spans="1:1" ht="15">
      <c r="A557" s="94"/>
    </row>
    <row r="558" spans="1:1" ht="15">
      <c r="A558" s="94"/>
    </row>
    <row r="559" spans="1:1" ht="15">
      <c r="A559" s="94"/>
    </row>
    <row r="560" spans="1:1" ht="15">
      <c r="A560" s="94"/>
    </row>
    <row r="561" spans="1:1" ht="15">
      <c r="A561" s="94"/>
    </row>
    <row r="562" spans="1:1" ht="15">
      <c r="A562" s="94"/>
    </row>
    <row r="563" spans="1:1" ht="15">
      <c r="A563" s="94"/>
    </row>
    <row r="564" spans="1:1" ht="15">
      <c r="A564" s="94"/>
    </row>
    <row r="565" spans="1:1" ht="15">
      <c r="A565" s="94"/>
    </row>
    <row r="566" spans="1:1" ht="15">
      <c r="A566" s="94"/>
    </row>
    <row r="567" spans="1:1" ht="15">
      <c r="A567" s="94"/>
    </row>
    <row r="568" spans="1:1" ht="15">
      <c r="A568" s="94"/>
    </row>
    <row r="569" spans="1:1" ht="15">
      <c r="A569" s="94"/>
    </row>
    <row r="570" spans="1:1" ht="15">
      <c r="A570" s="94"/>
    </row>
    <row r="571" spans="1:1" ht="15">
      <c r="A571" s="94"/>
    </row>
    <row r="572" spans="1:1" ht="15">
      <c r="A572" s="94"/>
    </row>
    <row r="573" spans="1:1" ht="15">
      <c r="A573" s="94"/>
    </row>
    <row r="574" spans="1:1" ht="15">
      <c r="A574" s="94"/>
    </row>
    <row r="575" spans="1:1" ht="15">
      <c r="A575" s="94"/>
    </row>
    <row r="576" spans="1:1" ht="15">
      <c r="A576" s="94"/>
    </row>
    <row r="577" spans="1:1" ht="15">
      <c r="A577" s="94"/>
    </row>
    <row r="578" spans="1:1" ht="15">
      <c r="A578" s="94"/>
    </row>
    <row r="579" spans="1:1" ht="15">
      <c r="A579" s="94"/>
    </row>
    <row r="580" spans="1:1" ht="15">
      <c r="A580" s="94"/>
    </row>
    <row r="581" spans="1:1" ht="15">
      <c r="A581" s="94"/>
    </row>
    <row r="582" spans="1:1" ht="15">
      <c r="A582" s="94"/>
    </row>
    <row r="583" spans="1:1" ht="15">
      <c r="A583" s="94"/>
    </row>
    <row r="584" spans="1:1" ht="15">
      <c r="A584" s="94"/>
    </row>
    <row r="585" spans="1:1" ht="15">
      <c r="A585" s="94"/>
    </row>
    <row r="586" spans="1:1" ht="15">
      <c r="A586" s="94"/>
    </row>
    <row r="587" spans="1:1" ht="15">
      <c r="A587" s="94"/>
    </row>
    <row r="588" spans="1:1" ht="15">
      <c r="A588" s="94"/>
    </row>
    <row r="589" spans="1:1" ht="15">
      <c r="A589" s="94"/>
    </row>
    <row r="590" spans="1:1" ht="15">
      <c r="A590" s="94"/>
    </row>
    <row r="591" spans="1:1" ht="15">
      <c r="A591" s="94"/>
    </row>
    <row r="592" spans="1:1" ht="15">
      <c r="A592" s="94"/>
    </row>
    <row r="593" spans="1:1" ht="15">
      <c r="A593" s="94"/>
    </row>
    <row r="594" spans="1:1" ht="15">
      <c r="A594" s="94"/>
    </row>
    <row r="595" spans="1:1" ht="15">
      <c r="A595" s="94"/>
    </row>
    <row r="596" spans="1:1" ht="15">
      <c r="A596" s="94"/>
    </row>
    <row r="597" spans="1:1" ht="15">
      <c r="A597" s="94"/>
    </row>
    <row r="598" spans="1:1" ht="15">
      <c r="A598" s="94"/>
    </row>
    <row r="599" spans="1:1" ht="15">
      <c r="A599" s="94"/>
    </row>
    <row r="600" spans="1:1" ht="15">
      <c r="A600" s="94"/>
    </row>
    <row r="601" spans="1:1" ht="15">
      <c r="A601" s="94"/>
    </row>
    <row r="602" spans="1:1" ht="15">
      <c r="A602" s="94"/>
    </row>
    <row r="603" spans="1:1" ht="15">
      <c r="A603" s="94"/>
    </row>
    <row r="604" spans="1:1" ht="15">
      <c r="A604" s="94"/>
    </row>
    <row r="605" spans="1:1" ht="15">
      <c r="A605" s="94"/>
    </row>
    <row r="606" spans="1:1" ht="15">
      <c r="A606" s="94"/>
    </row>
    <row r="607" spans="1:1" ht="15">
      <c r="A607" s="94"/>
    </row>
    <row r="608" spans="1:1" ht="15">
      <c r="A608" s="94"/>
    </row>
    <row r="609" spans="1:1" ht="15">
      <c r="A609" s="94"/>
    </row>
    <row r="610" spans="1:1" ht="15">
      <c r="A610" s="94"/>
    </row>
    <row r="611" spans="1:1" ht="15">
      <c r="A611" s="94"/>
    </row>
    <row r="612" spans="1:1" ht="15">
      <c r="A612" s="94"/>
    </row>
    <row r="613" spans="1:1" ht="15">
      <c r="A613" s="94"/>
    </row>
    <row r="614" spans="1:1" ht="15">
      <c r="A614" s="94"/>
    </row>
    <row r="615" spans="1:1" ht="15">
      <c r="A615" s="94"/>
    </row>
    <row r="616" spans="1:1" ht="15">
      <c r="A616" s="94"/>
    </row>
    <row r="617" spans="1:1" ht="15">
      <c r="A617" s="94"/>
    </row>
    <row r="618" spans="1:1" ht="15">
      <c r="A618" s="94"/>
    </row>
    <row r="619" spans="1:1" ht="15">
      <c r="A619" s="94"/>
    </row>
    <row r="620" spans="1:1" ht="15">
      <c r="A620" s="94"/>
    </row>
    <row r="621" spans="1:1" ht="15">
      <c r="A621" s="94"/>
    </row>
    <row r="622" spans="1:1" ht="15">
      <c r="A622" s="94"/>
    </row>
    <row r="623" spans="1:1" ht="15">
      <c r="A623" s="94"/>
    </row>
    <row r="624" spans="1:1" ht="15">
      <c r="A624" s="94"/>
    </row>
    <row r="625" spans="1:1" ht="15">
      <c r="A625" s="94"/>
    </row>
    <row r="626" spans="1:1" ht="15">
      <c r="A626" s="94"/>
    </row>
    <row r="627" spans="1:1" ht="15">
      <c r="A627" s="94"/>
    </row>
    <row r="628" spans="1:1" ht="15">
      <c r="A628" s="94"/>
    </row>
    <row r="629" spans="1:1" ht="15">
      <c r="A629" s="94"/>
    </row>
    <row r="630" spans="1:1" ht="15">
      <c r="A630" s="94"/>
    </row>
    <row r="631" spans="1:1" ht="15">
      <c r="A631" s="94"/>
    </row>
    <row r="632" spans="1:1" ht="15">
      <c r="A632" s="94"/>
    </row>
    <row r="633" spans="1:1" ht="15">
      <c r="A633" s="94"/>
    </row>
    <row r="634" spans="1:1" ht="15">
      <c r="A634" s="94"/>
    </row>
    <row r="635" spans="1:1" ht="15">
      <c r="A635" s="94"/>
    </row>
    <row r="636" spans="1:1" ht="15">
      <c r="A636" s="94"/>
    </row>
    <row r="637" spans="1:1" ht="15">
      <c r="A637" s="94"/>
    </row>
    <row r="638" spans="1:1" ht="15">
      <c r="A638" s="94"/>
    </row>
    <row r="639" spans="1:1" ht="15">
      <c r="A639" s="94"/>
    </row>
    <row r="640" spans="1:1" ht="15">
      <c r="A640" s="94"/>
    </row>
    <row r="641" spans="1:1" ht="15">
      <c r="A641" s="94"/>
    </row>
    <row r="642" spans="1:1" ht="15">
      <c r="A642" s="94"/>
    </row>
    <row r="643" spans="1:1" ht="15">
      <c r="A643" s="94"/>
    </row>
    <row r="644" spans="1:1" ht="15">
      <c r="A644" s="94"/>
    </row>
    <row r="645" spans="1:1" ht="15">
      <c r="A645" s="94"/>
    </row>
    <row r="646" spans="1:1" ht="15">
      <c r="A646" s="94"/>
    </row>
    <row r="647" spans="1:1" ht="15">
      <c r="A647" s="94"/>
    </row>
    <row r="648" spans="1:1" ht="15">
      <c r="A648" s="94"/>
    </row>
    <row r="649" spans="1:1" ht="15">
      <c r="A649" s="94"/>
    </row>
    <row r="650" spans="1:1" ht="15">
      <c r="A650" s="94"/>
    </row>
    <row r="651" spans="1:1" ht="15">
      <c r="A651" s="94"/>
    </row>
    <row r="652" spans="1:1" ht="15">
      <c r="A652" s="94"/>
    </row>
    <row r="653" spans="1:1" ht="15">
      <c r="A653" s="94"/>
    </row>
    <row r="654" spans="1:1" ht="15">
      <c r="A654" s="94"/>
    </row>
    <row r="655" spans="1:1" ht="15">
      <c r="A655" s="94"/>
    </row>
    <row r="656" spans="1:1" ht="15">
      <c r="A656" s="94"/>
    </row>
    <row r="657" spans="1:1" ht="15">
      <c r="A657" s="94"/>
    </row>
    <row r="658" spans="1:1" ht="15">
      <c r="A658" s="94"/>
    </row>
    <row r="659" spans="1:1" ht="15">
      <c r="A659" s="94"/>
    </row>
    <row r="660" spans="1:1" ht="15">
      <c r="A660" s="94"/>
    </row>
    <row r="661" spans="1:1" ht="15">
      <c r="A661" s="94"/>
    </row>
    <row r="662" spans="1:1" ht="15">
      <c r="A662" s="94"/>
    </row>
    <row r="663" spans="1:1" ht="15">
      <c r="A663" s="94"/>
    </row>
    <row r="664" spans="1:1" ht="15">
      <c r="A664" s="94"/>
    </row>
    <row r="665" spans="1:1" ht="15">
      <c r="A665" s="94"/>
    </row>
    <row r="666" spans="1:1" ht="15">
      <c r="A666" s="94"/>
    </row>
    <row r="667" spans="1:1" ht="15">
      <c r="A667" s="94"/>
    </row>
    <row r="668" spans="1:1" ht="15">
      <c r="A668" s="94"/>
    </row>
    <row r="669" spans="1:1" ht="15">
      <c r="A669" s="94"/>
    </row>
    <row r="670" spans="1:1" ht="15">
      <c r="A670" s="94"/>
    </row>
    <row r="671" spans="1:1" ht="15">
      <c r="A671" s="94"/>
    </row>
    <row r="672" spans="1:1" ht="15">
      <c r="A672" s="94"/>
    </row>
    <row r="673" spans="1:1" ht="15">
      <c r="A673" s="94"/>
    </row>
    <row r="674" spans="1:1" ht="15">
      <c r="A674" s="94"/>
    </row>
    <row r="675" spans="1:1" ht="15">
      <c r="A675" s="94"/>
    </row>
    <row r="676" spans="1:1" ht="15">
      <c r="A676" s="94"/>
    </row>
    <row r="677" spans="1:1" ht="15">
      <c r="A677" s="94"/>
    </row>
    <row r="678" spans="1:1" ht="15">
      <c r="A678" s="94"/>
    </row>
    <row r="679" spans="1:1" ht="15">
      <c r="A679" s="94"/>
    </row>
    <row r="680" spans="1:1" ht="15">
      <c r="A680" s="94"/>
    </row>
    <row r="681" spans="1:1" ht="15">
      <c r="A681" s="94"/>
    </row>
    <row r="682" spans="1:1" ht="15">
      <c r="A682" s="94"/>
    </row>
    <row r="683" spans="1:1" ht="15">
      <c r="A683" s="94"/>
    </row>
    <row r="684" spans="1:1" ht="15">
      <c r="A684" s="94"/>
    </row>
    <row r="685" spans="1:1" ht="15">
      <c r="A685" s="94"/>
    </row>
    <row r="686" spans="1:1" ht="15">
      <c r="A686" s="94"/>
    </row>
    <row r="687" spans="1:1" ht="15">
      <c r="A687" s="94"/>
    </row>
    <row r="688" spans="1:1" ht="15">
      <c r="A688" s="94"/>
    </row>
    <row r="689" spans="1:1" ht="15">
      <c r="A689" s="94"/>
    </row>
    <row r="690" spans="1:1" ht="15">
      <c r="A690" s="94"/>
    </row>
    <row r="691" spans="1:1" ht="15">
      <c r="A691" s="94"/>
    </row>
    <row r="692" spans="1:1" ht="15">
      <c r="A692" s="94"/>
    </row>
    <row r="693" spans="1:1" ht="15">
      <c r="A693" s="94"/>
    </row>
    <row r="694" spans="1:1" ht="15">
      <c r="A694" s="94"/>
    </row>
    <row r="695" spans="1:1" ht="15">
      <c r="A695" s="94"/>
    </row>
    <row r="696" spans="1:1" ht="15">
      <c r="A696" s="94"/>
    </row>
    <row r="697" spans="1:1" ht="15">
      <c r="A697" s="94"/>
    </row>
    <row r="698" spans="1:1" ht="15">
      <c r="A698" s="94"/>
    </row>
    <row r="699" spans="1:1" ht="15">
      <c r="A699" s="94"/>
    </row>
    <row r="700" spans="1:1" ht="15">
      <c r="A700" s="94"/>
    </row>
    <row r="701" spans="1:1" ht="15">
      <c r="A701" s="94"/>
    </row>
    <row r="702" spans="1:1" ht="15">
      <c r="A702" s="94"/>
    </row>
    <row r="703" spans="1:1" ht="15">
      <c r="A703" s="94"/>
    </row>
    <row r="704" spans="1:1" ht="15">
      <c r="A704" s="94"/>
    </row>
    <row r="705" spans="1:1" ht="15">
      <c r="A705" s="94"/>
    </row>
    <row r="706" spans="1:1" ht="15">
      <c r="A706" s="94"/>
    </row>
    <row r="707" spans="1:1" ht="15">
      <c r="A707" s="94"/>
    </row>
    <row r="708" spans="1:1" ht="15">
      <c r="A708" s="94"/>
    </row>
    <row r="709" spans="1:1" ht="15">
      <c r="A709" s="94"/>
    </row>
    <row r="710" spans="1:1" ht="15">
      <c r="A710" s="94"/>
    </row>
    <row r="711" spans="1:1" ht="15">
      <c r="A711" s="94"/>
    </row>
    <row r="712" spans="1:1" ht="15">
      <c r="A712" s="94"/>
    </row>
    <row r="713" spans="1:1" ht="15">
      <c r="A713" s="94"/>
    </row>
    <row r="714" spans="1:1" ht="15">
      <c r="A714" s="94"/>
    </row>
    <row r="715" spans="1:1" ht="15">
      <c r="A715" s="94"/>
    </row>
    <row r="716" spans="1:1" ht="15">
      <c r="A716" s="94"/>
    </row>
    <row r="717" spans="1:1" ht="15">
      <c r="A717" s="94"/>
    </row>
    <row r="718" spans="1:1" ht="15">
      <c r="A718" s="94"/>
    </row>
    <row r="719" spans="1:1" ht="15">
      <c r="A719" s="94"/>
    </row>
    <row r="720" spans="1:1" ht="15">
      <c r="A720" s="94"/>
    </row>
    <row r="721" spans="1:1" ht="15">
      <c r="A721" s="94"/>
    </row>
    <row r="722" spans="1:1" ht="15">
      <c r="A722" s="94"/>
    </row>
    <row r="723" spans="1:1" ht="15">
      <c r="A723" s="94"/>
    </row>
    <row r="724" spans="1:1" ht="15">
      <c r="A724" s="94"/>
    </row>
    <row r="725" spans="1:1" ht="15">
      <c r="A725" s="94"/>
    </row>
    <row r="726" spans="1:1" ht="15">
      <c r="A726" s="94"/>
    </row>
    <row r="727" spans="1:1" ht="15">
      <c r="A727" s="94"/>
    </row>
    <row r="728" spans="1:1" ht="15">
      <c r="A728" s="94"/>
    </row>
    <row r="729" spans="1:1" ht="15">
      <c r="A729" s="94"/>
    </row>
    <row r="730" spans="1:1" ht="15">
      <c r="A730" s="94"/>
    </row>
    <row r="731" spans="1:1" ht="15">
      <c r="A731" s="94"/>
    </row>
    <row r="732" spans="1:1" ht="15">
      <c r="A732" s="94"/>
    </row>
    <row r="733" spans="1:1" ht="15">
      <c r="A733" s="94"/>
    </row>
    <row r="734" spans="1:1" ht="15">
      <c r="A734" s="94"/>
    </row>
    <row r="735" spans="1:1" ht="15">
      <c r="A735" s="94"/>
    </row>
    <row r="736" spans="1:1" ht="15">
      <c r="A736" s="94"/>
    </row>
    <row r="737" spans="1:1" ht="15">
      <c r="A737" s="94"/>
    </row>
    <row r="738" spans="1:1" ht="15">
      <c r="A738" s="94"/>
    </row>
    <row r="739" spans="1:1" ht="15">
      <c r="A739" s="94"/>
    </row>
    <row r="740" spans="1:1" ht="15">
      <c r="A740" s="94"/>
    </row>
    <row r="741" spans="1:1" ht="15">
      <c r="A741" s="94"/>
    </row>
    <row r="742" spans="1:1" ht="15">
      <c r="A742" s="94"/>
    </row>
    <row r="743" spans="1:1" ht="15">
      <c r="A743" s="94"/>
    </row>
    <row r="744" spans="1:1" ht="15">
      <c r="A744" s="94"/>
    </row>
    <row r="745" spans="1:1" ht="15">
      <c r="A745" s="94"/>
    </row>
    <row r="746" spans="1:1" ht="15">
      <c r="A746" s="94"/>
    </row>
    <row r="747" spans="1:1" ht="15">
      <c r="A747" s="94"/>
    </row>
    <row r="748" spans="1:1" ht="15">
      <c r="A748" s="94"/>
    </row>
    <row r="749" spans="1:1" ht="15">
      <c r="A749" s="94"/>
    </row>
    <row r="750" spans="1:1" ht="15">
      <c r="A750" s="94"/>
    </row>
    <row r="751" spans="1:1" ht="15">
      <c r="A751" s="94"/>
    </row>
    <row r="752" spans="1:1" ht="15">
      <c r="A752" s="94"/>
    </row>
    <row r="753" spans="1:1" ht="15">
      <c r="A753" s="94"/>
    </row>
    <row r="754" spans="1:1" ht="15">
      <c r="A754" s="94"/>
    </row>
    <row r="755" spans="1:1" ht="15">
      <c r="A755" s="94"/>
    </row>
    <row r="756" spans="1:1" ht="15">
      <c r="A756" s="94"/>
    </row>
    <row r="757" spans="1:1" ht="15">
      <c r="A757" s="94"/>
    </row>
  </sheetData>
  <autoFilter ref="A11:L269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276:B276"/>
    <mergeCell ref="A278:B278"/>
    <mergeCell ref="A254:A256"/>
    <mergeCell ref="B254:B256"/>
    <mergeCell ref="C254:C256"/>
    <mergeCell ref="D254:D260"/>
    <mergeCell ref="E264:E266"/>
    <mergeCell ref="F264:F266"/>
    <mergeCell ref="A274:D274"/>
    <mergeCell ref="G274:K274"/>
    <mergeCell ref="A275:C275"/>
    <mergeCell ref="G275:K275"/>
    <mergeCell ref="E236:E237"/>
    <mergeCell ref="F236:F237"/>
    <mergeCell ref="E239:E242"/>
    <mergeCell ref="F239:F242"/>
    <mergeCell ref="E243:E244"/>
    <mergeCell ref="F243:F244"/>
    <mergeCell ref="E245:E246"/>
    <mergeCell ref="F245:F246"/>
    <mergeCell ref="A251:A253"/>
    <mergeCell ref="B251:B253"/>
    <mergeCell ref="C251:C253"/>
    <mergeCell ref="D251:D253"/>
    <mergeCell ref="E210:E211"/>
    <mergeCell ref="F210:F211"/>
    <mergeCell ref="E212:E213"/>
    <mergeCell ref="F212:F213"/>
    <mergeCell ref="E216:E220"/>
    <mergeCell ref="F216:F220"/>
    <mergeCell ref="E225:E226"/>
    <mergeCell ref="F225:F226"/>
    <mergeCell ref="E232:E235"/>
    <mergeCell ref="F232:F235"/>
    <mergeCell ref="E195:E198"/>
    <mergeCell ref="F195:F198"/>
    <mergeCell ref="E200:E202"/>
    <mergeCell ref="F200:F202"/>
    <mergeCell ref="E203:E204"/>
    <mergeCell ref="F203:F204"/>
    <mergeCell ref="E205:E206"/>
    <mergeCell ref="F205:F206"/>
    <mergeCell ref="E207:E209"/>
    <mergeCell ref="F207:F209"/>
    <mergeCell ref="E173:E176"/>
    <mergeCell ref="F173:F176"/>
    <mergeCell ref="E177:E178"/>
    <mergeCell ref="F177:F178"/>
    <mergeCell ref="E181:E183"/>
    <mergeCell ref="F181:F183"/>
    <mergeCell ref="E184:E189"/>
    <mergeCell ref="F184:F189"/>
    <mergeCell ref="E191:E192"/>
    <mergeCell ref="F191:F192"/>
    <mergeCell ref="E150:E155"/>
    <mergeCell ref="F150:F155"/>
    <mergeCell ref="E157:E161"/>
    <mergeCell ref="F157:F161"/>
    <mergeCell ref="A164:A167"/>
    <mergeCell ref="B164:B167"/>
    <mergeCell ref="C164:C167"/>
    <mergeCell ref="D164:D167"/>
    <mergeCell ref="E168:E171"/>
    <mergeCell ref="F168:F171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1:A147"/>
    <mergeCell ref="B141:B147"/>
    <mergeCell ref="C141:C147"/>
    <mergeCell ref="D141:D147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70866141732283472" right="0.19685039370078741" top="0.27" bottom="0.74803149606299213" header="0.15748031496062992" footer="0.31496062992125984"/>
  <pageSetup paperSize="9" scale="50" orientation="landscape" horizontalDpi="300" verticalDpi="300" r:id="rId1"/>
  <headerFooter differentFirst="1">
    <oddHeader>&amp;C&amp;P</oddHeader>
  </headerFooter>
  <rowBreaks count="1" manualBreakCount="1">
    <brk id="184" max="10" man="1"/>
  </rowBreaks>
  <colBreaks count="1" manualBreakCount="1">
    <brk id="10" max="2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</cp:lastModifiedBy>
  <cp:revision>55</cp:revision>
  <cp:lastPrinted>2025-06-11T08:32:43Z</cp:lastPrinted>
  <dcterms:created xsi:type="dcterms:W3CDTF">2024-03-26T08:06:41Z</dcterms:created>
  <dcterms:modified xsi:type="dcterms:W3CDTF">2025-06-11T08:32:48Z</dcterms:modified>
  <dc:language>uk-UA</dc:language>
</cp:coreProperties>
</file>