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6380" windowHeight="8190" tabRatio="500"/>
  </bookViews>
  <sheets>
    <sheet name="Лист1" sheetId="1" r:id="rId1"/>
    <sheet name="Лист2" sheetId="2" r:id="rId2"/>
    <sheet name="Лист3" sheetId="3" r:id="rId3"/>
  </sheets>
  <definedNames>
    <definedName name="_GoBack" localSheetId="0">Лист1!$E$30</definedName>
    <definedName name="_xlnm._FilterDatabase" localSheetId="0" hidden="1">Лист1!$K$10:$K$339</definedName>
    <definedName name="_xlnm.Print_Titles" localSheetId="0">Лист1!$11:$12</definedName>
    <definedName name="_xlnm.Print_Area" localSheetId="0">Лист1!$A$1:$J$341</definedName>
  </definedNames>
  <calcPr calcId="125725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I138" i="1"/>
  <c r="I16" l="1"/>
  <c r="I262" l="1"/>
  <c r="I331" l="1"/>
  <c r="I249" l="1"/>
  <c r="I229" l="1"/>
  <c r="I97"/>
  <c r="I82"/>
  <c r="I302" l="1"/>
  <c r="I258"/>
  <c r="I241"/>
  <c r="I91"/>
  <c r="I164"/>
  <c r="I39"/>
  <c r="I100"/>
  <c r="I245"/>
  <c r="I235" l="1"/>
  <c r="I160"/>
  <c r="I88"/>
  <c r="I85"/>
  <c r="I307"/>
  <c r="I252" l="1"/>
  <c r="I94"/>
  <c r="I217"/>
  <c r="I334" l="1"/>
  <c r="I328"/>
  <c r="I299"/>
  <c r="I297" s="1"/>
  <c r="I293"/>
  <c r="I291" s="1"/>
  <c r="I290" s="1"/>
  <c r="I280"/>
  <c r="I277"/>
  <c r="I274"/>
  <c r="I255"/>
  <c r="I238"/>
  <c r="I232"/>
  <c r="I223"/>
  <c r="I221" s="1"/>
  <c r="I220" s="1"/>
  <c r="I206"/>
  <c r="I198"/>
  <c r="I194"/>
  <c r="I188"/>
  <c r="I185"/>
  <c r="I182"/>
  <c r="I174"/>
  <c r="I168"/>
  <c r="I157"/>
  <c r="I149"/>
  <c r="I146"/>
  <c r="I141"/>
  <c r="I132"/>
  <c r="I130" s="1"/>
  <c r="I129" s="1"/>
  <c r="I126"/>
  <c r="I123"/>
  <c r="I120"/>
  <c r="I114"/>
  <c r="I111"/>
  <c r="I108"/>
  <c r="I70"/>
  <c r="I61"/>
  <c r="I47"/>
  <c r="I44"/>
  <c r="I32"/>
  <c r="I29"/>
  <c r="I25"/>
  <c r="I20"/>
  <c r="I136" l="1"/>
  <c r="I135" s="1"/>
  <c r="I227"/>
  <c r="I226" s="1"/>
  <c r="I326"/>
  <c r="I325" s="1"/>
  <c r="I59"/>
  <c r="I58" s="1"/>
  <c r="I155"/>
  <c r="I154" s="1"/>
  <c r="I296"/>
  <c r="I106"/>
  <c r="I105" s="1"/>
  <c r="I172"/>
  <c r="I171" s="1"/>
  <c r="I14"/>
  <c r="I13" s="1"/>
  <c r="I118"/>
  <c r="I117" s="1"/>
  <c r="I337" l="1"/>
</calcChain>
</file>

<file path=xl/sharedStrings.xml><?xml version="1.0" encoding="utf-8"?>
<sst xmlns="http://schemas.openxmlformats.org/spreadsheetml/2006/main" count="418" uniqueCount="343">
  <si>
    <t>до рішення міської ради</t>
  </si>
  <si>
    <t xml:space="preserve">                                   № </t>
  </si>
  <si>
    <t>Зміни до додатку 6</t>
  </si>
  <si>
    <t>до рішення міської ради "Про бюджет Луцької міської територіальної громади на 2025 рік"</t>
  </si>
  <si>
    <t>Обсяги капітальних вкладень бюджету у розрізі інвестиційних проєктів</t>
  </si>
  <si>
    <t xml:space="preserve"> у 2025 році</t>
  </si>
  <si>
    <t>.0355100000</t>
  </si>
  <si>
    <t>код бюджету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</si>
  <si>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</si>
  <si>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</si>
  <si>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</si>
  <si>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 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</si>
  <si>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 xml:space="preserve">Найменування інвестиційного проекту
</t>
  </si>
  <si>
    <t>Загальний період реалізації проекту, (рік початку і завершення)</t>
  </si>
  <si>
    <t>Загальна вартість проекту, гривень</t>
  </si>
  <si>
    <t>Обсяг капітальних вкладень місцевого бюджету всього, гривень</t>
  </si>
  <si>
    <t>Обсяг капітальних вкладень місцевого бюджету у 2025 році, гривень</t>
  </si>
  <si>
    <t>Очікуваний рівень готовності проекту на кінець 2025 року, %</t>
  </si>
  <si>
    <t>0200000</t>
  </si>
  <si>
    <t>Виконавчий комітет міської ради</t>
  </si>
  <si>
    <t>0210000</t>
  </si>
  <si>
    <t>0210150</t>
  </si>
  <si>
    <t>0150</t>
  </si>
  <si>
    <t>0111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</si>
  <si>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</si>
  <si>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Придбання техніки та обладнання</t>
  </si>
  <si>
    <t>0217350</t>
  </si>
  <si>
    <t>0443</t>
  </si>
  <si>
    <t>Розроблення схем планування та забудови територій (містобудівної документації)</t>
  </si>
  <si>
    <t>Розробка проєктної документації за результатами містобудівних конкурсів</t>
  </si>
  <si>
    <t>Розробка містобудівної документації, в т.ч. Комплексного плану просторового розвитку території Луцької МТГ</t>
  </si>
  <si>
    <t>Виготовлення топографо-геодезичної основи 1:2000 для розроблення містобудівної документації</t>
  </si>
  <si>
    <t>0217421</t>
  </si>
  <si>
    <t>7421</t>
  </si>
  <si>
    <t>0453</t>
  </si>
  <si>
    <t xml:space="preserve">Утримання та розвиток наземного електротранспорту </t>
  </si>
  <si>
    <t>Проєкт "Міський громадський транспорт України ІІ" Субпроєкт "Оновлення тролейбусного парку міста Луцька" (кошти позики ЄІБ)</t>
  </si>
  <si>
    <t>Співфінансування проєкту "Міський громадський транспорт України ІІ" Субпроєкт "Оновлення тролейбусного парку міста Луцька"</t>
  </si>
  <si>
    <t>0217650</t>
  </si>
  <si>
    <t>0490</t>
  </si>
  <si>
    <t>Проведення експертної грошової оцінки земельної ділянки чи права на неї</t>
  </si>
  <si>
    <t xml:space="preserve">Розроблення документації з проведення експертних грошових оцінок, земельних ділянок, продаж яких здійснюватиметься шляхом викупу, власниками об’єктів нерухомого майна, які знаходяться на земельних ділянках, що підлягають продажу </t>
  </si>
  <si>
    <t>0217670</t>
  </si>
  <si>
    <t>Внески до статутного капіталу суб’єктів господарювання</t>
  </si>
  <si>
    <t>КП "Луцьке підприємство електротранспорту" - реконструкція контактної мережі</t>
  </si>
  <si>
    <t>КП "Луцьке підприємство електротранспорту" - придбання запасних частин до кабельних ліній та тягових підстанцій</t>
  </si>
  <si>
    <t>КП "Луцьке підприємство електротранспорту" - придбання мідного проводу та запчастин до контактної мережі</t>
  </si>
  <si>
    <t>КП "Ласка" придбання автомобіля для відлову тварин</t>
  </si>
  <si>
    <t>.0217700</t>
  </si>
  <si>
    <t>.0133</t>
  </si>
  <si>
    <t>Реалізація програм допомоги і грантів Європейського Союзу, урядів іноземних держав, міжнародних організацій, донорських установ</t>
  </si>
  <si>
    <t>Реалізація Програми "Впровадження міжнародного проєкту "Дике життя у великому місті: захист і промоція дикої природи й біорізноманіття в Луцьку та Жешуві" на 2024-2026 роки". Нове будівництво лугопарку вздовж річки Стир на території від мосту на вул. Ковельській до мосту на вул. Шевченка</t>
  </si>
  <si>
    <t>0218110</t>
  </si>
  <si>
    <t>Заходи із запобігання та ліквідації надзвичайних ситуацій та наслідків стихійного лиха</t>
  </si>
  <si>
    <t>Нове  будівництво місцевої  автоматизованої системи централізованого оповіщення (МАСЦО) Луцької міської територіальної громади</t>
  </si>
  <si>
    <t>.0218240</t>
  </si>
  <si>
    <t>.0380</t>
  </si>
  <si>
    <t>Заходи та роботи з територіальної оборони</t>
  </si>
  <si>
    <r>
      <rPr>
        <sz val="14"/>
        <rFont val="Times New Roman"/>
        <family val="1"/>
        <charset val="204"/>
      </rPr>
      <t xml:space="preserve">Очі для рятувальників </t>
    </r>
    <r>
      <rPr>
        <i/>
        <sz val="14"/>
        <rFont val="Times New Roman"/>
        <family val="1"/>
        <charset val="204"/>
      </rPr>
      <t>(Бюджет участі)</t>
    </r>
  </si>
  <si>
    <r>
      <rPr>
        <sz val="14"/>
        <rFont val="Times New Roman"/>
        <family val="1"/>
        <charset val="204"/>
      </rPr>
      <t xml:space="preserve">Тиловик 2.0: дрони для 100 ОМБр </t>
    </r>
    <r>
      <rPr>
        <i/>
        <sz val="14"/>
        <rFont val="Times New Roman"/>
        <family val="1"/>
        <charset val="204"/>
      </rPr>
      <t xml:space="preserve"> (Бюджет участі)</t>
    </r>
  </si>
  <si>
    <r>
      <rPr>
        <sz val="14"/>
        <rFont val="Times New Roman"/>
        <family val="1"/>
        <charset val="204"/>
      </rPr>
      <t xml:space="preserve">Дронів забагато не буває  </t>
    </r>
    <r>
      <rPr>
        <i/>
        <sz val="14"/>
        <rFont val="Times New Roman"/>
        <family val="1"/>
        <charset val="204"/>
      </rPr>
      <t>(Бюджет участі)</t>
    </r>
  </si>
  <si>
    <r>
      <rPr>
        <sz val="14"/>
        <rFont val="Times New Roman"/>
        <family val="1"/>
        <charset val="204"/>
      </rPr>
      <t xml:space="preserve">Дрони для аеророзвідки  </t>
    </r>
    <r>
      <rPr>
        <i/>
        <sz val="14"/>
        <rFont val="Times New Roman"/>
        <family val="1"/>
        <charset val="204"/>
      </rPr>
      <t>(Бюджет участі)</t>
    </r>
  </si>
  <si>
    <r>
      <rPr>
        <sz val="14"/>
        <rFont val="Times New Roman"/>
        <family val="1"/>
        <charset val="204"/>
      </rPr>
      <t xml:space="preserve">Аеророзвідка 24/7  </t>
    </r>
    <r>
      <rPr>
        <i/>
        <sz val="14"/>
        <rFont val="Times New Roman"/>
        <family val="1"/>
        <charset val="204"/>
      </rPr>
      <t>(Бюджет участі)</t>
    </r>
  </si>
  <si>
    <t>Програма покращення матеріально-технічного забезпечення військових частин та інших військових формувань, проведення заходів територіальної оборони та мобілізаційної підготовки Луцької міської територіальної громади на 2025-2027 роки</t>
  </si>
  <si>
    <t>0600000</t>
  </si>
  <si>
    <t>Департамент освіти</t>
  </si>
  <si>
    <t>0610000</t>
  </si>
  <si>
    <t>0611010</t>
  </si>
  <si>
    <t>0910</t>
  </si>
  <si>
    <t>Надання дошкільної освіти</t>
  </si>
  <si>
    <t>ЗДО №5, 6, 12, 13, 22, 23, 24, 25, 26 - придбання пральної машини</t>
  </si>
  <si>
    <t>ЗДО №6, 20 - придбання предметів холодильника</t>
  </si>
  <si>
    <t>ЗДО №9 - придбання овочерізки</t>
  </si>
  <si>
    <t>Усунення аварій, інших непередбачених ситуацій та придбання техніки для ЗДО</t>
  </si>
  <si>
    <t>0611021</t>
  </si>
  <si>
    <t>0921</t>
  </si>
  <si>
    <t>Надання загальної середньої освіти закладами загальної середньої освіти за рахунок коштів місцевого бюджету</t>
  </si>
  <si>
    <t xml:space="preserve">КЗЗСО «Луцький ліцей № 1» - реконструкція господарського приміщення під котельню </t>
  </si>
  <si>
    <t xml:space="preserve">КЗ ЗЗСО «Луцький ліцей №5» -  капітальний ремонт харчоблоку </t>
  </si>
  <si>
    <t>КЗ ЗЗСО «Луцький ліцей №18» - капітальний ремонт спортзалу</t>
  </si>
  <si>
    <t>КЗ ЗСО «Луцький ліцей № 23» - капітальний ремонт харчоблоку</t>
  </si>
  <si>
    <t>КЗЗСО «Луцький ліцей №26»  - капітальний ремонт басейну</t>
  </si>
  <si>
    <t>КЗ ЗСО "Одерадівський ліцей №37" - капітальний ремонт котельні</t>
  </si>
  <si>
    <t>0700000</t>
  </si>
  <si>
    <t>Управління охорони здоров'я</t>
  </si>
  <si>
    <t>0710000</t>
  </si>
  <si>
    <t>0712010</t>
  </si>
  <si>
    <t>0731</t>
  </si>
  <si>
    <t>Багатопрофільна стаціонарна медична допомога населенню</t>
  </si>
  <si>
    <t>КП "Медичне об'єднання Луцької міської територіальної громади" співфінансування (придбання обладнання) до гранту програми Транскордонного Співробітництва  Interreg NEXT Польща -Україна для реалізації проєкту «"Мета - здорові людські двигуни у Луцьку та Пулавах: покращення допомоги людям з інфарктами та інсультами у Луцькій громаді та Пулавах"»</t>
  </si>
  <si>
    <t>0712080</t>
  </si>
  <si>
    <t>0721</t>
  </si>
  <si>
    <t>Амбулаторно-поліклінічна допомога населенню, крім первинної медичної допомоги</t>
  </si>
  <si>
    <t>КП "Луцька міська дитяча поліклініка" на пр. Волі, 3а - придбання рентгенапарату з флюрографом</t>
  </si>
  <si>
    <t>0712090</t>
  </si>
  <si>
    <t>0722</t>
  </si>
  <si>
    <t>Спеціалізована амбулаторно-поліклінічна допомога населенню</t>
  </si>
  <si>
    <t>КП "Медичний центр реабілітації учасників бойових дій Луцької міської територіальної громади" - співфінансування (придбання обладнання) для участі у грантових проєктах у програмі Interreg NEXT Польща-Україна 2021-2027</t>
  </si>
  <si>
    <t>0800000</t>
  </si>
  <si>
    <t>Департамент соціальної політики</t>
  </si>
  <si>
    <t>0810000</t>
  </si>
  <si>
    <t>0810160</t>
  </si>
  <si>
    <t>0160</t>
  </si>
  <si>
    <t>Керівництво і управління у відповідній сфері у містах (місті Києві), селищах, селах, територіальних громадах</t>
  </si>
  <si>
    <t>0813031</t>
  </si>
  <si>
    <t>3031</t>
  </si>
  <si>
    <t>1030</t>
  </si>
  <si>
    <t>Надання інших пільг окремим категоріям громадян відповідно до закодавства</t>
  </si>
  <si>
    <t>Капітальний ремонт житла пільгових категорій громадян</t>
  </si>
  <si>
    <t>0813104</t>
  </si>
  <si>
    <t>3104</t>
  </si>
  <si>
    <t>1020</t>
  </si>
  <si>
    <t>Забезпечення соціальними послугами за місцем проживання громадян, які не здатні до самообслуговування у зв'язку з похилим віком, хворобою, інвалідністю</t>
  </si>
  <si>
    <t>Придбання пральної машинки з сушкою</t>
  </si>
  <si>
    <t>0900000</t>
  </si>
  <si>
    <t>Управління соціальних служб для сім'ї, дітей та молоді</t>
  </si>
  <si>
    <t>0910000</t>
  </si>
  <si>
    <t>0910160</t>
  </si>
  <si>
    <t>Керівництво і управління у відповідній сфері у містах (місті Києві), селищах, селах, об’єднаних територіальних громадах</t>
  </si>
  <si>
    <t>1000000</t>
  </si>
  <si>
    <t xml:space="preserve">Департамент культури </t>
  </si>
  <si>
    <t>1010000</t>
  </si>
  <si>
    <t>1014030</t>
  </si>
  <si>
    <t>0824</t>
  </si>
  <si>
    <t>Забезпечення діяльності бібліотек</t>
  </si>
  <si>
    <t xml:space="preserve">КЗ "Луцька міська централізована бібліотечна система" - придбання літератури та передплата періодичних видань </t>
  </si>
  <si>
    <t>Бібліотека-філія №10 - капітальний ремонт приміщення (в т.ч. ПКД) за адресою Київський майдан, 12</t>
  </si>
  <si>
    <t>Придбання предметів довгострокового користування для бібліотек</t>
  </si>
  <si>
    <t>Забезпечення діяльності музеїв і виставок</t>
  </si>
  <si>
    <t>КЗ "Музей історії сільського господарства Волині - скансен" - придбання предметів довгострокового користування</t>
  </si>
  <si>
    <t>0828</t>
  </si>
  <si>
    <t xml:space="preserve">Забезпечення діяльності палаців і будинків культури, клубів, центрів дозвілля та інших клубних закладів </t>
  </si>
  <si>
    <t>КЗ "Палац культури міста Луцька" - придбання предметів довгострокового користування</t>
  </si>
  <si>
    <t>КЗ "Центр культури "Княгининок" - придбання предметів довгострокового користування</t>
  </si>
  <si>
    <t>Департамент молоді та спорту</t>
  </si>
  <si>
    <t>1110160</t>
  </si>
  <si>
    <t>Придбання офісної техніки</t>
  </si>
  <si>
    <t>1115031</t>
  </si>
  <si>
    <t>0810</t>
  </si>
  <si>
    <t>Розвиток здібностей у дітей та молоді з фізичної культури та спорту комунальними дитячо-юнацькими спортивними школами</t>
  </si>
  <si>
    <t>КЗ "ДЮСШ №4" - придбання велосипедів</t>
  </si>
  <si>
    <t>Забезпечення діяльності місцевих центрів фізичного здоров'я населення "Спорт для всіх" та проведення фізкультурно-масових заходів серед населення регіону</t>
  </si>
  <si>
    <t>Капітальний ремонт спортивних майданчиків</t>
  </si>
  <si>
    <t>Забезпечення діяльності централізованої бухгалтерії</t>
  </si>
  <si>
    <t>1200000</t>
  </si>
  <si>
    <t xml:space="preserve">   Департамент житлово-комунального господарства</t>
  </si>
  <si>
    <t>1210000</t>
  </si>
  <si>
    <t>1216011</t>
  </si>
  <si>
    <t>0610</t>
  </si>
  <si>
    <t>Експлуатація та технічне обслуговування житлового фонду</t>
  </si>
  <si>
    <t xml:space="preserve">Капітальний ремонт об'єктів житлового фонду </t>
  </si>
  <si>
    <t>Капітальний ремонт об'єктів житлового фонду (усунення аварійних ситуацій)</t>
  </si>
  <si>
    <t xml:space="preserve">Капітальний ремонт фасадів житлових будинків </t>
  </si>
  <si>
    <t>Реконструкція мереж газопостачання  при закритті підвальних котелень  з виготовленням ПКД</t>
  </si>
  <si>
    <t>1216015</t>
  </si>
  <si>
    <t>0620</t>
  </si>
  <si>
    <t>Забезпечення надійної та безперебійної експлуатації ліфтів</t>
  </si>
  <si>
    <t>Капітальний ремонт ліфтів</t>
  </si>
  <si>
    <t>1216017</t>
  </si>
  <si>
    <t xml:space="preserve">Інша діяльність, пов’язана з експлуатацією об’єктів житлово-комунального господарства </t>
  </si>
  <si>
    <t xml:space="preserve">Капітальний ремонт прибудинкових територій </t>
  </si>
  <si>
    <t>1216030</t>
  </si>
  <si>
    <t>Організація благоустрою населених пунктів</t>
  </si>
  <si>
    <t>Придбання дитячого обладнання</t>
  </si>
  <si>
    <t>Капітальний ремонт контейнерних майданчиків</t>
  </si>
  <si>
    <t>Капітальний ремонт обєктів благоустрою</t>
  </si>
  <si>
    <t>Капремонт скверів (ПКД)</t>
  </si>
  <si>
    <t>1216091</t>
  </si>
  <si>
    <t>0640</t>
  </si>
  <si>
    <t>Будівництво об'єктів житлово-комунального господарства</t>
  </si>
  <si>
    <t xml:space="preserve">Реконструкція мереж зовнішнього освітлення </t>
  </si>
  <si>
    <t>Реконструкція алеї почесних поховань</t>
  </si>
  <si>
    <t>1217461</t>
  </si>
  <si>
    <t>0456</t>
  </si>
  <si>
    <t>Утримання та розвиток автомобільних доріг та дорожньої інфраструктури за рахунок коштів місцевого бюджету</t>
  </si>
  <si>
    <t>Капітальний ремонт вулиць</t>
  </si>
  <si>
    <t>Будівництво світлофорних об'єктів</t>
  </si>
  <si>
    <t>Капітальний ремонт світлофорних об'єктів</t>
  </si>
  <si>
    <t>Розробка схеми організації дорожнього руху</t>
  </si>
  <si>
    <t>Капітальний ремонт зупинок громадського транспорту "Розумні зупинки"</t>
  </si>
  <si>
    <t>1217670</t>
  </si>
  <si>
    <t xml:space="preserve">КП "Луцькводоканал" - співфінансування до проєкту "Комплексна модернізація системи водопостачання та водовідведення м. Луцьк" </t>
  </si>
  <si>
    <t>КП "Луцькводоканал"-  "Реалізація інфраструктурних проєктів у сфері водопостачання та водовідведення" (кошти позики)</t>
  </si>
  <si>
    <t>ДКП "Луцьктепло" - виконання умов кредитного договору з ЄБРР</t>
  </si>
  <si>
    <t>ДКП "Луцьктепло" - виконання умов кредитного договору  з ЄБРР "Проєкт модернізації системи централізованого теплопостачання (друга фаза) у          м. Луцьку в рамках програми RLF"</t>
  </si>
  <si>
    <t>Луцький cпеціалізований комбінат комунальнопобутового обслуговування - придбання техніки</t>
  </si>
  <si>
    <t>КП "Парки і сквери" - придбання техніки</t>
  </si>
  <si>
    <t xml:space="preserve">Департамент муніципальної варти </t>
  </si>
  <si>
    <t xml:space="preserve">Департамент муніципальної варти  </t>
  </si>
  <si>
    <t>1410160</t>
  </si>
  <si>
    <t>1500000</t>
  </si>
  <si>
    <t>Управління капітального будівництва</t>
  </si>
  <si>
    <t>1510000</t>
  </si>
  <si>
    <t>1511080</t>
  </si>
  <si>
    <t>0960</t>
  </si>
  <si>
    <t>Надання спеціалізованої освіти мистецькими школами</t>
  </si>
  <si>
    <t>1512010</t>
  </si>
  <si>
    <t>2010</t>
  </si>
  <si>
    <t>Капітальний ремонт операційного блоку комунального підприємства "Медичне об"єднання Луцької міської територіальної громади" на проспекті Відродження, 13в м.Луцьку</t>
  </si>
  <si>
    <t>1512080</t>
  </si>
  <si>
    <t>1513104</t>
  </si>
  <si>
    <t>Капітальний ремонт евакуаційного виходу та вентиляційної шахти захисної споруди цивільного захисту територіального центру соціального обслуговування (надання соціальних послуг) на вулиці Данила Галицького, 18 в м. Луцьку</t>
  </si>
  <si>
    <t>1514040</t>
  </si>
  <si>
    <t>КЗ "Музей історії сільського господарства Волині - скансен" - заміна огороджуючих конструктивів</t>
  </si>
  <si>
    <t>1514060</t>
  </si>
  <si>
    <t>1516011</t>
  </si>
  <si>
    <t xml:space="preserve">Капітальний ремонт (аварійно-відновлювальні роботи) житлового будинку на проспекті Відродження, 18 в м. Луцьку </t>
  </si>
  <si>
    <t>1514084</t>
  </si>
  <si>
    <t>0829</t>
  </si>
  <si>
    <t>Проектування, реставрація та охорона пам'яток культурної спадщини</t>
  </si>
  <si>
    <t xml:space="preserve">Реставрація з пристосуванням будівлі кінотеатру /літера А-4/ під приміщення багатофункціонального простору для бізнесу в м.Луцьку на вул. П҆ятницька гірка,2 </t>
  </si>
  <si>
    <t>Реалізація проектів в рамках Надзвичайної кредитної програми для відновлення України</t>
  </si>
  <si>
    <t>Реконструкція комунального закладу «Луцька загальноосвітня школа І-ІІІ ступенів №13» (корпус №2) на вул. Чернишевського, 29 в м. Луцьку Волинської області (співфінансування до субвенції з державного бюджету місцевим бюджетам на реалізацію проектів у рамках Надзвичайної кредитної програми для відновлення України)</t>
  </si>
  <si>
    <t>1517370</t>
  </si>
  <si>
    <t>Реалізація інших заходів щодо соціально-економічного розвитку територій</t>
  </si>
  <si>
    <t>Капітальний ремонт першого, другого та третього поверху приміщення Луцького міськрайонного суду у Волинській області по вул. Лесі Українки, 24 в м. Луцьку</t>
  </si>
  <si>
    <t>Реконструкція частини адміністративного приміщення під ветеранський хаб на вул. Сергія Климчука,7 в  м.Луцьку</t>
  </si>
  <si>
    <t>Департамент "Центр надання адміністративних послуг у місті Луцьку"</t>
  </si>
  <si>
    <t>3410160</t>
  </si>
  <si>
    <t>Придбання обладнання і предметів довгострокового користування</t>
  </si>
  <si>
    <t xml:space="preserve"> Департамент фінансів, бюджету та аудиту</t>
  </si>
  <si>
    <t>3710160</t>
  </si>
  <si>
    <t>Придбання  техніки</t>
  </si>
  <si>
    <t>5100000</t>
  </si>
  <si>
    <t>Департамент з питань ветеранської політики</t>
  </si>
  <si>
    <t>5110000</t>
  </si>
  <si>
    <t>5110160</t>
  </si>
  <si>
    <t>5116082</t>
  </si>
  <si>
    <t>Придбання житла для окремих категорій населення відповідно до законодавства</t>
  </si>
  <si>
    <t>Забезпечення житлом на умовах співфінансування учасників АТО/ООС та членів їх сімей</t>
  </si>
  <si>
    <t>ВСЬОГО</t>
  </si>
  <si>
    <t>Єлова 720 614</t>
  </si>
  <si>
    <t>1218741</t>
  </si>
  <si>
    <t>Заходи із запобігання та ліквідації наслідків надзвичайної ситуації у будівлі або споруді житлового призначення за рахунок коштів резервного фонду місцевого бюджету</t>
  </si>
  <si>
    <t>Завершення робіт з відновлення житлових будинків, які були пошкоджені внаслідок масованих обстрілів з боку російської федерації</t>
  </si>
  <si>
    <t>Капітальний ремонт нежитлового приміщення комунальної власності за адресою м. Луцьк, пр. Волі, 8</t>
  </si>
  <si>
    <r>
      <t xml:space="preserve">На варті з 46 ДШВ комплекси ПАЦЮКИ </t>
    </r>
    <r>
      <rPr>
        <i/>
        <sz val="14"/>
        <rFont val="Times New Roman"/>
        <family val="1"/>
        <charset val="204"/>
      </rPr>
      <t>(бюджет участі)</t>
    </r>
  </si>
  <si>
    <r>
      <t xml:space="preserve">На варті з ССО 10-дюймові ПТАШКИ </t>
    </r>
    <r>
      <rPr>
        <i/>
        <sz val="14"/>
        <rFont val="Times New Roman"/>
        <family val="1"/>
        <charset val="204"/>
      </rPr>
      <t>(бюджет участі)</t>
    </r>
  </si>
  <si>
    <r>
      <t xml:space="preserve">Дрони для розвідників 100 ОМБр </t>
    </r>
    <r>
      <rPr>
        <i/>
        <sz val="14"/>
        <rFont val="Times New Roman"/>
        <family val="1"/>
        <charset val="204"/>
      </rPr>
      <t>(бюджет участі)</t>
    </r>
  </si>
  <si>
    <t>0611184</t>
  </si>
  <si>
    <t>0990</t>
  </si>
  <si>
    <t>Виконання заходів, спрямованих на реалізацію публічного інвестиційного проекту на забезпечення якісної, сучасної та доступної загальної середньої освіти «Нова українська школа» за рахунок субвенції з державного бюджету місцевим бюджетам</t>
  </si>
  <si>
    <t>Субвенція з місцевого бюджету на реалізацію публічного інвестиційного проєкту на забезпечення якісної, сучасної та доступної загальної середньої освіти «Нова українська школа» за рахунок відповідної субвенції з державного бюджету</t>
  </si>
  <si>
    <t>ДКП "Луцьктепло" - сплата місцевого внеску згідно умов кредитного договору з ЄБРР</t>
  </si>
  <si>
    <t>ЛСКАП "Луцькспецкомунтранс" - розробка техніко-економічного обгрунтування, детального плану територій, підготовка звіту впливу на довкілля, стратегічна економічна оцінка та виготовлення інших документів</t>
  </si>
  <si>
    <t>1514030</t>
  </si>
  <si>
    <t>Капітальний ремонт та облаштування інклюзивного громадського простору в приміщенні Публічної бібліотеки міста Луцька на вул. Свободи, 25</t>
  </si>
  <si>
    <t>3719800</t>
  </si>
  <si>
    <t>9800</t>
  </si>
  <si>
    <t>0180</t>
  </si>
  <si>
    <t>Субвенція з місцевого бюджету державному бюджету на виконання програм соціально-економічного розвитку регіонів</t>
  </si>
  <si>
    <r>
      <t>Субвенція державному бюджету на реалізацію Програми забезпечення особистої безпеки громадян та протидії злочинності на 2021-2025 роки</t>
    </r>
    <r>
      <rPr>
        <sz val="13"/>
        <color rgb="FFFF0000"/>
        <rFont val="Times New Roman"/>
        <family val="1"/>
        <charset val="204"/>
      </rPr>
      <t xml:space="preserve"> </t>
    </r>
    <r>
      <rPr>
        <sz val="13"/>
        <rFont val="Times New Roman"/>
        <family val="1"/>
        <charset val="204"/>
      </rPr>
      <t>на покращення матеріально-технічної бази управління патрульної поліції у Волинській області Департаменту патрульної поліції (Зведена бригада "Хижак")</t>
    </r>
  </si>
  <si>
    <t>Капітальний ремонт залу засідань третього поверху та внутрішніх електричних мереж приміщення Луцького міськрайонного суду у Волинській області по вул. Лесі Українки, 24 в м. Луцьку</t>
  </si>
  <si>
    <t>Субвенція державному бюджету на реалізацію Програми забезпечення особистої безпеки громадян та протидії злочинності на 2021-2025 роки для Територіального управління Бюро економічної безпеки України у Волинській області на зміцнення матеріально-технічної бази (придбання легкового автомобіля спеціалізованого призначення)</t>
  </si>
  <si>
    <t xml:space="preserve">Субвенція державному бюджету на реалізацію Програми покращення матеріально-технічного забезпечення військових частин та інших військових формувань, проведення заходів територіальної оборони та мобілізаційної підготовки Луцької міської територіальної громади на 2025-2027 роки для Волинського обласного територіального центру комплектування та соціальної підтримки (на потреби Луцького об’єднаного міського територіального центру комплектування та соціальної підтримки) на придбання металодетекторів </t>
  </si>
  <si>
    <t>Капітальний ремонт санвузлів та кабінету № 3 із влаштуванням пандусу в приміщенні за адресою вул. Б. Хмельницького, 19 в м. Луцьку</t>
  </si>
  <si>
    <t>КЗ ЗСО «Луцька гімназія № 3» - придбання обладнання для харчоблоку</t>
  </si>
  <si>
    <t>Нове будівництво вольєрів для утримання тварин КП "Ласка" на вул. Магістральна,23  в м.Луцьку (виготовлення ПКД)</t>
  </si>
  <si>
    <t>Капітальний ремонт приміщення для робітників КП "Ласка" на вул. Магістральній, 23 у м. Луцьку</t>
  </si>
  <si>
    <r>
      <t>Субвенція державному бюджету на реалізацію Програми забезпечення особистої безпеки громадян та протидії злочинності на 2021-2025 роки</t>
    </r>
    <r>
      <rPr>
        <sz val="13"/>
        <color rgb="FFFF0000"/>
        <rFont val="Times New Roman"/>
        <family val="1"/>
        <charset val="204"/>
      </rPr>
      <t xml:space="preserve"> </t>
    </r>
    <r>
      <rPr>
        <sz val="13"/>
        <rFont val="Times New Roman"/>
        <family val="1"/>
        <charset val="204"/>
      </rPr>
      <t xml:space="preserve">для Управління Служби безпеки України на матеріально-технічне забезпечення підрозділів військової контррозвідки </t>
    </r>
  </si>
  <si>
    <t>Субвенція державному бюджету на реалізацію Програми покращення матеріально-технічного забезпечення військових частин та інших військових формувань, проведення заходів територіальної оборони та мобілізаційної підготовки Луцької міської територіальної громади на 2025-2027 роки для в/ч А1405 на придбання матеріально-техніних засобів</t>
  </si>
  <si>
    <t>ЗДО №4, 9, 34 - придбання комп'ютерної техніки</t>
  </si>
  <si>
    <t>0611141</t>
  </si>
  <si>
    <t>Забезпечення діяльності інших закладів у сфері освіти</t>
  </si>
  <si>
    <t>Придбання комп'ютерної техніки</t>
  </si>
  <si>
    <t>0611160</t>
  </si>
  <si>
    <t>Забезпечення діяльності центрів професійного розвитку педагогічних працівників</t>
  </si>
  <si>
    <t>0611300</t>
  </si>
  <si>
    <t>Будівництво освітніх установ та закладів</t>
  </si>
  <si>
    <t>Капітальний ремонтдаху КЗ "Дитячо-юнацька спортивна школа №4"</t>
  </si>
  <si>
    <t>1511300</t>
  </si>
  <si>
    <t xml:space="preserve">Реконструкція ЗОШ І-Ш ступенів на вул. Володимирській, 47а в с.Забороль </t>
  </si>
  <si>
    <t xml:space="preserve">ДНЗ № 29 компенсуючого типу - капітальний ремонт даху  </t>
  </si>
  <si>
    <t>КЗ ЗСО «Прилуцький ліцей № 29» - капітальний ремонт котельні (коригування)</t>
  </si>
  <si>
    <t xml:space="preserve">КЗ ЗСО «Боголюбський ліцей № 30» - розроблення ПКД на капітальний ремонт котельні </t>
  </si>
  <si>
    <t>КЗ ЗСО «Жидичинський ліцей № 31» - капітальний ремонт котельні (коригування)</t>
  </si>
  <si>
    <t>ДКП "Луцьктепло" - реконструкція котелень</t>
  </si>
  <si>
    <t xml:space="preserve">Капітальний ремонт коридорів першого, другого поверхів та сходової клітки територіального центру соціального обслуговування (надання соціальних послуг) на вулиці Данила Галицького, 18 </t>
  </si>
  <si>
    <t>Субвенція державному бюджету на реалізацію Програми покращення матеріально-технічного забезпечення військових частин та інших військових формувань, проведення заходів територіальної оборони та мобілізаційної підготовки Луцької міської територіальної громади на 2025-2027 роки для військової частини 3057 Національної гвардії України на поліпшення матеріально-технічного забезпечення номенклатури автомобільної служби</t>
  </si>
  <si>
    <t>Субвенція державному бюджету на реалізацію Програми забезпечення особистої безпеки громадян та протидії злочинності на 2021-2025 роки для Головного управління Національної поліції у Волинській області на придбання квадракоптерів мультиротерного типу та комплектуючих до них для забезпечення підрозділів поліції особливого призначення та поліцейських ГУНП у Волинській області</t>
  </si>
  <si>
    <t>Субвенція державному бюджету на виконання Програми забезпечення особистої безпеки громадян та протидії злочинності на 2021-2025 роки для Департаменту поліції особливого призначення "Об'єднана штурмова бригада Національної поліції України "Лють" на придбання БПЛА, спеціального обладнання, засобів радіоелектронної боротьби, модульних конструкцій</t>
  </si>
  <si>
    <t>Капітальний ремонт болардів</t>
  </si>
  <si>
    <t>Субвенція державному бюджету на реалізацію Програми забезпечення особистої безпеки громадян та протидії злочинності на 2021-2025 роки для Територіального управління Бюро економічної безпеки України у Волинській області на придбання матеріально-технічного  забезпечення</t>
  </si>
  <si>
    <t>Субвенція державному бюджету на реалізацію Програми забезпечення особистої безпеки громадян та протидії злочинності на 2021-2025 роки на капітальний ремонт (заміна) лікарняного ліфта ПБ-500 лікарні (з поліклінікою) Державної установи "Територіальне медичне об'єднання Міністерства внутрішніх справ України по Волинській області" за адресою: м. Луцьк, вул. Державності 114Б</t>
  </si>
  <si>
    <t>КЗ ЗСО «Луцька гімназія № 3» - капітальний ремонт покрівлі</t>
  </si>
  <si>
    <t>Субвенція державному бюджету на реалізацію Програми забезпечення особистої безпеки громадян та протидії злочинності на 2021-2025 роки на закупівлю робіт та послуг з капітального ремонту покрівлі адмінприміщення управління патрульної поліції у Волинській області Департаменту патрульної поліції (літери А-3) за адресою м. Луцьк, вул. Залізнична, 15, встановлення водостічної системи та блискавкозахисту</t>
  </si>
  <si>
    <t>КЗ «Центр культури "Княгининок" - придбання одягу сцени для клубу с. Милуші</t>
  </si>
  <si>
    <t>Субвенція державному бюджету на реалізацію Програми покращення матеріально-технічного забезпечення військових частин та інших військових формувань, проведення заходів територіальної оборони та мобілізаційної підготовки Луцької міської територіальної громади на 2025-2027 роки для в/ч А4576 на закупівлю військової техніки, запчастин, засобів радіоелектронної боротьби, тощо</t>
  </si>
  <si>
    <t>Розробка проєктно-кошторисної документації на енергомодернізацію нового центру STEM-освіти</t>
  </si>
  <si>
    <t>Співфінансування до Програми "Впровадження міжнародного проєкту "Енергомодернізація нового центру STEM-освіти в Луцьку: популяризація кліматичних заходів"" на 2025-2028 роки - модернізація систем теплопостачання та енергозабезпечення</t>
  </si>
  <si>
    <t>КЗ "Луцький заклад дошкільної освіти (ясла-садок) № 26" - реконструкція системи газопостачання</t>
  </si>
  <si>
    <t>Капітальний ремонт спортивного майданчика зі встановленням спортивного обладнання</t>
  </si>
  <si>
    <t>Інші субвенції з місцевого бюджету</t>
  </si>
  <si>
    <t>Субвенція з місцевого бюджету обласному бюджету Волинської області на капітальний ремонт  відділення дитячої онкогематології Волинської обласної дитячої клінічної лікарні КП "Волинське обласне територіальне медичне об'єднання захисту материнства і дитинства" за адресою вул. Загородня, 20, м. Луцьк, Волинська область</t>
  </si>
  <si>
    <t>КП "Луцький зоопарк". Капітальний ремонт санвузлів, в тому числі виготовлення ПКД</t>
  </si>
  <si>
    <t>КП "Ласка" - придбання медичного обладнання</t>
  </si>
  <si>
    <t>0611183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</si>
  <si>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"Нова українська школа"</t>
  </si>
  <si>
    <t>Співфінансування до субвенції з місцевого бюджету на реалізацію публічного інвестиційного проєкту на забезпечення якісної, сучасної та доступної загальної середньої освіти «Нова українська школа» за рахунок відповідної субвенції з державного бюджету</t>
  </si>
  <si>
    <t>КП "Луцька міська дитяча поліклініка"- капітальний ремонт частини приміщення реабілітаційного відділення на вул. В. Чорновола, 1</t>
  </si>
  <si>
    <t>Капітальний ремонт входу будинку культури з адміністративним приміщенням /А-2/ на вул. Центральній, 57 в с. Боголюби Луцького району Волинської області</t>
  </si>
  <si>
    <t>Капітальний ремонт санвузла у І корпусі КЗ "Палац культури міста Луцька" на вул. Богдана Хмельницького, 1 у м. Луцьку</t>
  </si>
  <si>
    <t>Субвенція з місцевого бюджету обласному бюджету Волинської області на будівництво навісу та площадки з бруківки КП «Волинський обласний центр екстренної медичної допомоги та медицини катастроф» у Волинській області, за адресою: м. Луцьк, вул. Словацького, 28</t>
  </si>
  <si>
    <t>0611070</t>
  </si>
  <si>
    <t>Надання позашкільної освіти закладами позашкільної освіти, заходи із позашкільної роботи з дітьми</t>
  </si>
  <si>
    <t xml:space="preserve">КЗ "Луцький міський Центр науково-технічної творчості учнівської молоді Луцької міської ради" - придбання 3 пультів керування автотрасовою моделлю </t>
  </si>
  <si>
    <t>0611222</t>
  </si>
  <si>
    <t>Виконання заходів щодо реалізації публічного інвестиційного проекту на модернізацію майстерень і лабораторій закладів професійної та фахової передвищої освіти, забезпечення енергоефективності, безпеки та інклюзивності освітнього простору за рахунок субвенції з державного бюджету місцевим бюджетам</t>
  </si>
  <si>
    <t>Субвенція з державного бюджету місцевим бюджетам на реалізацію публічного інвестиційного проекту на модернізацію майстерень і лабораторій закладів професійної та фахової передвищої освіти, забезпечення енергоефективності, безпеки та інклюзивності освітнього простору</t>
  </si>
  <si>
    <r>
      <t xml:space="preserve">«Світло в укритті: укомплектування Луцького ліцею №21 сонячною електростанцією»   </t>
    </r>
    <r>
      <rPr>
        <i/>
        <sz val="14"/>
        <rFont val="Times New Roman"/>
        <family val="1"/>
        <charset val="204"/>
      </rPr>
      <t>(бюджет участі)</t>
    </r>
  </si>
  <si>
    <t>КЗ "Музична школа №3"  - капітальний ремонт каналізаційних мереж та санвузлів</t>
  </si>
  <si>
    <t>1510160</t>
  </si>
  <si>
    <t>Капітальний ремонт покрівлі будівлі поліклініки №3 /Літера Б-3/ за адресою м. Луцьк вул. Стефаника, 3а</t>
  </si>
  <si>
    <t>1513245</t>
  </si>
  <si>
    <t>Реалізація публічного інвестиційного проекту із забезпечення житлом дитячих будинків сімейного типу, дітей-сиріт та дітей, позбавлених батьківського піклування</t>
  </si>
  <si>
    <t>Субвенція з місцевого бюджету на реалізацію публічного інвестиційного проєкту із забезпечення житлом дитячих будинків сімейного типу, дітей-сиріт та дітей, позбавлених батьківського піклування, за рахунок відповідної субвенції з державного бюджету</t>
  </si>
  <si>
    <t>Субвенція державному бюджету на реалізацію Програми покращення матеріально-технічного забезпечення військових частин та інших військових формувань, проведення заходів територіальної оборони та мобілізаційної підготовки Луцької міської територіальної громади на 2025-2027 роки для в/ч А1267 для закупівлі та встановлення засобів радіоелектронної боротьби</t>
  </si>
  <si>
    <t>Додаток 5</t>
  </si>
  <si>
    <t>Капітальний ремонт (аварійно-відновлювальні роботи) житлових будинків, пошкоджених внаслідок збройної агресії з боку російської федерації</t>
  </si>
  <si>
    <t>5113225</t>
  </si>
  <si>
    <t>3225</t>
  </si>
  <si>
    <t>1060</t>
  </si>
  <si>
    <r>
      <t>Реалізація публічного інвестиційного проекту із виплати грошової компенсації за належні для отримання жилі приміщення для сімей осіб, визначених пунктами 2-5 частини першої статті 10</t>
    </r>
    <r>
      <rPr>
        <b/>
        <vertAlign val="superscript"/>
        <sz val="8"/>
        <rFont val="Times New Roman"/>
        <family val="1"/>
        <charset val="204"/>
      </rPr>
      <t>-1</t>
    </r>
    <r>
      <rPr>
        <sz val="12"/>
        <rFont val="Times New Roman"/>
        <family val="1"/>
        <charset val="204"/>
      </rPr>
      <t> Закону України «Про статус ветеранів війни, гарантії їх соціального захисту», для осіб з інвалідністю I–II груп, яка настала внаслідок поранення, контузії, каліцтва або захворювання, одержаних під час безпосередньої участі в антитерористичній операції, забезпеченні її проведення, здійсненні заходів із забезпечення національної безпеки і оборони, відсічі і стримування збройної агресії Російської Федерації у Донецькій та Луганській областях, забезпеченні їх здійснення, у заходах, необхідних для забезпечення оборони України, захисту безпеки населення та інтересів держави у зв’язку з військовою агресією Російської Федерації проти України, визначених пунктами 11-14 частини другої статті 7 Закону України «Про статус ветеранів війни, гарантії їх соціального захисту», та які потребують поліпшення житлових умов</t>
    </r>
  </si>
  <si>
    <t xml:space="preserve">Субвенція з місцевого бюджету за рахунок відповідної субвенції з державного бюджету </t>
  </si>
  <si>
    <t xml:space="preserve">Капітальний ремонт (аварійно-відновлювальні роботи) будинку №65 на вул. Стрілецькій в м. Луцьку, пошкодженого внаслідок збройної агресії з боку російської федерації </t>
  </si>
  <si>
    <t xml:space="preserve">Капітальний ремонт (аварійно-відновлювальні роботи) будинку №69 на вул. Стрілецькій в м. Луцьку, пошкодженого внаслідок збройної агресії з боку російської федерації </t>
  </si>
  <si>
    <t xml:space="preserve">Капітальний ремонт (аварійно-відновлювальні роботи) будинку №71 на вул. Стрілецькій в м. Луцьку, пошкодженого внаслідок збройної агресії з боку російської федерації </t>
  </si>
  <si>
    <t xml:space="preserve">Капітальний ремонт (аварійно-відновлювальні роботи) будинку №73 на вул. Стрілецькій в м. Луцьку, пошкодженого внаслідок збройної агресії з боку російської федерації </t>
  </si>
  <si>
    <t xml:space="preserve">Капітальний ремонт (аварійно-відновлювальні роботи) будинку №75 на вул. Стрілецькій в м. Луцьку, пошкодженого внаслідок збройної агресії з боку російської федерації </t>
  </si>
  <si>
    <t xml:space="preserve">Капітальний ремонт (аварійно-відновлювальні роботи) будинку №22 на вул.Івана Кожедуба в м. Луцьку, пошкодженого внаслідок збройної агресії з боку російської федерації </t>
  </si>
  <si>
    <t xml:space="preserve">Капітальний ремонт (аварійно-відновлювальні роботи) будинку №24 на вул.Івана Кожедуба в м. Луцьку, пошкодженого внаслідок збройної агресії з боку російської федерації </t>
  </si>
  <si>
    <t xml:space="preserve">Капітальний ремонт (аварійно-відновлювальні роботи) будинку №26 на вул.Івана Кожедуба в м. Луцьку, пошкодженого внаслідок збройної агресії з боку російської федерації </t>
  </si>
  <si>
    <t xml:space="preserve">Капітальний ремонт (аварійно-відновлювальні роботи) будинку №12 на вул.Озерецькій в м. Луцьку, пошкодженого внаслідок збройної агресії з боку російської федерації </t>
  </si>
  <si>
    <t>Придбання газового котла з установкою та монтажного обладнання в паливну адмінбудівлі Княгининівського старостинського округу</t>
  </si>
  <si>
    <t>КЗ "Луцька музична школа №3" - капітальний ремонт елементів благоустрою прилеглої території (облаштуванням тимчасової стоянки автомобілів) за адресою: м. Луцьк, вул. Гнідавська, 65</t>
  </si>
  <si>
    <t>Субвенція обласному бюджету на капітальний ремонт лікувального корпусу обласного територіального медичного протитуберкульозного об'єднання на вул. Львівській, 50 в м. Луцьку Волинської області (коригування)</t>
  </si>
  <si>
    <t>Субвенція державному бюджету на реалізацію Програми покращення матеріально-технічного забезпечення військових частин та інших військових формувань, проведення заходів територіальної оборони та мобілізаційної підготовки Луцької міської територіальної громади на 2025-2027 роки для в/ч А4554 на реставрацію  лікувального корпусу (будівля №60/70),  (монастир тринітаріїв - пам’ятка архітектури національного значення XVIII-XХ ст., охоронний номер №81) 498 військового госпіталю з пристосуванням (прибудовою)ліфтової шахти (будівля №60/70, військове містечко №60, м. Луцьк, вул. Сенаторки Левчанівської, 4) на коригування проектної документації та проходження екпертизи через Західне управління замовника робіт м. Львів</t>
  </si>
  <si>
    <t>Субвенція державному бюджету на реалізацію Програми забезпечення особистої безпеки громадян та протидії злочинності на 2021-2025 роки на закупівлю безпілотних наземних роботизованих комплексів для управління патрульної поліції у Волинській області Департаменту патрульної поліції (для зведеної бригади "Хижак")</t>
  </si>
  <si>
    <t>Субвенція державному бюджету на реалізацію Програми забезпечення особистої безпеки громадян та протидії злочинності на 2021-2025 роки для Головного управління Національної поліції у Волинській області на реконструкцію службового гуртожитку на вул. Заньковецької, 88 А  в м. Луцьку Волинської області</t>
  </si>
  <si>
    <t>Секретар міської ради</t>
  </si>
  <si>
    <t>Юрій БЕЗПЯТКО</t>
  </si>
  <si>
    <t>Влаштування технічних засобів, механізмів та інших спеціальних пристроїв/засобів, а також спеціалізованих тактильних елементів доступності для забезпечення доступності особам з інвалідністю</t>
  </si>
  <si>
    <t xml:space="preserve">КЗ «Луцький заклад дошкільної освіти (ясла-садок) № 14» - придбання телевізора </t>
  </si>
</sst>
</file>

<file path=xl/styles.xml><?xml version="1.0" encoding="utf-8"?>
<styleSheet xmlns="http://schemas.openxmlformats.org/spreadsheetml/2006/main">
  <numFmts count="3">
    <numFmt numFmtId="164" formatCode="0.0"/>
    <numFmt numFmtId="165" formatCode="#,##0.0"/>
    <numFmt numFmtId="166" formatCode="0000"/>
  </numFmts>
  <fonts count="34">
    <font>
      <sz val="11"/>
      <color theme="1"/>
      <name val="Calibri"/>
      <family val="2"/>
      <charset val="204"/>
    </font>
    <font>
      <sz val="11"/>
      <name val="Calibri"/>
      <family val="2"/>
      <charset val="204"/>
    </font>
    <font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5"/>
      <name val="Times New Roman"/>
      <family val="1"/>
      <charset val="204"/>
    </font>
    <font>
      <b/>
      <sz val="13"/>
      <name val="Times New Roman"/>
      <family val="1"/>
      <charset val="204"/>
    </font>
    <font>
      <sz val="7"/>
      <name val="Times New Roman"/>
      <family val="1"/>
      <charset val="204"/>
    </font>
    <font>
      <sz val="8"/>
      <name val="Times New Roman"/>
      <family val="1"/>
      <charset val="204"/>
    </font>
    <font>
      <sz val="6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5"/>
      <name val="Times New Roman"/>
      <family val="1"/>
      <charset val="204"/>
    </font>
    <font>
      <i/>
      <sz val="12"/>
      <name val="Times New Roman"/>
      <family val="1"/>
      <charset val="204"/>
    </font>
    <font>
      <sz val="13"/>
      <name val="Times New Roman"/>
      <family val="1"/>
      <charset val="204"/>
    </font>
    <font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b/>
      <i/>
      <sz val="12"/>
      <name val="Times New Roman"/>
      <family val="1"/>
      <charset val="204"/>
    </font>
    <font>
      <sz val="20"/>
      <name val="Times New Roman"/>
      <family val="1"/>
      <charset val="204"/>
    </font>
    <font>
      <sz val="18"/>
      <name val="Times New Roman"/>
      <family val="1"/>
      <charset val="204"/>
    </font>
    <font>
      <i/>
      <sz val="11"/>
      <name val="Times New Roman"/>
      <family val="1"/>
      <charset val="204"/>
    </font>
    <font>
      <sz val="16"/>
      <name val="Times New Roman"/>
      <family val="1"/>
      <charset val="204"/>
    </font>
    <font>
      <sz val="13.5"/>
      <name val="Times New Roman"/>
      <family val="1"/>
      <charset val="204"/>
    </font>
    <font>
      <b/>
      <i/>
      <sz val="13"/>
      <name val="Times New Roman"/>
      <family val="1"/>
      <charset val="204"/>
    </font>
    <font>
      <b/>
      <sz val="14"/>
      <name val="Times New Roman"/>
      <family val="1"/>
      <charset val="204"/>
    </font>
    <font>
      <sz val="16"/>
      <name val="Calibri"/>
      <family val="2"/>
      <charset val="204"/>
    </font>
    <font>
      <u/>
      <sz val="8.8000000000000007"/>
      <color theme="10"/>
      <name val="Calibri"/>
      <family val="2"/>
      <charset val="204"/>
    </font>
    <font>
      <sz val="14"/>
      <color theme="1"/>
      <name val="Times New Roman"/>
      <family val="1"/>
      <charset val="204"/>
    </font>
    <font>
      <sz val="13"/>
      <color rgb="FFFF0000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4"/>
      <color rgb="FF333333"/>
      <name val="Times New Roman"/>
      <family val="1"/>
      <charset val="204"/>
    </font>
    <font>
      <sz val="13"/>
      <color rgb="FF000000"/>
      <name val="Times New Roman"/>
      <family val="1"/>
      <charset val="204"/>
    </font>
    <font>
      <b/>
      <vertAlign val="superscript"/>
      <sz val="8"/>
      <name val="Times New Roman"/>
      <family val="1"/>
      <charset val="204"/>
    </font>
    <font>
      <sz val="14"/>
      <color rgb="FF00000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0C0C0"/>
        <bgColor rgb="FFBFBFBF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 tint="-0.14999847407452621"/>
        <bgColor rgb="FFC0C0C0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6" fillId="0" borderId="0" applyNumberFormat="0" applyFill="0" applyBorder="0" applyAlignment="0" applyProtection="0">
      <alignment vertical="top"/>
      <protection locked="0"/>
    </xf>
  </cellStyleXfs>
  <cellXfs count="270">
    <xf numFmtId="0" fontId="0" fillId="0" borderId="0" xfId="0"/>
    <xf numFmtId="0" fontId="1" fillId="0" borderId="0" xfId="0" applyFont="1"/>
    <xf numFmtId="3" fontId="1" fillId="0" borderId="0" xfId="0" applyNumberFormat="1" applyFont="1"/>
    <xf numFmtId="0" fontId="1" fillId="0" borderId="0" xfId="0" applyFont="1" applyAlignment="1">
      <alignment horizontal="right"/>
    </xf>
    <xf numFmtId="0" fontId="2" fillId="0" borderId="0" xfId="0" applyFont="1" applyBorder="1"/>
    <xf numFmtId="0" fontId="2" fillId="2" borderId="0" xfId="0" applyFont="1" applyFill="1" applyBorder="1"/>
    <xf numFmtId="0" fontId="2" fillId="0" borderId="0" xfId="0" applyFont="1" applyBorder="1" applyAlignment="1">
      <alignment horizontal="right"/>
    </xf>
    <xf numFmtId="0" fontId="2" fillId="2" borderId="0" xfId="0" applyFont="1" applyFill="1" applyBorder="1" applyAlignment="1">
      <alignment horizontal="left"/>
    </xf>
    <xf numFmtId="0" fontId="2" fillId="2" borderId="0" xfId="0" applyFont="1" applyFill="1" applyBorder="1" applyAlignment="1">
      <alignment horizontal="right"/>
    </xf>
    <xf numFmtId="0" fontId="1" fillId="2" borderId="0" xfId="0" applyFont="1" applyFill="1"/>
    <xf numFmtId="14" fontId="2" fillId="2" borderId="1" xfId="0" applyNumberFormat="1" applyFont="1" applyFill="1" applyBorder="1" applyAlignment="1"/>
    <xf numFmtId="3" fontId="2" fillId="0" borderId="0" xfId="0" applyNumberFormat="1" applyFont="1" applyBorder="1"/>
    <xf numFmtId="0" fontId="1" fillId="0" borderId="0" xfId="0" applyFont="1" applyAlignment="1"/>
    <xf numFmtId="0" fontId="4" fillId="0" borderId="0" xfId="0" applyFont="1" applyBorder="1" applyAlignment="1">
      <alignment horizontal="center" wrapText="1"/>
    </xf>
    <xf numFmtId="0" fontId="1" fillId="0" borderId="0" xfId="0" applyFont="1" applyBorder="1" applyAlignment="1">
      <alignment horizontal="center" vertical="center" wrapText="1"/>
    </xf>
    <xf numFmtId="164" fontId="2" fillId="0" borderId="0" xfId="0" applyNumberFormat="1" applyFont="1" applyBorder="1" applyAlignment="1">
      <alignment horizontal="center"/>
    </xf>
    <xf numFmtId="3" fontId="2" fillId="0" borderId="0" xfId="0" applyNumberFormat="1" applyFont="1" applyBorder="1" applyAlignment="1">
      <alignment horizontal="right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3" fontId="2" fillId="0" borderId="2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/>
    </xf>
    <xf numFmtId="0" fontId="1" fillId="0" borderId="0" xfId="0" applyFont="1" applyAlignment="1">
      <alignment horizontal="center" vertical="center"/>
    </xf>
    <xf numFmtId="49" fontId="5" fillId="3" borderId="2" xfId="0" applyNumberFormat="1" applyFont="1" applyFill="1" applyBorder="1" applyAlignment="1">
      <alignment horizontal="center" vertical="center" wrapText="1"/>
    </xf>
    <xf numFmtId="165" fontId="10" fillId="3" borderId="2" xfId="0" applyNumberFormat="1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164" fontId="2" fillId="3" borderId="2" xfId="0" applyNumberFormat="1" applyFont="1" applyFill="1" applyBorder="1" applyAlignment="1">
      <alignment horizontal="center"/>
    </xf>
    <xf numFmtId="3" fontId="4" fillId="3" borderId="2" xfId="0" applyNumberFormat="1" applyFont="1" applyFill="1" applyBorder="1"/>
    <xf numFmtId="49" fontId="5" fillId="0" borderId="2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/>
    </xf>
    <xf numFmtId="3" fontId="4" fillId="0" borderId="2" xfId="0" applyNumberFormat="1" applyFont="1" applyBorder="1"/>
    <xf numFmtId="3" fontId="12" fillId="0" borderId="2" xfId="0" applyNumberFormat="1" applyFont="1" applyBorder="1"/>
    <xf numFmtId="49" fontId="13" fillId="0" borderId="2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0" fontId="14" fillId="0" borderId="2" xfId="0" applyFont="1" applyBorder="1" applyAlignment="1">
      <alignment wrapText="1"/>
    </xf>
    <xf numFmtId="164" fontId="15" fillId="0" borderId="2" xfId="0" applyNumberFormat="1" applyFont="1" applyBorder="1" applyAlignment="1">
      <alignment horizontal="left"/>
    </xf>
    <xf numFmtId="0" fontId="14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164" fontId="9" fillId="0" borderId="2" xfId="0" applyNumberFormat="1" applyFont="1" applyBorder="1" applyAlignment="1">
      <alignment horizontal="center" vertical="center"/>
    </xf>
    <xf numFmtId="0" fontId="2" fillId="0" borderId="2" xfId="0" applyFont="1" applyBorder="1"/>
    <xf numFmtId="0" fontId="15" fillId="0" borderId="2" xfId="0" applyFont="1" applyBorder="1" applyAlignment="1">
      <alignment horizontal="left" wrapText="1"/>
    </xf>
    <xf numFmtId="49" fontId="5" fillId="0" borderId="2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49" fontId="13" fillId="0" borderId="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wrapText="1"/>
    </xf>
    <xf numFmtId="0" fontId="1" fillId="0" borderId="2" xfId="0" applyFont="1" applyBorder="1" applyAlignment="1"/>
    <xf numFmtId="0" fontId="15" fillId="0" borderId="3" xfId="0" applyFont="1" applyBorder="1" applyAlignment="1">
      <alignment wrapText="1"/>
    </xf>
    <xf numFmtId="0" fontId="15" fillId="0" borderId="2" xfId="0" applyFont="1" applyBorder="1" applyAlignment="1"/>
    <xf numFmtId="0" fontId="15" fillId="0" borderId="4" xfId="0" applyFont="1" applyBorder="1" applyAlignment="1">
      <alignment wrapText="1"/>
    </xf>
    <xf numFmtId="0" fontId="5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5" fillId="0" borderId="2" xfId="0" applyFont="1" applyBorder="1"/>
    <xf numFmtId="49" fontId="13" fillId="0" borderId="3" xfId="0" applyNumberFormat="1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3" fontId="12" fillId="2" borderId="2" xfId="0" applyNumberFormat="1" applyFont="1" applyFill="1" applyBorder="1"/>
    <xf numFmtId="49" fontId="13" fillId="0" borderId="2" xfId="0" applyNumberFormat="1" applyFont="1" applyBorder="1" applyAlignment="1">
      <alignment horizontal="center" vertical="center"/>
    </xf>
    <xf numFmtId="0" fontId="15" fillId="0" borderId="0" xfId="0" applyFont="1" applyAlignment="1">
      <alignment wrapText="1"/>
    </xf>
    <xf numFmtId="0" fontId="13" fillId="0" borderId="2" xfId="0" applyFont="1" applyBorder="1" applyAlignment="1">
      <alignment horizontal="center" vertical="center"/>
    </xf>
    <xf numFmtId="49" fontId="13" fillId="0" borderId="3" xfId="0" applyNumberFormat="1" applyFont="1" applyBorder="1" applyAlignment="1">
      <alignment horizontal="center" vertical="center"/>
    </xf>
    <xf numFmtId="0" fontId="15" fillId="2" borderId="2" xfId="0" applyFont="1" applyFill="1" applyBorder="1" applyAlignment="1">
      <alignment wrapText="1"/>
    </xf>
    <xf numFmtId="0" fontId="14" fillId="2" borderId="2" xfId="0" applyFont="1" applyFill="1" applyBorder="1" applyAlignment="1">
      <alignment wrapText="1"/>
    </xf>
    <xf numFmtId="3" fontId="12" fillId="0" borderId="2" xfId="0" applyNumberFormat="1" applyFont="1" applyBorder="1"/>
    <xf numFmtId="166" fontId="13" fillId="0" borderId="2" xfId="0" applyNumberFormat="1" applyFont="1" applyBorder="1" applyAlignment="1">
      <alignment horizontal="center" vertical="center" wrapText="1"/>
    </xf>
    <xf numFmtId="3" fontId="4" fillId="0" borderId="2" xfId="0" applyNumberFormat="1" applyFont="1" applyBorder="1"/>
    <xf numFmtId="0" fontId="5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wrapText="1"/>
    </xf>
    <xf numFmtId="0" fontId="15" fillId="0" borderId="5" xfId="0" applyFont="1" applyBorder="1" applyAlignment="1">
      <alignment wrapText="1"/>
    </xf>
    <xf numFmtId="0" fontId="14" fillId="0" borderId="2" xfId="0" applyFont="1" applyBorder="1" applyAlignment="1">
      <alignment horizontal="center" vertical="center"/>
    </xf>
    <xf numFmtId="0" fontId="15" fillId="0" borderId="2" xfId="0" applyFont="1" applyBorder="1"/>
    <xf numFmtId="49" fontId="13" fillId="3" borderId="2" xfId="0" applyNumberFormat="1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wrapText="1"/>
    </xf>
    <xf numFmtId="0" fontId="11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left" wrapText="1"/>
    </xf>
    <xf numFmtId="0" fontId="13" fillId="3" borderId="2" xfId="0" applyFont="1" applyFill="1" applyBorder="1" applyAlignment="1">
      <alignment horizontal="center" vertical="center" wrapText="1"/>
    </xf>
    <xf numFmtId="49" fontId="13" fillId="3" borderId="2" xfId="0" applyNumberFormat="1" applyFont="1" applyFill="1" applyBorder="1" applyAlignment="1">
      <alignment horizontal="center" vertical="center" wrapText="1"/>
    </xf>
    <xf numFmtId="0" fontId="15" fillId="3" borderId="2" xfId="0" applyFont="1" applyFill="1" applyBorder="1" applyAlignment="1"/>
    <xf numFmtId="0" fontId="17" fillId="0" borderId="2" xfId="0" applyFont="1" applyBorder="1" applyAlignment="1">
      <alignment horizontal="center" vertical="center" wrapText="1"/>
    </xf>
    <xf numFmtId="49" fontId="17" fillId="0" borderId="2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49" fontId="13" fillId="0" borderId="2" xfId="0" applyNumberFormat="1" applyFont="1" applyBorder="1" applyAlignment="1">
      <alignment horizontal="center" vertical="center" wrapText="1"/>
    </xf>
    <xf numFmtId="0" fontId="14" fillId="0" borderId="2" xfId="0" applyFont="1" applyBorder="1" applyAlignment="1">
      <alignment wrapText="1"/>
    </xf>
    <xf numFmtId="0" fontId="15" fillId="3" borderId="2" xfId="0" applyFont="1" applyFill="1" applyBorder="1"/>
    <xf numFmtId="0" fontId="13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wrapText="1"/>
    </xf>
    <xf numFmtId="0" fontId="15" fillId="0" borderId="4" xfId="0" applyFont="1" applyBorder="1"/>
    <xf numFmtId="0" fontId="15" fillId="0" borderId="6" xfId="0" applyFont="1" applyBorder="1" applyAlignment="1">
      <alignment horizontal="left" wrapText="1"/>
    </xf>
    <xf numFmtId="49" fontId="5" fillId="3" borderId="2" xfId="0" applyNumberFormat="1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15" fillId="4" borderId="2" xfId="0" applyFont="1" applyFill="1" applyBorder="1"/>
    <xf numFmtId="0" fontId="15" fillId="4" borderId="3" xfId="0" applyFont="1" applyFill="1" applyBorder="1" applyAlignment="1">
      <alignment horizontal="left" wrapText="1"/>
    </xf>
    <xf numFmtId="3" fontId="12" fillId="4" borderId="2" xfId="0" applyNumberFormat="1" applyFont="1" applyFill="1" applyBorder="1"/>
    <xf numFmtId="0" fontId="11" fillId="0" borderId="2" xfId="0" applyFont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left" wrapText="1"/>
    </xf>
    <xf numFmtId="0" fontId="15" fillId="0" borderId="3" xfId="0" applyFont="1" applyBorder="1" applyAlignment="1">
      <alignment horizontal="left" wrapText="1"/>
    </xf>
    <xf numFmtId="1" fontId="5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left" vertical="center" wrapText="1"/>
    </xf>
    <xf numFmtId="0" fontId="15" fillId="2" borderId="3" xfId="0" applyFont="1" applyFill="1" applyBorder="1" applyAlignment="1">
      <alignment wrapText="1"/>
    </xf>
    <xf numFmtId="0" fontId="14" fillId="0" borderId="3" xfId="0" applyFont="1" applyBorder="1" applyAlignment="1">
      <alignment horizontal="left" wrapText="1"/>
    </xf>
    <xf numFmtId="0" fontId="15" fillId="0" borderId="5" xfId="0" applyFont="1" applyBorder="1" applyAlignment="1">
      <alignment horizontal="left" wrapText="1"/>
    </xf>
    <xf numFmtId="0" fontId="15" fillId="0" borderId="5" xfId="0" applyFont="1" applyBorder="1" applyAlignment="1">
      <alignment horizontal="left" vertical="center" wrapText="1"/>
    </xf>
    <xf numFmtId="0" fontId="15" fillId="0" borderId="0" xfId="0" applyFont="1" applyBorder="1" applyAlignment="1">
      <alignment wrapText="1"/>
    </xf>
    <xf numFmtId="1" fontId="5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wrapText="1"/>
    </xf>
    <xf numFmtId="49" fontId="9" fillId="3" borderId="2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0" fontId="15" fillId="0" borderId="3" xfId="0" applyFont="1" applyBorder="1"/>
    <xf numFmtId="0" fontId="15" fillId="0" borderId="0" xfId="0" applyFont="1"/>
    <xf numFmtId="0" fontId="18" fillId="0" borderId="3" xfId="0" applyFont="1" applyBorder="1" applyAlignment="1">
      <alignment wrapText="1"/>
    </xf>
    <xf numFmtId="0" fontId="19" fillId="0" borderId="2" xfId="0" applyFont="1" applyBorder="1" applyAlignment="1">
      <alignment wrapText="1"/>
    </xf>
    <xf numFmtId="49" fontId="15" fillId="0" borderId="3" xfId="0" applyNumberFormat="1" applyFont="1" applyBorder="1" applyAlignment="1">
      <alignment wrapText="1"/>
    </xf>
    <xf numFmtId="49" fontId="15" fillId="0" borderId="2" xfId="0" applyNumberFormat="1" applyFont="1" applyBorder="1" applyAlignment="1">
      <alignment wrapText="1"/>
    </xf>
    <xf numFmtId="0" fontId="11" fillId="3" borderId="2" xfId="0" applyFont="1" applyFill="1" applyBorder="1" applyAlignment="1">
      <alignment horizontal="center" wrapText="1"/>
    </xf>
    <xf numFmtId="0" fontId="11" fillId="0" borderId="2" xfId="0" applyFont="1" applyBorder="1" applyAlignment="1">
      <alignment horizontal="center" wrapText="1"/>
    </xf>
    <xf numFmtId="49" fontId="14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wrapText="1"/>
    </xf>
    <xf numFmtId="0" fontId="14" fillId="0" borderId="2" xfId="0" applyFont="1" applyBorder="1"/>
    <xf numFmtId="0" fontId="9" fillId="0" borderId="2" xfId="0" applyFont="1" applyBorder="1"/>
    <xf numFmtId="49" fontId="20" fillId="0" borderId="2" xfId="0" applyNumberFormat="1" applyFont="1" applyBorder="1" applyAlignment="1">
      <alignment horizontal="center" vertical="center"/>
    </xf>
    <xf numFmtId="0" fontId="15" fillId="0" borderId="7" xfId="0" applyFont="1" applyBorder="1"/>
    <xf numFmtId="0" fontId="21" fillId="0" borderId="2" xfId="0" applyFont="1" applyBorder="1" applyAlignment="1">
      <alignment horizontal="left" wrapText="1"/>
    </xf>
    <xf numFmtId="0" fontId="9" fillId="0" borderId="2" xfId="0" applyFont="1" applyBorder="1"/>
    <xf numFmtId="0" fontId="9" fillId="0" borderId="3" xfId="0" applyFont="1" applyBorder="1" applyAlignment="1">
      <alignment horizontal="center"/>
    </xf>
    <xf numFmtId="0" fontId="15" fillId="2" borderId="2" xfId="0" applyFont="1" applyFill="1" applyBorder="1" applyAlignment="1">
      <alignment horizontal="justify" wrapText="1"/>
    </xf>
    <xf numFmtId="0" fontId="9" fillId="3" borderId="2" xfId="0" applyFont="1" applyFill="1" applyBorder="1"/>
    <xf numFmtId="0" fontId="9" fillId="3" borderId="2" xfId="0" applyFont="1" applyFill="1" applyBorder="1" applyAlignment="1">
      <alignment horizontal="center"/>
    </xf>
    <xf numFmtId="0" fontId="18" fillId="3" borderId="2" xfId="0" applyFont="1" applyFill="1" applyBorder="1" applyAlignment="1">
      <alignment horizontal="left" wrapText="1"/>
    </xf>
    <xf numFmtId="0" fontId="9" fillId="0" borderId="2" xfId="0" applyFont="1" applyBorder="1" applyAlignment="1">
      <alignment horizontal="center"/>
    </xf>
    <xf numFmtId="0" fontId="18" fillId="0" borderId="2" xfId="0" applyFont="1" applyBorder="1" applyAlignment="1">
      <alignment horizontal="left" wrapText="1"/>
    </xf>
    <xf numFmtId="0" fontId="18" fillId="0" borderId="2" xfId="0" applyFont="1" applyBorder="1" applyAlignment="1">
      <alignment wrapText="1"/>
    </xf>
    <xf numFmtId="0" fontId="15" fillId="0" borderId="8" xfId="0" applyFont="1" applyBorder="1" applyAlignment="1">
      <alignment wrapText="1"/>
    </xf>
    <xf numFmtId="0" fontId="15" fillId="0" borderId="4" xfId="0" applyFont="1" applyBorder="1" applyAlignment="1">
      <alignment horizontal="left" wrapText="1"/>
    </xf>
    <xf numFmtId="0" fontId="22" fillId="2" borderId="7" xfId="0" applyFont="1" applyFill="1" applyBorder="1" applyAlignment="1">
      <alignment horizontal="left" wrapText="1"/>
    </xf>
    <xf numFmtId="0" fontId="22" fillId="0" borderId="2" xfId="0" applyFont="1" applyBorder="1" applyAlignment="1">
      <alignment wrapText="1"/>
    </xf>
    <xf numFmtId="0" fontId="15" fillId="0" borderId="9" xfId="0" applyFont="1" applyBorder="1" applyAlignment="1">
      <alignment wrapText="1"/>
    </xf>
    <xf numFmtId="0" fontId="15" fillId="0" borderId="0" xfId="0" applyFont="1" applyAlignment="1">
      <alignment wrapText="1"/>
    </xf>
    <xf numFmtId="49" fontId="9" fillId="0" borderId="2" xfId="0" applyNumberFormat="1" applyFont="1" applyBorder="1" applyAlignment="1">
      <alignment horizontal="center" vertical="center"/>
    </xf>
    <xf numFmtId="0" fontId="14" fillId="0" borderId="5" xfId="0" applyFont="1" applyBorder="1"/>
    <xf numFmtId="0" fontId="9" fillId="0" borderId="5" xfId="0" applyFont="1" applyBorder="1"/>
    <xf numFmtId="0" fontId="22" fillId="2" borderId="9" xfId="0" applyFont="1" applyFill="1" applyBorder="1" applyAlignment="1">
      <alignment wrapText="1"/>
    </xf>
    <xf numFmtId="0" fontId="14" fillId="2" borderId="9" xfId="0" applyFont="1" applyFill="1" applyBorder="1" applyAlignment="1">
      <alignment wrapText="1"/>
    </xf>
    <xf numFmtId="49" fontId="5" fillId="0" borderId="5" xfId="0" applyNumberFormat="1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/>
    </xf>
    <xf numFmtId="49" fontId="13" fillId="0" borderId="5" xfId="0" applyNumberFormat="1" applyFont="1" applyBorder="1" applyAlignment="1">
      <alignment horizontal="center" vertical="center"/>
    </xf>
    <xf numFmtId="0" fontId="15" fillId="2" borderId="9" xfId="0" applyFont="1" applyFill="1" applyBorder="1" applyAlignment="1">
      <alignment wrapText="1"/>
    </xf>
    <xf numFmtId="0" fontId="10" fillId="3" borderId="2" xfId="0" applyFont="1" applyFill="1" applyBorder="1" applyAlignment="1">
      <alignment horizontal="center" vertical="center"/>
    </xf>
    <xf numFmtId="0" fontId="23" fillId="3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left" vertical="center" wrapText="1"/>
    </xf>
    <xf numFmtId="0" fontId="9" fillId="3" borderId="2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49" fontId="9" fillId="0" borderId="2" xfId="0" applyNumberFormat="1" applyFont="1" applyBorder="1"/>
    <xf numFmtId="49" fontId="5" fillId="5" borderId="2" xfId="0" applyNumberFormat="1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center" wrapText="1"/>
    </xf>
    <xf numFmtId="49" fontId="13" fillId="5" borderId="2" xfId="0" applyNumberFormat="1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center" vertical="center" wrapText="1"/>
    </xf>
    <xf numFmtId="0" fontId="15" fillId="5" borderId="2" xfId="0" applyFont="1" applyFill="1" applyBorder="1"/>
    <xf numFmtId="0" fontId="15" fillId="0" borderId="3" xfId="0" applyFont="1" applyBorder="1" applyAlignment="1">
      <alignment horizontal="left" wrapText="1"/>
    </xf>
    <xf numFmtId="0" fontId="24" fillId="0" borderId="2" xfId="0" applyFont="1" applyBorder="1"/>
    <xf numFmtId="3" fontId="15" fillId="0" borderId="0" xfId="0" applyNumberFormat="1" applyFont="1"/>
    <xf numFmtId="4" fontId="21" fillId="0" borderId="0" xfId="0" applyNumberFormat="1" applyFont="1" applyAlignment="1">
      <alignment horizontal="right"/>
    </xf>
    <xf numFmtId="4" fontId="21" fillId="0" borderId="0" xfId="0" applyNumberFormat="1" applyFont="1" applyAlignment="1">
      <alignment horizontal="left"/>
    </xf>
    <xf numFmtId="0" fontId="21" fillId="0" borderId="0" xfId="0" applyFont="1" applyAlignment="1">
      <alignment horizontal="left" vertical="center" wrapText="1"/>
    </xf>
    <xf numFmtId="0" fontId="25" fillId="0" borderId="0" xfId="0" applyFont="1" applyAlignment="1">
      <alignment horizontal="right"/>
    </xf>
    <xf numFmtId="0" fontId="25" fillId="0" borderId="0" xfId="0" applyFont="1"/>
    <xf numFmtId="0" fontId="15" fillId="0" borderId="0" xfId="0" applyFont="1" applyBorder="1"/>
    <xf numFmtId="3" fontId="15" fillId="0" borderId="0" xfId="0" applyNumberFormat="1" applyFont="1" applyBorder="1"/>
    <xf numFmtId="0" fontId="9" fillId="0" borderId="0" xfId="0" applyFont="1"/>
    <xf numFmtId="0" fontId="15" fillId="2" borderId="0" xfId="0" applyFont="1" applyFill="1" applyBorder="1"/>
    <xf numFmtId="3" fontId="15" fillId="2" borderId="0" xfId="0" applyNumberFormat="1" applyFont="1" applyFill="1" applyBorder="1"/>
    <xf numFmtId="0" fontId="24" fillId="2" borderId="0" xfId="0" applyFont="1" applyFill="1" applyBorder="1" applyAlignment="1">
      <alignment horizontal="right"/>
    </xf>
    <xf numFmtId="0" fontId="15" fillId="2" borderId="0" xfId="0" applyFont="1" applyFill="1"/>
    <xf numFmtId="3" fontId="15" fillId="2" borderId="0" xfId="0" applyNumberFormat="1" applyFont="1" applyFill="1"/>
    <xf numFmtId="49" fontId="20" fillId="0" borderId="5" xfId="0" applyNumberFormat="1" applyFont="1" applyBorder="1" applyAlignment="1">
      <alignment horizontal="center" vertical="center"/>
    </xf>
    <xf numFmtId="0" fontId="15" fillId="0" borderId="2" xfId="0" applyFont="1" applyFill="1" applyBorder="1" applyAlignment="1">
      <alignment wrapText="1"/>
    </xf>
    <xf numFmtId="0" fontId="2" fillId="0" borderId="3" xfId="0" applyFont="1" applyBorder="1" applyAlignment="1">
      <alignment horizontal="center"/>
    </xf>
    <xf numFmtId="0" fontId="27" fillId="0" borderId="2" xfId="0" applyFont="1" applyBorder="1"/>
    <xf numFmtId="49" fontId="20" fillId="0" borderId="2" xfId="0" applyNumberFormat="1" applyFont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left" wrapText="1"/>
    </xf>
    <xf numFmtId="0" fontId="14" fillId="0" borderId="2" xfId="1" applyFont="1" applyBorder="1" applyAlignment="1" applyProtection="1">
      <alignment wrapText="1"/>
    </xf>
    <xf numFmtId="0" fontId="27" fillId="0" borderId="2" xfId="0" applyFont="1" applyBorder="1" applyAlignment="1">
      <alignment wrapText="1"/>
    </xf>
    <xf numFmtId="0" fontId="29" fillId="0" borderId="2" xfId="0" applyFont="1" applyBorder="1" applyAlignment="1">
      <alignment wrapText="1"/>
    </xf>
    <xf numFmtId="0" fontId="29" fillId="0" borderId="0" xfId="0" applyFont="1" applyAlignment="1">
      <alignment wrapText="1"/>
    </xf>
    <xf numFmtId="0" fontId="30" fillId="0" borderId="0" xfId="0" applyFont="1"/>
    <xf numFmtId="0" fontId="30" fillId="0" borderId="0" xfId="0" applyFont="1" applyAlignment="1">
      <alignment wrapText="1"/>
    </xf>
    <xf numFmtId="0" fontId="30" fillId="0" borderId="2" xfId="0" applyFont="1" applyBorder="1"/>
    <xf numFmtId="4" fontId="2" fillId="2" borderId="0" xfId="0" applyNumberFormat="1" applyFont="1" applyFill="1" applyBorder="1"/>
    <xf numFmtId="4" fontId="2" fillId="2" borderId="1" xfId="0" applyNumberFormat="1" applyFont="1" applyFill="1" applyBorder="1" applyAlignment="1"/>
    <xf numFmtId="4" fontId="2" fillId="0" borderId="0" xfId="0" applyNumberFormat="1" applyFont="1" applyBorder="1" applyAlignment="1"/>
    <xf numFmtId="4" fontId="4" fillId="0" borderId="0" xfId="0" applyNumberFormat="1" applyFont="1" applyBorder="1" applyAlignment="1">
      <alignment horizontal="center" wrapText="1"/>
    </xf>
    <xf numFmtId="4" fontId="2" fillId="0" borderId="0" xfId="0" applyNumberFormat="1" applyFont="1" applyBorder="1" applyAlignment="1">
      <alignment horizontal="center"/>
    </xf>
    <xf numFmtId="4" fontId="4" fillId="3" borderId="2" xfId="0" applyNumberFormat="1" applyFont="1" applyFill="1" applyBorder="1"/>
    <xf numFmtId="4" fontId="4" fillId="0" borderId="2" xfId="0" applyNumberFormat="1" applyFont="1" applyBorder="1"/>
    <xf numFmtId="4" fontId="12" fillId="0" borderId="2" xfId="0" applyNumberFormat="1" applyFont="1" applyBorder="1"/>
    <xf numFmtId="4" fontId="12" fillId="0" borderId="2" xfId="0" applyNumberFormat="1" applyFont="1" applyBorder="1" applyAlignment="1">
      <alignment wrapText="1"/>
    </xf>
    <xf numFmtId="4" fontId="12" fillId="0" borderId="4" xfId="0" applyNumberFormat="1" applyFont="1" applyBorder="1" applyAlignment="1">
      <alignment wrapText="1"/>
    </xf>
    <xf numFmtId="4" fontId="12" fillId="2" borderId="2" xfId="0" applyNumberFormat="1" applyFont="1" applyFill="1" applyBorder="1"/>
    <xf numFmtId="4" fontId="4" fillId="2" borderId="2" xfId="0" applyNumberFormat="1" applyFont="1" applyFill="1" applyBorder="1"/>
    <xf numFmtId="4" fontId="12" fillId="0" borderId="5" xfId="0" applyNumberFormat="1" applyFont="1" applyBorder="1"/>
    <xf numFmtId="4" fontId="4" fillId="4" borderId="2" xfId="0" applyNumberFormat="1" applyFont="1" applyFill="1" applyBorder="1"/>
    <xf numFmtId="4" fontId="15" fillId="0" borderId="0" xfId="0" applyNumberFormat="1" applyFont="1" applyAlignment="1">
      <alignment horizontal="center"/>
    </xf>
    <xf numFmtId="4" fontId="15" fillId="0" borderId="0" xfId="0" applyNumberFormat="1" applyFont="1" applyBorder="1" applyAlignment="1">
      <alignment horizontal="center"/>
    </xf>
    <xf numFmtId="4" fontId="15" fillId="2" borderId="0" xfId="0" applyNumberFormat="1" applyFont="1" applyFill="1" applyBorder="1" applyAlignment="1">
      <alignment horizontal="right"/>
    </xf>
    <xf numFmtId="4" fontId="24" fillId="2" borderId="0" xfId="0" applyNumberFormat="1" applyFont="1" applyFill="1" applyBorder="1" applyAlignment="1">
      <alignment horizontal="right"/>
    </xf>
    <xf numFmtId="4" fontId="15" fillId="2" borderId="0" xfId="0" applyNumberFormat="1" applyFont="1" applyFill="1" applyBorder="1" applyAlignment="1">
      <alignment horizontal="center"/>
    </xf>
    <xf numFmtId="4" fontId="15" fillId="2" borderId="0" xfId="0" applyNumberFormat="1" applyFont="1" applyFill="1" applyAlignment="1">
      <alignment horizontal="center"/>
    </xf>
    <xf numFmtId="4" fontId="1" fillId="0" borderId="0" xfId="0" applyNumberFormat="1" applyFont="1" applyAlignment="1">
      <alignment horizontal="center"/>
    </xf>
    <xf numFmtId="4" fontId="7" fillId="0" borderId="2" xfId="0" applyNumberFormat="1" applyFont="1" applyBorder="1" applyAlignment="1">
      <alignment horizontal="center" vertical="center" wrapText="1"/>
    </xf>
    <xf numFmtId="0" fontId="14" fillId="0" borderId="10" xfId="0" applyFont="1" applyFill="1" applyBorder="1" applyAlignment="1" applyProtection="1">
      <alignment horizontal="left" vertical="center" wrapText="1"/>
    </xf>
    <xf numFmtId="0" fontId="15" fillId="0" borderId="3" xfId="0" applyFont="1" applyFill="1" applyBorder="1" applyAlignment="1">
      <alignment wrapText="1"/>
    </xf>
    <xf numFmtId="4" fontId="12" fillId="0" borderId="2" xfId="0" applyNumberFormat="1" applyFont="1" applyFill="1" applyBorder="1"/>
    <xf numFmtId="3" fontId="4" fillId="0" borderId="2" xfId="0" applyNumberFormat="1" applyFont="1" applyFill="1" applyBorder="1"/>
    <xf numFmtId="0" fontId="1" fillId="0" borderId="0" xfId="0" applyFont="1" applyFill="1" applyAlignment="1">
      <alignment horizontal="right"/>
    </xf>
    <xf numFmtId="1" fontId="13" fillId="0" borderId="2" xfId="0" applyNumberFormat="1" applyFont="1" applyBorder="1" applyAlignment="1">
      <alignment horizontal="center" vertical="center" wrapText="1"/>
    </xf>
    <xf numFmtId="166" fontId="20" fillId="0" borderId="2" xfId="0" applyNumberFormat="1" applyFont="1" applyBorder="1" applyAlignment="1">
      <alignment horizontal="center" vertical="center" wrapText="1"/>
    </xf>
    <xf numFmtId="0" fontId="14" fillId="0" borderId="2" xfId="0" applyFont="1" applyBorder="1" applyAlignment="1">
      <alignment horizontal="left" wrapText="1"/>
    </xf>
    <xf numFmtId="0" fontId="14" fillId="0" borderId="2" xfId="0" applyFont="1" applyFill="1" applyBorder="1" applyAlignment="1">
      <alignment wrapText="1"/>
    </xf>
    <xf numFmtId="0" fontId="14" fillId="0" borderId="2" xfId="0" applyNumberFormat="1" applyFont="1" applyFill="1" applyBorder="1" applyAlignment="1">
      <alignment wrapText="1"/>
    </xf>
    <xf numFmtId="0" fontId="30" fillId="0" borderId="2" xfId="0" applyFont="1" applyBorder="1" applyAlignment="1">
      <alignment wrapText="1"/>
    </xf>
    <xf numFmtId="0" fontId="27" fillId="0" borderId="0" xfId="0" applyFont="1" applyAlignment="1">
      <alignment wrapText="1"/>
    </xf>
    <xf numFmtId="0" fontId="14" fillId="0" borderId="0" xfId="0" applyFont="1" applyAlignment="1">
      <alignment horizontal="justify" wrapText="1"/>
    </xf>
    <xf numFmtId="0" fontId="15" fillId="0" borderId="2" xfId="0" applyFont="1" applyBorder="1" applyAlignment="1" applyProtection="1">
      <alignment horizontal="left" vertical="center" wrapText="1"/>
    </xf>
    <xf numFmtId="0" fontId="20" fillId="0" borderId="2" xfId="0" applyFont="1" applyBorder="1" applyAlignment="1">
      <alignment horizontal="center" vertical="center"/>
    </xf>
    <xf numFmtId="0" fontId="14" fillId="0" borderId="11" xfId="0" applyNumberFormat="1" applyFont="1" applyFill="1" applyBorder="1" applyAlignment="1" applyProtection="1">
      <alignment wrapText="1"/>
    </xf>
    <xf numFmtId="0" fontId="14" fillId="0" borderId="12" xfId="0" applyFont="1" applyFill="1" applyBorder="1" applyAlignment="1">
      <alignment wrapText="1"/>
    </xf>
    <xf numFmtId="0" fontId="29" fillId="0" borderId="13" xfId="0" applyFont="1" applyBorder="1" applyAlignment="1">
      <alignment wrapText="1"/>
    </xf>
    <xf numFmtId="0" fontId="31" fillId="0" borderId="13" xfId="0" applyFont="1" applyBorder="1" applyAlignment="1">
      <alignment wrapText="1"/>
    </xf>
    <xf numFmtId="49" fontId="14" fillId="0" borderId="13" xfId="0" applyNumberFormat="1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49" fontId="13" fillId="0" borderId="13" xfId="0" applyNumberFormat="1" applyFont="1" applyBorder="1" applyAlignment="1">
      <alignment horizontal="center" vertical="center" wrapText="1"/>
    </xf>
    <xf numFmtId="0" fontId="12" fillId="0" borderId="13" xfId="0" applyFont="1" applyBorder="1" applyAlignment="1">
      <alignment wrapText="1"/>
    </xf>
    <xf numFmtId="0" fontId="15" fillId="0" borderId="13" xfId="0" applyFont="1" applyBorder="1" applyAlignment="1">
      <alignment wrapText="1"/>
    </xf>
    <xf numFmtId="4" fontId="12" fillId="0" borderId="13" xfId="0" applyNumberFormat="1" applyFont="1" applyBorder="1"/>
    <xf numFmtId="3" fontId="12" fillId="0" borderId="13" xfId="0" applyNumberFormat="1" applyFont="1" applyBorder="1"/>
    <xf numFmtId="0" fontId="14" fillId="0" borderId="13" xfId="0" applyFont="1" applyBorder="1"/>
    <xf numFmtId="0" fontId="9" fillId="0" borderId="13" xfId="0" applyFont="1" applyBorder="1"/>
    <xf numFmtId="0" fontId="15" fillId="0" borderId="13" xfId="0" applyFont="1" applyBorder="1"/>
    <xf numFmtId="49" fontId="5" fillId="0" borderId="13" xfId="0" applyNumberFormat="1" applyFont="1" applyBorder="1" applyAlignment="1">
      <alignment horizontal="center" vertical="center" wrapText="1"/>
    </xf>
    <xf numFmtId="0" fontId="14" fillId="0" borderId="13" xfId="0" applyFont="1" applyBorder="1" applyAlignment="1">
      <alignment wrapText="1"/>
    </xf>
    <xf numFmtId="0" fontId="15" fillId="0" borderId="13" xfId="0" applyFont="1" applyBorder="1" applyAlignment="1">
      <alignment horizontal="left" wrapText="1"/>
    </xf>
    <xf numFmtId="49" fontId="5" fillId="6" borderId="13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4" fontId="4" fillId="0" borderId="13" xfId="0" applyNumberFormat="1" applyFont="1" applyBorder="1"/>
    <xf numFmtId="0" fontId="33" fillId="0" borderId="13" xfId="0" applyFont="1" applyBorder="1" applyAlignment="1">
      <alignment wrapText="1"/>
    </xf>
    <xf numFmtId="164" fontId="2" fillId="0" borderId="13" xfId="0" applyNumberFormat="1" applyFont="1" applyBorder="1" applyAlignment="1">
      <alignment horizontal="center"/>
    </xf>
    <xf numFmtId="3" fontId="4" fillId="0" borderId="13" xfId="0" applyNumberFormat="1" applyFont="1" applyBorder="1"/>
    <xf numFmtId="164" fontId="15" fillId="0" borderId="13" xfId="0" applyNumberFormat="1" applyFont="1" applyBorder="1" applyAlignment="1">
      <alignment horizontal="left"/>
    </xf>
    <xf numFmtId="0" fontId="14" fillId="0" borderId="13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49" fontId="15" fillId="0" borderId="13" xfId="0" applyNumberFormat="1" applyFont="1" applyFill="1" applyBorder="1" applyAlignment="1" applyProtection="1">
      <alignment wrapText="1"/>
    </xf>
    <xf numFmtId="0" fontId="15" fillId="0" borderId="2" xfId="0" applyFont="1" applyFill="1" applyBorder="1" applyAlignment="1">
      <alignment horizontal="left" wrapText="1"/>
    </xf>
    <xf numFmtId="0" fontId="14" fillId="0" borderId="2" xfId="0" applyNumberFormat="1" applyFont="1" applyFill="1" applyBorder="1" applyAlignment="1" applyProtection="1">
      <alignment horizontal="left" wrapText="1"/>
    </xf>
    <xf numFmtId="0" fontId="27" fillId="0" borderId="0" xfId="0" applyFont="1" applyAlignment="1">
      <alignment horizontal="justify" wrapText="1"/>
    </xf>
    <xf numFmtId="49" fontId="13" fillId="0" borderId="13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wrapText="1"/>
    </xf>
    <xf numFmtId="0" fontId="4" fillId="0" borderId="0" xfId="0" applyFont="1" applyBorder="1" applyAlignment="1">
      <alignment horizontal="center" wrapText="1"/>
    </xf>
    <xf numFmtId="0" fontId="6" fillId="0" borderId="1" xfId="0" applyFont="1" applyBorder="1" applyAlignment="1">
      <alignment horizontal="center" vertical="top" wrapText="1"/>
    </xf>
    <xf numFmtId="0" fontId="21" fillId="0" borderId="0" xfId="0" applyFont="1" applyBorder="1" applyAlignment="1">
      <alignment horizontal="left" wrapText="1"/>
    </xf>
    <xf numFmtId="0" fontId="2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wrapText="1"/>
    </xf>
    <xf numFmtId="0" fontId="3" fillId="0" borderId="0" xfId="0" applyFont="1" applyBorder="1" applyAlignment="1">
      <alignment horizont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BFBFB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zakon.rada.gov.ua/rada/show/988-2016-%D1%8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>
    <pageSetUpPr fitToPage="1"/>
  </sheetPr>
  <dimension ref="A1:K428"/>
  <sheetViews>
    <sheetView tabSelected="1" topLeftCell="A19" zoomScale="75" zoomScaleNormal="75" workbookViewId="0">
      <selection activeCell="O138" sqref="O138"/>
    </sheetView>
  </sheetViews>
  <sheetFormatPr defaultColWidth="10.42578125" defaultRowHeight="15"/>
  <cols>
    <col min="1" max="1" width="10.5703125" style="1" bestFit="1" customWidth="1"/>
    <col min="2" max="2" width="6.7109375" style="1" customWidth="1"/>
    <col min="3" max="3" width="7" style="1" customWidth="1"/>
    <col min="4" max="4" width="74.85546875" style="1" customWidth="1"/>
    <col min="5" max="5" width="97.85546875" style="1" customWidth="1"/>
    <col min="6" max="6" width="4.7109375" style="1" customWidth="1"/>
    <col min="7" max="7" width="4.42578125" style="1" customWidth="1"/>
    <col min="8" max="8" width="5" style="1" customWidth="1"/>
    <col min="9" max="9" width="22.42578125" style="212" customWidth="1"/>
    <col min="10" max="10" width="5.5703125" style="2" customWidth="1"/>
    <col min="11" max="11" width="6.42578125" style="3" customWidth="1"/>
    <col min="12" max="253" width="9.140625" style="1" customWidth="1"/>
    <col min="254" max="16384" width="10.42578125" style="1"/>
  </cols>
  <sheetData>
    <row r="1" spans="1:11" ht="18" customHeight="1">
      <c r="A1" s="4"/>
      <c r="B1" s="4"/>
      <c r="C1" s="4"/>
      <c r="D1" s="5"/>
      <c r="E1" s="4"/>
      <c r="F1" s="4"/>
      <c r="G1" s="4"/>
      <c r="H1" s="266" t="s">
        <v>317</v>
      </c>
      <c r="I1" s="266"/>
      <c r="J1" s="4"/>
      <c r="K1" s="6"/>
    </row>
    <row r="2" spans="1:11" s="9" customFormat="1" ht="18" customHeight="1">
      <c r="A2" s="5"/>
      <c r="B2" s="5"/>
      <c r="C2" s="5"/>
      <c r="D2" s="5"/>
      <c r="E2" s="5"/>
      <c r="F2" s="5"/>
      <c r="G2" s="5"/>
      <c r="H2" s="7" t="s">
        <v>0</v>
      </c>
      <c r="I2" s="192"/>
      <c r="J2" s="5"/>
      <c r="K2" s="8"/>
    </row>
    <row r="3" spans="1:11" ht="20.25" customHeight="1">
      <c r="A3" s="4"/>
      <c r="B3" s="4"/>
      <c r="C3" s="4"/>
      <c r="D3" s="4"/>
      <c r="E3" s="4"/>
      <c r="F3" s="4"/>
      <c r="G3" s="4"/>
      <c r="H3" s="10" t="s">
        <v>1</v>
      </c>
      <c r="I3" s="193"/>
      <c r="J3" s="10"/>
      <c r="K3" s="6"/>
    </row>
    <row r="4" spans="1:11" ht="3" customHeight="1">
      <c r="A4" s="4"/>
      <c r="B4" s="4"/>
      <c r="C4" s="4"/>
      <c r="D4" s="4"/>
      <c r="E4" s="4"/>
      <c r="F4" s="4"/>
      <c r="G4" s="4"/>
      <c r="H4" s="4"/>
      <c r="I4" s="194"/>
      <c r="J4" s="11"/>
      <c r="K4" s="6"/>
    </row>
    <row r="5" spans="1:11" ht="20.25" customHeight="1">
      <c r="A5" s="267" t="s">
        <v>2</v>
      </c>
      <c r="B5" s="267"/>
      <c r="C5" s="267"/>
      <c r="D5" s="267"/>
      <c r="E5" s="267"/>
      <c r="F5" s="267"/>
      <c r="G5" s="267"/>
      <c r="H5" s="267"/>
      <c r="I5" s="267"/>
      <c r="J5" s="267"/>
      <c r="K5" s="6"/>
    </row>
    <row r="6" spans="1:11" ht="24" customHeight="1">
      <c r="A6" s="268" t="s">
        <v>3</v>
      </c>
      <c r="B6" s="268"/>
      <c r="C6" s="268"/>
      <c r="D6" s="268"/>
      <c r="E6" s="268"/>
      <c r="F6" s="268"/>
      <c r="G6" s="268"/>
      <c r="H6" s="268"/>
      <c r="I6" s="268"/>
      <c r="J6" s="268"/>
      <c r="K6" s="12"/>
    </row>
    <row r="7" spans="1:11" ht="24" customHeight="1">
      <c r="A7" s="269" t="s">
        <v>4</v>
      </c>
      <c r="B7" s="269"/>
      <c r="C7" s="269"/>
      <c r="D7" s="269"/>
      <c r="E7" s="269"/>
      <c r="F7" s="269"/>
      <c r="G7" s="269"/>
      <c r="H7" s="269"/>
      <c r="I7" s="269"/>
      <c r="J7" s="269"/>
      <c r="K7" s="12"/>
    </row>
    <row r="8" spans="1:11" ht="25.5" customHeight="1">
      <c r="A8" s="269" t="s">
        <v>5</v>
      </c>
      <c r="B8" s="269"/>
      <c r="C8" s="269"/>
      <c r="D8" s="269"/>
      <c r="E8" s="269"/>
      <c r="F8" s="269"/>
      <c r="G8" s="269"/>
      <c r="H8" s="269"/>
      <c r="I8" s="269"/>
      <c r="J8" s="269"/>
      <c r="K8" s="13"/>
    </row>
    <row r="9" spans="1:11" ht="21" customHeight="1">
      <c r="A9" s="262" t="s">
        <v>6</v>
      </c>
      <c r="B9" s="262"/>
      <c r="C9" s="262"/>
      <c r="D9" s="263"/>
      <c r="E9" s="263"/>
      <c r="F9" s="263"/>
      <c r="G9" s="13"/>
      <c r="H9" s="13"/>
      <c r="I9" s="195"/>
      <c r="J9" s="13"/>
      <c r="K9" s="13"/>
    </row>
    <row r="10" spans="1:11" ht="17.25" customHeight="1">
      <c r="A10" s="264" t="s">
        <v>7</v>
      </c>
      <c r="B10" s="264"/>
      <c r="C10" s="264"/>
      <c r="D10" s="14"/>
      <c r="E10" s="15"/>
      <c r="F10" s="15"/>
      <c r="G10" s="15"/>
      <c r="H10" s="15"/>
      <c r="I10" s="196"/>
      <c r="J10" s="16"/>
      <c r="K10" s="6">
        <v>1</v>
      </c>
    </row>
    <row r="11" spans="1:11" ht="101.25" customHeight="1">
      <c r="A11" s="17" t="s">
        <v>8</v>
      </c>
      <c r="B11" s="18" t="s">
        <v>9</v>
      </c>
      <c r="C11" s="18" t="s">
        <v>10</v>
      </c>
      <c r="D11" s="19" t="s">
        <v>11</v>
      </c>
      <c r="E11" s="20" t="s">
        <v>12</v>
      </c>
      <c r="F11" s="18" t="s">
        <v>13</v>
      </c>
      <c r="G11" s="18" t="s">
        <v>14</v>
      </c>
      <c r="H11" s="18" t="s">
        <v>15</v>
      </c>
      <c r="I11" s="213" t="s">
        <v>16</v>
      </c>
      <c r="J11" s="18" t="s">
        <v>17</v>
      </c>
      <c r="K11" s="6">
        <v>1</v>
      </c>
    </row>
    <row r="12" spans="1:11" s="23" customFormat="1" ht="15" customHeight="1">
      <c r="A12" s="19">
        <v>1</v>
      </c>
      <c r="B12" s="19">
        <v>2</v>
      </c>
      <c r="C12" s="19">
        <v>3</v>
      </c>
      <c r="D12" s="19">
        <v>4</v>
      </c>
      <c r="E12" s="19">
        <v>5</v>
      </c>
      <c r="F12" s="19">
        <v>6</v>
      </c>
      <c r="G12" s="19">
        <v>7</v>
      </c>
      <c r="H12" s="19">
        <v>8</v>
      </c>
      <c r="I12" s="21">
        <v>9</v>
      </c>
      <c r="J12" s="21">
        <v>10</v>
      </c>
      <c r="K12" s="22">
        <v>1</v>
      </c>
    </row>
    <row r="13" spans="1:11" ht="26.25" customHeight="1">
      <c r="A13" s="24" t="s">
        <v>18</v>
      </c>
      <c r="B13" s="25"/>
      <c r="C13" s="25"/>
      <c r="D13" s="92" t="s">
        <v>19</v>
      </c>
      <c r="E13" s="27"/>
      <c r="F13" s="27"/>
      <c r="G13" s="27"/>
      <c r="H13" s="27"/>
      <c r="I13" s="197">
        <f>I14</f>
        <v>359152340</v>
      </c>
      <c r="J13" s="28"/>
      <c r="K13" s="6">
        <v>1</v>
      </c>
    </row>
    <row r="14" spans="1:11" ht="21" customHeight="1">
      <c r="A14" s="80" t="s">
        <v>20</v>
      </c>
      <c r="B14" s="40"/>
      <c r="C14" s="40"/>
      <c r="D14" s="96" t="s">
        <v>19</v>
      </c>
      <c r="E14" s="31"/>
      <c r="F14" s="31"/>
      <c r="G14" s="31"/>
      <c r="H14" s="31"/>
      <c r="I14" s="198">
        <f>I16+I20+I25+I32+I47+I29+I44+I39</f>
        <v>359152340</v>
      </c>
      <c r="J14" s="65"/>
      <c r="K14" s="6">
        <v>1</v>
      </c>
    </row>
    <row r="15" spans="1:11" ht="9.75" customHeight="1">
      <c r="A15" s="80"/>
      <c r="B15" s="40"/>
      <c r="C15" s="40"/>
      <c r="D15" s="96"/>
      <c r="E15" s="31"/>
      <c r="F15" s="31"/>
      <c r="G15" s="31"/>
      <c r="H15" s="31"/>
      <c r="I15" s="199"/>
      <c r="J15" s="63"/>
      <c r="K15" s="6">
        <v>1</v>
      </c>
    </row>
    <row r="16" spans="1:11" ht="48.75" customHeight="1">
      <c r="A16" s="29" t="s">
        <v>21</v>
      </c>
      <c r="B16" s="235" t="s">
        <v>22</v>
      </c>
      <c r="C16" s="235" t="s">
        <v>23</v>
      </c>
      <c r="D16" s="244" t="s">
        <v>24</v>
      </c>
      <c r="E16" s="250"/>
      <c r="F16" s="31"/>
      <c r="G16" s="31"/>
      <c r="H16" s="31"/>
      <c r="I16" s="198">
        <f>SUM(I17:I18)</f>
        <v>773000</v>
      </c>
      <c r="J16" s="32"/>
      <c r="K16" s="6">
        <v>1</v>
      </c>
    </row>
    <row r="17" spans="1:11" ht="42" customHeight="1">
      <c r="A17" s="243"/>
      <c r="B17" s="235"/>
      <c r="C17" s="235"/>
      <c r="D17" s="244"/>
      <c r="E17" s="237" t="s">
        <v>333</v>
      </c>
      <c r="F17" s="250"/>
      <c r="G17" s="250"/>
      <c r="H17" s="250"/>
      <c r="I17" s="238">
        <v>75000</v>
      </c>
      <c r="J17" s="251"/>
      <c r="K17" s="6">
        <v>1</v>
      </c>
    </row>
    <row r="18" spans="1:11" ht="27" hidden="1" customHeight="1">
      <c r="A18" s="29"/>
      <c r="B18" s="235"/>
      <c r="C18" s="235"/>
      <c r="D18" s="244"/>
      <c r="E18" s="252" t="s">
        <v>25</v>
      </c>
      <c r="F18" s="37"/>
      <c r="G18" s="37"/>
      <c r="H18" s="31"/>
      <c r="I18" s="199">
        <v>698000</v>
      </c>
      <c r="J18" s="33"/>
      <c r="K18" s="6"/>
    </row>
    <row r="19" spans="1:11" ht="11.25" customHeight="1">
      <c r="A19" s="38"/>
      <c r="B19" s="39"/>
      <c r="C19" s="40"/>
      <c r="D19" s="41"/>
      <c r="E19" s="42"/>
      <c r="F19" s="42"/>
      <c r="G19" s="42"/>
      <c r="H19" s="42"/>
      <c r="I19" s="199"/>
      <c r="J19" s="33"/>
      <c r="K19" s="6">
        <v>1</v>
      </c>
    </row>
    <row r="20" spans="1:11" ht="39.75" hidden="1" customHeight="1">
      <c r="A20" s="43" t="s">
        <v>26</v>
      </c>
      <c r="B20" s="44">
        <v>7350</v>
      </c>
      <c r="C20" s="45" t="s">
        <v>27</v>
      </c>
      <c r="D20" s="46" t="s">
        <v>28</v>
      </c>
      <c r="E20" s="47"/>
      <c r="F20" s="47"/>
      <c r="G20" s="47"/>
      <c r="H20" s="47"/>
      <c r="I20" s="198">
        <f>SUM(I21:I23)</f>
        <v>1600000</v>
      </c>
      <c r="J20" s="32"/>
    </row>
    <row r="21" spans="1:11" ht="24.75" hidden="1" customHeight="1">
      <c r="A21" s="43"/>
      <c r="B21" s="44"/>
      <c r="C21" s="45"/>
      <c r="D21" s="46"/>
      <c r="E21" s="48" t="s">
        <v>29</v>
      </c>
      <c r="F21" s="49"/>
      <c r="G21" s="49"/>
      <c r="H21" s="49"/>
      <c r="I21" s="200">
        <v>400000</v>
      </c>
      <c r="J21" s="33"/>
    </row>
    <row r="22" spans="1:11" ht="38.25" hidden="1" customHeight="1">
      <c r="A22" s="43"/>
      <c r="B22" s="44"/>
      <c r="C22" s="45"/>
      <c r="D22" s="46"/>
      <c r="E22" s="50" t="s">
        <v>30</v>
      </c>
      <c r="F22" s="49"/>
      <c r="G22" s="49"/>
      <c r="H22" s="49"/>
      <c r="I22" s="201">
        <v>1000000</v>
      </c>
      <c r="J22" s="33"/>
    </row>
    <row r="23" spans="1:11" ht="36.75" hidden="1" customHeight="1">
      <c r="A23" s="43"/>
      <c r="B23" s="44"/>
      <c r="C23" s="45"/>
      <c r="D23" s="46"/>
      <c r="E23" s="46" t="s">
        <v>31</v>
      </c>
      <c r="F23" s="46"/>
      <c r="G23" s="46"/>
      <c r="H23" s="49"/>
      <c r="I23" s="200">
        <v>200000</v>
      </c>
      <c r="J23" s="33"/>
    </row>
    <row r="24" spans="1:11" ht="6.75" hidden="1" customHeight="1">
      <c r="A24" s="51"/>
      <c r="B24" s="52"/>
      <c r="C24" s="52"/>
      <c r="D24" s="53"/>
      <c r="E24" s="46"/>
      <c r="F24" s="46"/>
      <c r="G24" s="46"/>
      <c r="H24" s="46"/>
      <c r="I24" s="199"/>
      <c r="J24" s="33"/>
    </row>
    <row r="25" spans="1:11" ht="24.75" hidden="1" customHeight="1">
      <c r="A25" s="43" t="s">
        <v>32</v>
      </c>
      <c r="B25" s="45" t="s">
        <v>33</v>
      </c>
      <c r="C25" s="45" t="s">
        <v>34</v>
      </c>
      <c r="D25" s="46" t="s">
        <v>35</v>
      </c>
      <c r="E25" s="46"/>
      <c r="F25" s="46"/>
      <c r="G25" s="46"/>
      <c r="H25" s="46"/>
      <c r="I25" s="198">
        <f>SUM(I26:I27)</f>
        <v>199149350</v>
      </c>
      <c r="J25" s="32"/>
    </row>
    <row r="26" spans="1:11" ht="38.25" hidden="1" customHeight="1">
      <c r="A26" s="43"/>
      <c r="B26" s="45"/>
      <c r="C26" s="54"/>
      <c r="D26" s="46"/>
      <c r="E26" s="46" t="s">
        <v>36</v>
      </c>
      <c r="F26" s="46"/>
      <c r="G26" s="46"/>
      <c r="H26" s="46"/>
      <c r="I26" s="199">
        <v>186750000</v>
      </c>
      <c r="J26" s="32"/>
    </row>
    <row r="27" spans="1:11" ht="36.75" hidden="1" customHeight="1">
      <c r="A27" s="43"/>
      <c r="B27" s="45"/>
      <c r="C27" s="54"/>
      <c r="D27" s="46"/>
      <c r="E27" s="46" t="s">
        <v>37</v>
      </c>
      <c r="F27" s="46"/>
      <c r="G27" s="46"/>
      <c r="H27" s="46"/>
      <c r="I27" s="199">
        <v>12399350</v>
      </c>
      <c r="J27" s="32"/>
    </row>
    <row r="28" spans="1:11" ht="11.25" hidden="1" customHeight="1">
      <c r="A28" s="51"/>
      <c r="B28" s="52"/>
      <c r="C28" s="55"/>
      <c r="D28" s="53"/>
      <c r="E28" s="46"/>
      <c r="F28" s="46"/>
      <c r="G28" s="46"/>
      <c r="H28" s="46"/>
      <c r="I28" s="202"/>
      <c r="J28" s="56"/>
    </row>
    <row r="29" spans="1:11" ht="39" hidden="1" customHeight="1">
      <c r="A29" s="43" t="s">
        <v>38</v>
      </c>
      <c r="B29" s="52">
        <v>7650</v>
      </c>
      <c r="C29" s="57" t="s">
        <v>39</v>
      </c>
      <c r="D29" s="58" t="s">
        <v>40</v>
      </c>
      <c r="E29" s="46"/>
      <c r="F29" s="46"/>
      <c r="G29" s="46"/>
      <c r="H29" s="46"/>
      <c r="I29" s="203">
        <f>I30</f>
        <v>130000</v>
      </c>
      <c r="J29" s="56"/>
    </row>
    <row r="30" spans="1:11" ht="52.5" hidden="1" customHeight="1">
      <c r="A30" s="51"/>
      <c r="B30" s="52"/>
      <c r="C30" s="55"/>
      <c r="D30" s="53"/>
      <c r="E30" s="35" t="s">
        <v>41</v>
      </c>
      <c r="F30" s="46"/>
      <c r="G30" s="46"/>
      <c r="H30" s="46"/>
      <c r="I30" s="202">
        <v>130000</v>
      </c>
      <c r="J30" s="56"/>
    </row>
    <row r="31" spans="1:11" ht="6.75" hidden="1" customHeight="1">
      <c r="A31" s="51"/>
      <c r="B31" s="52"/>
      <c r="C31" s="55"/>
      <c r="D31" s="53"/>
      <c r="E31" s="46"/>
      <c r="F31" s="46"/>
      <c r="G31" s="46"/>
      <c r="H31" s="46"/>
      <c r="I31" s="199"/>
      <c r="J31" s="33"/>
    </row>
    <row r="32" spans="1:11" ht="25.5" hidden="1" customHeight="1">
      <c r="A32" s="29" t="s">
        <v>42</v>
      </c>
      <c r="B32" s="59">
        <v>7670</v>
      </c>
      <c r="C32" s="60" t="s">
        <v>39</v>
      </c>
      <c r="D32" s="46" t="s">
        <v>43</v>
      </c>
      <c r="E32" s="46"/>
      <c r="F32" s="46"/>
      <c r="G32" s="46"/>
      <c r="H32" s="46"/>
      <c r="I32" s="198">
        <f>SUM(I33:I37)</f>
        <v>4299990</v>
      </c>
      <c r="J32" s="33"/>
    </row>
    <row r="33" spans="1:11" ht="37.5" hidden="1">
      <c r="A33" s="51"/>
      <c r="B33" s="52"/>
      <c r="C33" s="55"/>
      <c r="D33" s="53"/>
      <c r="E33" s="61" t="s">
        <v>44</v>
      </c>
      <c r="F33" s="46"/>
      <c r="G33" s="46"/>
      <c r="H33" s="46"/>
      <c r="I33" s="199">
        <v>1000000</v>
      </c>
      <c r="J33" s="33"/>
    </row>
    <row r="34" spans="1:11" ht="37.5" hidden="1">
      <c r="A34" s="51"/>
      <c r="B34" s="52"/>
      <c r="C34" s="55"/>
      <c r="D34" s="53"/>
      <c r="E34" s="61" t="s">
        <v>45</v>
      </c>
      <c r="F34" s="46"/>
      <c r="G34" s="46"/>
      <c r="H34" s="46"/>
      <c r="I34" s="199">
        <v>1500000</v>
      </c>
      <c r="J34" s="33"/>
    </row>
    <row r="35" spans="1:11" ht="37.5" hidden="1">
      <c r="A35" s="51"/>
      <c r="B35" s="52"/>
      <c r="C35" s="55"/>
      <c r="D35" s="53"/>
      <c r="E35" s="61" t="s">
        <v>46</v>
      </c>
      <c r="F35" s="46"/>
      <c r="G35" s="46"/>
      <c r="H35" s="46"/>
      <c r="I35" s="199">
        <v>1000000</v>
      </c>
      <c r="J35" s="33"/>
    </row>
    <row r="36" spans="1:11" ht="25.5" hidden="1" customHeight="1">
      <c r="A36" s="66"/>
      <c r="B36" s="59"/>
      <c r="C36" s="55"/>
      <c r="D36" s="70"/>
      <c r="E36" s="61" t="s">
        <v>295</v>
      </c>
      <c r="F36" s="67"/>
      <c r="G36" s="67"/>
      <c r="H36" s="67"/>
      <c r="I36" s="199">
        <v>99990</v>
      </c>
      <c r="J36" s="63"/>
    </row>
    <row r="37" spans="1:11" ht="27.75" hidden="1" customHeight="1">
      <c r="A37" s="51"/>
      <c r="B37" s="52"/>
      <c r="C37" s="55"/>
      <c r="D37" s="53"/>
      <c r="E37" s="61" t="s">
        <v>47</v>
      </c>
      <c r="F37" s="46"/>
      <c r="G37" s="46"/>
      <c r="H37" s="46"/>
      <c r="I37" s="199">
        <v>700000</v>
      </c>
      <c r="J37" s="33"/>
    </row>
    <row r="38" spans="1:11" ht="12" hidden="1" customHeight="1">
      <c r="A38" s="51"/>
      <c r="B38" s="52"/>
      <c r="C38" s="55"/>
      <c r="D38" s="53"/>
      <c r="E38" s="61"/>
      <c r="F38" s="46"/>
      <c r="G38" s="46"/>
      <c r="H38" s="46"/>
      <c r="I38" s="199"/>
      <c r="J38" s="33"/>
    </row>
    <row r="39" spans="1:11" ht="58.5" hidden="1" customHeight="1">
      <c r="A39" s="51" t="s">
        <v>48</v>
      </c>
      <c r="B39" s="52">
        <v>7700</v>
      </c>
      <c r="C39" s="52" t="s">
        <v>49</v>
      </c>
      <c r="D39" s="58" t="s">
        <v>50</v>
      </c>
      <c r="E39" s="61"/>
      <c r="F39" s="46"/>
      <c r="G39" s="46"/>
      <c r="H39" s="46"/>
      <c r="I39" s="198">
        <f>SUM(I40:I42)</f>
        <v>5000000</v>
      </c>
      <c r="J39" s="33"/>
    </row>
    <row r="40" spans="1:11" ht="66.75" hidden="1">
      <c r="A40" s="51"/>
      <c r="B40" s="52"/>
      <c r="C40" s="55"/>
      <c r="D40" s="53"/>
      <c r="E40" s="62" t="s">
        <v>51</v>
      </c>
      <c r="F40" s="46"/>
      <c r="G40" s="46"/>
      <c r="H40" s="46"/>
      <c r="I40" s="199">
        <v>2300000</v>
      </c>
      <c r="J40" s="33"/>
    </row>
    <row r="41" spans="1:11" ht="37.5" hidden="1">
      <c r="A41" s="66"/>
      <c r="B41" s="59"/>
      <c r="C41" s="55"/>
      <c r="D41" s="70"/>
      <c r="E41" s="61" t="s">
        <v>288</v>
      </c>
      <c r="F41" s="67"/>
      <c r="G41" s="67"/>
      <c r="H41" s="67"/>
      <c r="I41" s="199">
        <v>1700000</v>
      </c>
      <c r="J41" s="63"/>
    </row>
    <row r="42" spans="1:11" ht="75" hidden="1">
      <c r="A42" s="66"/>
      <c r="B42" s="59"/>
      <c r="C42" s="55"/>
      <c r="D42" s="70"/>
      <c r="E42" s="61" t="s">
        <v>289</v>
      </c>
      <c r="F42" s="67"/>
      <c r="G42" s="67"/>
      <c r="H42" s="67"/>
      <c r="I42" s="199">
        <v>1000000</v>
      </c>
      <c r="J42" s="63"/>
    </row>
    <row r="43" spans="1:11" ht="12" hidden="1" customHeight="1">
      <c r="A43" s="51"/>
      <c r="B43" s="52"/>
      <c r="C43" s="55"/>
      <c r="D43" s="53"/>
      <c r="E43" s="46"/>
      <c r="F43" s="46"/>
      <c r="G43" s="46"/>
      <c r="H43" s="46"/>
      <c r="I43" s="199"/>
      <c r="J43" s="33"/>
    </row>
    <row r="44" spans="1:11" ht="41.25" hidden="1" customHeight="1">
      <c r="A44" s="43" t="s">
        <v>52</v>
      </c>
      <c r="B44" s="52">
        <v>8110</v>
      </c>
      <c r="C44" s="64">
        <v>320</v>
      </c>
      <c r="D44" s="42" t="s">
        <v>53</v>
      </c>
      <c r="E44" s="46"/>
      <c r="F44" s="46"/>
      <c r="G44" s="46"/>
      <c r="H44" s="46"/>
      <c r="I44" s="198">
        <f>SUM(I45)</f>
        <v>5900000</v>
      </c>
      <c r="J44" s="33"/>
    </row>
    <row r="45" spans="1:11" ht="37.5" hidden="1">
      <c r="A45" s="51"/>
      <c r="B45" s="52"/>
      <c r="C45" s="52"/>
      <c r="D45" s="53"/>
      <c r="E45" s="46" t="s">
        <v>54</v>
      </c>
      <c r="F45" s="46"/>
      <c r="G45" s="46"/>
      <c r="H45" s="46"/>
      <c r="I45" s="199">
        <v>5900000</v>
      </c>
      <c r="J45" s="33"/>
    </row>
    <row r="46" spans="1:11" ht="7.5" hidden="1" customHeight="1">
      <c r="A46" s="51"/>
      <c r="B46" s="52"/>
      <c r="C46" s="52"/>
      <c r="D46" s="53"/>
      <c r="E46" s="46"/>
      <c r="F46" s="46"/>
      <c r="G46" s="46"/>
      <c r="H46" s="46"/>
      <c r="I46" s="199"/>
      <c r="J46" s="33"/>
    </row>
    <row r="47" spans="1:11" ht="25.5" customHeight="1">
      <c r="A47" s="66" t="s">
        <v>55</v>
      </c>
      <c r="B47" s="59">
        <v>8240</v>
      </c>
      <c r="C47" s="59" t="s">
        <v>56</v>
      </c>
      <c r="D47" s="67" t="s">
        <v>57</v>
      </c>
      <c r="E47" s="67"/>
      <c r="F47" s="67"/>
      <c r="G47" s="67"/>
      <c r="H47" s="67"/>
      <c r="I47" s="198">
        <f>SUM(I48:I56)</f>
        <v>142300000</v>
      </c>
      <c r="J47" s="63"/>
      <c r="K47" s="3">
        <v>1</v>
      </c>
    </row>
    <row r="48" spans="1:11" ht="25.5" hidden="1" customHeight="1">
      <c r="A48" s="66"/>
      <c r="B48" s="59"/>
      <c r="C48" s="59"/>
      <c r="D48" s="46"/>
      <c r="E48" s="53" t="s">
        <v>58</v>
      </c>
      <c r="F48" s="68"/>
      <c r="G48" s="68"/>
      <c r="H48" s="68"/>
      <c r="I48" s="204">
        <v>250000</v>
      </c>
      <c r="J48" s="33"/>
    </row>
    <row r="49" spans="1:11" ht="25.5" hidden="1" customHeight="1">
      <c r="A49" s="66"/>
      <c r="B49" s="59"/>
      <c r="C49" s="59"/>
      <c r="D49" s="46"/>
      <c r="E49" s="53" t="s">
        <v>59</v>
      </c>
      <c r="F49" s="68"/>
      <c r="G49" s="68"/>
      <c r="H49" s="68"/>
      <c r="I49" s="204">
        <v>250000</v>
      </c>
      <c r="J49" s="33"/>
    </row>
    <row r="50" spans="1:11" ht="25.5" hidden="1" customHeight="1">
      <c r="A50" s="66"/>
      <c r="B50" s="59"/>
      <c r="C50" s="59"/>
      <c r="D50" s="46"/>
      <c r="E50" s="53" t="s">
        <v>60</v>
      </c>
      <c r="F50" s="68"/>
      <c r="G50" s="68"/>
      <c r="H50" s="68"/>
      <c r="I50" s="204">
        <v>250000</v>
      </c>
      <c r="J50" s="33"/>
    </row>
    <row r="51" spans="1:11" ht="25.5" hidden="1" customHeight="1">
      <c r="A51" s="66"/>
      <c r="B51" s="59"/>
      <c r="C51" s="59"/>
      <c r="D51" s="46"/>
      <c r="E51" s="53" t="s">
        <v>61</v>
      </c>
      <c r="F51" s="68"/>
      <c r="G51" s="68"/>
      <c r="H51" s="68"/>
      <c r="I51" s="204">
        <v>250000</v>
      </c>
      <c r="J51" s="33"/>
    </row>
    <row r="52" spans="1:11" ht="25.5" hidden="1" customHeight="1">
      <c r="A52" s="66"/>
      <c r="B52" s="59"/>
      <c r="C52" s="59"/>
      <c r="D52" s="46"/>
      <c r="E52" s="53" t="s">
        <v>62</v>
      </c>
      <c r="F52" s="68"/>
      <c r="G52" s="68"/>
      <c r="H52" s="68"/>
      <c r="I52" s="204">
        <v>250000</v>
      </c>
      <c r="J52" s="33"/>
    </row>
    <row r="53" spans="1:11" ht="25.5" hidden="1" customHeight="1">
      <c r="A53" s="66"/>
      <c r="B53" s="59"/>
      <c r="C53" s="59"/>
      <c r="D53" s="67"/>
      <c r="E53" s="70" t="s">
        <v>236</v>
      </c>
      <c r="F53" s="67"/>
      <c r="G53" s="67"/>
      <c r="H53" s="67"/>
      <c r="I53" s="199">
        <v>211400</v>
      </c>
      <c r="J53" s="63"/>
    </row>
    <row r="54" spans="1:11" ht="25.5" hidden="1" customHeight="1">
      <c r="A54" s="66"/>
      <c r="B54" s="59"/>
      <c r="C54" s="59"/>
      <c r="D54" s="67"/>
      <c r="E54" s="70" t="s">
        <v>237</v>
      </c>
      <c r="F54" s="67"/>
      <c r="G54" s="67"/>
      <c r="H54" s="67"/>
      <c r="I54" s="199">
        <v>250000</v>
      </c>
      <c r="J54" s="63"/>
    </row>
    <row r="55" spans="1:11" ht="25.5" hidden="1" customHeight="1">
      <c r="A55" s="66"/>
      <c r="B55" s="59"/>
      <c r="C55" s="59"/>
      <c r="D55" s="67"/>
      <c r="E55" s="70" t="s">
        <v>238</v>
      </c>
      <c r="F55" s="67"/>
      <c r="G55" s="67"/>
      <c r="H55" s="67"/>
      <c r="I55" s="199">
        <v>250000</v>
      </c>
      <c r="J55" s="63"/>
    </row>
    <row r="56" spans="1:11" ht="51.75" customHeight="1">
      <c r="A56" s="69"/>
      <c r="B56" s="59"/>
      <c r="C56" s="59"/>
      <c r="D56" s="70"/>
      <c r="E56" s="83" t="s">
        <v>63</v>
      </c>
      <c r="F56" s="67"/>
      <c r="G56" s="67"/>
      <c r="H56" s="67"/>
      <c r="I56" s="199">
        <v>140338600</v>
      </c>
      <c r="J56" s="63"/>
      <c r="K56" s="3">
        <v>1</v>
      </c>
    </row>
    <row r="57" spans="1:11" ht="6.75" customHeight="1">
      <c r="A57" s="66"/>
      <c r="B57" s="59"/>
      <c r="C57" s="59"/>
      <c r="D57" s="70"/>
      <c r="E57" s="67"/>
      <c r="F57" s="67"/>
      <c r="G57" s="67"/>
      <c r="H57" s="67"/>
      <c r="I57" s="199"/>
      <c r="J57" s="63"/>
      <c r="K57" s="3">
        <v>1</v>
      </c>
    </row>
    <row r="58" spans="1:11" ht="25.5" customHeight="1">
      <c r="A58" s="24" t="s">
        <v>64</v>
      </c>
      <c r="B58" s="91"/>
      <c r="C58" s="71"/>
      <c r="D58" s="92" t="s">
        <v>65</v>
      </c>
      <c r="E58" s="72"/>
      <c r="F58" s="72"/>
      <c r="G58" s="72"/>
      <c r="H58" s="72"/>
      <c r="I58" s="197">
        <f>I59</f>
        <v>43642408</v>
      </c>
      <c r="J58" s="28"/>
      <c r="K58" s="3">
        <v>1</v>
      </c>
    </row>
    <row r="59" spans="1:11" ht="24.75" customHeight="1">
      <c r="A59" s="80" t="s">
        <v>66</v>
      </c>
      <c r="B59" s="59"/>
      <c r="C59" s="57"/>
      <c r="D59" s="73" t="s">
        <v>65</v>
      </c>
      <c r="E59" s="67"/>
      <c r="F59" s="67"/>
      <c r="G59" s="67"/>
      <c r="H59" s="67"/>
      <c r="I59" s="198">
        <f>I61+I70+I94+I85+I88+I100+I91+I82+I97</f>
        <v>43642408</v>
      </c>
      <c r="J59" s="65"/>
      <c r="K59" s="3">
        <v>1</v>
      </c>
    </row>
    <row r="60" spans="1:11" ht="9" customHeight="1">
      <c r="A60" s="69"/>
      <c r="B60" s="59"/>
      <c r="C60" s="59"/>
      <c r="D60" s="70"/>
      <c r="E60" s="67"/>
      <c r="F60" s="67"/>
      <c r="G60" s="67"/>
      <c r="H60" s="67"/>
      <c r="I60" s="199"/>
      <c r="J60" s="63"/>
      <c r="K60" s="3">
        <v>1</v>
      </c>
    </row>
    <row r="61" spans="1:11" ht="24.75" customHeight="1">
      <c r="A61" s="29" t="s">
        <v>67</v>
      </c>
      <c r="B61" s="59">
        <v>1010</v>
      </c>
      <c r="C61" s="57" t="s">
        <v>68</v>
      </c>
      <c r="D61" s="53" t="s">
        <v>69</v>
      </c>
      <c r="E61" s="46"/>
      <c r="F61" s="46"/>
      <c r="G61" s="46"/>
      <c r="H61" s="46"/>
      <c r="I61" s="198">
        <f>SUM(I62:I68)</f>
        <v>1596000</v>
      </c>
      <c r="J61" s="32"/>
      <c r="K61" s="3">
        <v>1</v>
      </c>
    </row>
    <row r="62" spans="1:11" ht="35.25" hidden="1" customHeight="1">
      <c r="A62" s="29"/>
      <c r="B62" s="59"/>
      <c r="C62" s="57"/>
      <c r="D62" s="53"/>
      <c r="E62" s="42" t="s">
        <v>70</v>
      </c>
      <c r="F62" s="46"/>
      <c r="G62" s="46"/>
      <c r="H62" s="46"/>
      <c r="I62" s="199">
        <v>280000</v>
      </c>
      <c r="J62" s="32"/>
    </row>
    <row r="63" spans="1:11" ht="35.25" customHeight="1">
      <c r="A63" s="243"/>
      <c r="B63" s="254"/>
      <c r="C63" s="261"/>
      <c r="D63" s="242"/>
      <c r="E63" s="225" t="s">
        <v>342</v>
      </c>
      <c r="F63" s="237"/>
      <c r="G63" s="237"/>
      <c r="H63" s="237"/>
      <c r="I63" s="238">
        <v>75000</v>
      </c>
      <c r="J63" s="251"/>
      <c r="K63" s="3">
        <v>1</v>
      </c>
    </row>
    <row r="64" spans="1:11" ht="35.25" hidden="1" customHeight="1">
      <c r="A64" s="80"/>
      <c r="B64" s="59"/>
      <c r="C64" s="57"/>
      <c r="D64" s="70"/>
      <c r="E64" s="42" t="s">
        <v>261</v>
      </c>
      <c r="F64" s="67"/>
      <c r="G64" s="67"/>
      <c r="H64" s="67"/>
      <c r="I64" s="199">
        <v>81000</v>
      </c>
      <c r="J64" s="65"/>
    </row>
    <row r="65" spans="1:11" ht="29.25" hidden="1" customHeight="1">
      <c r="A65" s="29"/>
      <c r="B65" s="59"/>
      <c r="C65" s="57"/>
      <c r="D65" s="53"/>
      <c r="E65" s="46" t="s">
        <v>71</v>
      </c>
      <c r="F65" s="46"/>
      <c r="G65" s="46"/>
      <c r="H65" s="46"/>
      <c r="I65" s="199">
        <v>70000</v>
      </c>
      <c r="J65" s="32"/>
    </row>
    <row r="66" spans="1:11" ht="28.5" hidden="1" customHeight="1">
      <c r="A66" s="38"/>
      <c r="B66" s="52"/>
      <c r="C66" s="52"/>
      <c r="D66" s="53"/>
      <c r="E66" s="42" t="s">
        <v>72</v>
      </c>
      <c r="F66" s="46"/>
      <c r="G66" s="46"/>
      <c r="H66" s="46"/>
      <c r="I66" s="199">
        <v>30000</v>
      </c>
      <c r="J66" s="33"/>
    </row>
    <row r="67" spans="1:11" ht="28.5" hidden="1" customHeight="1">
      <c r="A67" s="69"/>
      <c r="B67" s="59"/>
      <c r="C67" s="59"/>
      <c r="D67" s="70"/>
      <c r="E67" s="42" t="s">
        <v>272</v>
      </c>
      <c r="F67" s="67"/>
      <c r="G67" s="67"/>
      <c r="H67" s="67"/>
      <c r="I67" s="199">
        <v>660000</v>
      </c>
      <c r="J67" s="63"/>
    </row>
    <row r="68" spans="1:11" ht="35.25" hidden="1" customHeight="1">
      <c r="A68" s="38"/>
      <c r="B68" s="52"/>
      <c r="C68" s="52"/>
      <c r="D68" s="53"/>
      <c r="E68" s="46" t="s">
        <v>73</v>
      </c>
      <c r="F68" s="46"/>
      <c r="G68" s="46"/>
      <c r="H68" s="46"/>
      <c r="I68" s="199">
        <v>400000</v>
      </c>
      <c r="J68" s="33"/>
    </row>
    <row r="69" spans="1:11" ht="8.25" customHeight="1">
      <c r="A69" s="38"/>
      <c r="B69" s="52"/>
      <c r="C69" s="52"/>
      <c r="D69" s="53"/>
      <c r="E69" s="49"/>
      <c r="F69" s="49"/>
      <c r="G69" s="49"/>
      <c r="H69" s="49"/>
      <c r="I69" s="199"/>
      <c r="J69" s="33"/>
      <c r="K69" s="3">
        <v>1</v>
      </c>
    </row>
    <row r="70" spans="1:11" ht="42" hidden="1" customHeight="1">
      <c r="A70" s="80" t="s">
        <v>74</v>
      </c>
      <c r="B70" s="59">
        <v>1021</v>
      </c>
      <c r="C70" s="57" t="s">
        <v>75</v>
      </c>
      <c r="D70" s="67" t="s">
        <v>76</v>
      </c>
      <c r="E70" s="49"/>
      <c r="F70" s="49"/>
      <c r="G70" s="49"/>
      <c r="H70" s="49"/>
      <c r="I70" s="198">
        <f>SUM(I71:I80)</f>
        <v>11995080</v>
      </c>
      <c r="J70" s="65"/>
    </row>
    <row r="71" spans="1:11" ht="33" hidden="1" customHeight="1">
      <c r="A71" s="80"/>
      <c r="B71" s="59"/>
      <c r="C71" s="57"/>
      <c r="D71" s="67"/>
      <c r="E71" s="67" t="s">
        <v>256</v>
      </c>
      <c r="F71" s="49"/>
      <c r="G71" s="49"/>
      <c r="H71" s="49"/>
      <c r="I71" s="199">
        <v>100000</v>
      </c>
      <c r="J71" s="65"/>
    </row>
    <row r="72" spans="1:11" ht="33" hidden="1" customHeight="1">
      <c r="A72" s="80"/>
      <c r="B72" s="59"/>
      <c r="C72" s="57"/>
      <c r="D72" s="67"/>
      <c r="E72" s="67" t="s">
        <v>284</v>
      </c>
      <c r="F72" s="49"/>
      <c r="G72" s="49"/>
      <c r="H72" s="49"/>
      <c r="I72" s="199">
        <v>2200000</v>
      </c>
      <c r="J72" s="65"/>
    </row>
    <row r="73" spans="1:11" ht="24.75" hidden="1" customHeight="1">
      <c r="A73" s="38"/>
      <c r="B73" s="52"/>
      <c r="C73" s="52"/>
      <c r="D73" s="53"/>
      <c r="E73" s="42" t="s">
        <v>78</v>
      </c>
      <c r="F73" s="46"/>
      <c r="G73" s="46"/>
      <c r="H73" s="46"/>
      <c r="I73" s="199">
        <v>3050000</v>
      </c>
      <c r="J73" s="33"/>
    </row>
    <row r="74" spans="1:11" ht="28.5" hidden="1" customHeight="1">
      <c r="A74" s="38"/>
      <c r="B74" s="52"/>
      <c r="C74" s="52"/>
      <c r="D74" s="53"/>
      <c r="E74" s="42" t="s">
        <v>79</v>
      </c>
      <c r="F74" s="46"/>
      <c r="G74" s="46"/>
      <c r="H74" s="46"/>
      <c r="I74" s="199">
        <v>500000</v>
      </c>
      <c r="J74" s="33"/>
    </row>
    <row r="75" spans="1:11" ht="28.5" hidden="1" customHeight="1">
      <c r="A75" s="38"/>
      <c r="B75" s="52"/>
      <c r="C75" s="52"/>
      <c r="D75" s="53"/>
      <c r="E75" s="42" t="s">
        <v>80</v>
      </c>
      <c r="F75" s="46"/>
      <c r="G75" s="46"/>
      <c r="H75" s="46"/>
      <c r="I75" s="199">
        <v>3725080</v>
      </c>
      <c r="J75" s="33"/>
    </row>
    <row r="76" spans="1:11" ht="30" hidden="1" customHeight="1">
      <c r="A76" s="38"/>
      <c r="B76" s="52"/>
      <c r="C76" s="52"/>
      <c r="D76" s="53"/>
      <c r="E76" s="42" t="s">
        <v>81</v>
      </c>
      <c r="F76" s="46"/>
      <c r="G76" s="46"/>
      <c r="H76" s="46"/>
      <c r="I76" s="199">
        <v>1220000</v>
      </c>
      <c r="J76" s="33"/>
    </row>
    <row r="77" spans="1:11" ht="33" hidden="1" customHeight="1">
      <c r="A77" s="69"/>
      <c r="B77" s="59"/>
      <c r="C77" s="59"/>
      <c r="D77" s="70"/>
      <c r="E77" s="42" t="s">
        <v>273</v>
      </c>
      <c r="F77" s="67"/>
      <c r="G77" s="67"/>
      <c r="H77" s="67"/>
      <c r="I77" s="199">
        <v>30000</v>
      </c>
      <c r="J77" s="63"/>
    </row>
    <row r="78" spans="1:11" ht="36" hidden="1" customHeight="1">
      <c r="A78" s="69"/>
      <c r="B78" s="59"/>
      <c r="C78" s="59"/>
      <c r="D78" s="70"/>
      <c r="E78" s="42" t="s">
        <v>274</v>
      </c>
      <c r="F78" s="67"/>
      <c r="G78" s="67"/>
      <c r="H78" s="67"/>
      <c r="I78" s="199">
        <v>140000</v>
      </c>
      <c r="J78" s="63"/>
    </row>
    <row r="79" spans="1:11" ht="35.25" hidden="1" customHeight="1">
      <c r="A79" s="69"/>
      <c r="B79" s="59"/>
      <c r="C79" s="59"/>
      <c r="D79" s="70"/>
      <c r="E79" s="42" t="s">
        <v>275</v>
      </c>
      <c r="F79" s="67"/>
      <c r="G79" s="67"/>
      <c r="H79" s="67"/>
      <c r="I79" s="199">
        <v>30000</v>
      </c>
      <c r="J79" s="63"/>
    </row>
    <row r="80" spans="1:11" ht="30" hidden="1" customHeight="1">
      <c r="A80" s="38"/>
      <c r="B80" s="52"/>
      <c r="C80" s="52"/>
      <c r="D80" s="53"/>
      <c r="E80" s="74" t="s">
        <v>82</v>
      </c>
      <c r="F80" s="49"/>
      <c r="G80" s="49"/>
      <c r="H80" s="49"/>
      <c r="I80" s="199">
        <v>1000000</v>
      </c>
      <c r="J80" s="33"/>
    </row>
    <row r="81" spans="1:10" ht="8.25" hidden="1" customHeight="1">
      <c r="A81" s="69"/>
      <c r="B81" s="59"/>
      <c r="C81" s="59"/>
      <c r="D81" s="70"/>
      <c r="E81" s="67"/>
      <c r="F81" s="67"/>
      <c r="G81" s="67"/>
      <c r="H81" s="67"/>
      <c r="I81" s="199"/>
      <c r="J81" s="63"/>
    </row>
    <row r="82" spans="1:10" ht="35.25" hidden="1" customHeight="1">
      <c r="A82" s="80" t="s">
        <v>303</v>
      </c>
      <c r="B82" s="59">
        <v>1070</v>
      </c>
      <c r="C82" s="122" t="s">
        <v>194</v>
      </c>
      <c r="D82" s="190" t="s">
        <v>304</v>
      </c>
      <c r="E82" s="74"/>
      <c r="F82" s="67"/>
      <c r="G82" s="67"/>
      <c r="H82" s="67"/>
      <c r="I82" s="198">
        <f>I83</f>
        <v>90000</v>
      </c>
      <c r="J82" s="63"/>
    </row>
    <row r="83" spans="1:10" ht="38.25" hidden="1" customHeight="1">
      <c r="A83" s="80"/>
      <c r="B83" s="59"/>
      <c r="C83" s="122"/>
      <c r="D83" s="67"/>
      <c r="E83" s="74" t="s">
        <v>305</v>
      </c>
      <c r="F83" s="67"/>
      <c r="G83" s="67"/>
      <c r="H83" s="67"/>
      <c r="I83" s="199">
        <v>90000</v>
      </c>
      <c r="J83" s="63"/>
    </row>
    <row r="84" spans="1:10" ht="9" hidden="1" customHeight="1">
      <c r="A84" s="69"/>
      <c r="B84" s="59"/>
      <c r="C84" s="59"/>
      <c r="D84" s="70"/>
      <c r="E84" s="67"/>
      <c r="F84" s="67"/>
      <c r="G84" s="67"/>
      <c r="H84" s="67"/>
      <c r="I84" s="199"/>
      <c r="J84" s="63"/>
    </row>
    <row r="85" spans="1:10" ht="27.75" hidden="1" customHeight="1">
      <c r="A85" s="80" t="s">
        <v>262</v>
      </c>
      <c r="B85" s="59">
        <v>1141</v>
      </c>
      <c r="C85" s="122" t="s">
        <v>240</v>
      </c>
      <c r="D85" s="191" t="s">
        <v>263</v>
      </c>
      <c r="E85" s="74"/>
      <c r="F85" s="67"/>
      <c r="G85" s="67"/>
      <c r="H85" s="67"/>
      <c r="I85" s="198">
        <f>I86</f>
        <v>119997</v>
      </c>
      <c r="J85" s="63"/>
    </row>
    <row r="86" spans="1:10" ht="22.5" hidden="1" customHeight="1">
      <c r="A86" s="80"/>
      <c r="B86" s="59"/>
      <c r="C86" s="122"/>
      <c r="D86" s="67"/>
      <c r="E86" s="74" t="s">
        <v>264</v>
      </c>
      <c r="F86" s="67"/>
      <c r="G86" s="67"/>
      <c r="H86" s="67"/>
      <c r="I86" s="199">
        <v>119997</v>
      </c>
      <c r="J86" s="63"/>
    </row>
    <row r="87" spans="1:10" ht="22.5" hidden="1" customHeight="1">
      <c r="A87" s="80"/>
      <c r="B87" s="59"/>
      <c r="C87" s="122"/>
      <c r="D87" s="67"/>
      <c r="E87" s="74"/>
      <c r="F87" s="67"/>
      <c r="G87" s="67"/>
      <c r="H87" s="67"/>
      <c r="I87" s="199"/>
      <c r="J87" s="63"/>
    </row>
    <row r="88" spans="1:10" ht="39.75" hidden="1" customHeight="1">
      <c r="A88" s="80" t="s">
        <v>265</v>
      </c>
      <c r="B88" s="59">
        <v>1160</v>
      </c>
      <c r="C88" s="122" t="s">
        <v>240</v>
      </c>
      <c r="D88" s="224" t="s">
        <v>266</v>
      </c>
      <c r="E88" s="74"/>
      <c r="F88" s="67"/>
      <c r="G88" s="67"/>
      <c r="H88" s="67"/>
      <c r="I88" s="198">
        <f>I89</f>
        <v>27000</v>
      </c>
      <c r="J88" s="63"/>
    </row>
    <row r="89" spans="1:10" ht="22.5" hidden="1" customHeight="1">
      <c r="A89" s="80"/>
      <c r="B89" s="59"/>
      <c r="C89" s="122"/>
      <c r="D89" s="67"/>
      <c r="E89" s="74" t="s">
        <v>264</v>
      </c>
      <c r="F89" s="67"/>
      <c r="G89" s="67"/>
      <c r="H89" s="67"/>
      <c r="I89" s="199">
        <v>27000</v>
      </c>
      <c r="J89" s="63"/>
    </row>
    <row r="90" spans="1:10" ht="8.25" hidden="1" customHeight="1">
      <c r="A90" s="69"/>
      <c r="B90" s="59"/>
      <c r="C90" s="59"/>
      <c r="D90" s="70"/>
      <c r="E90" s="67"/>
      <c r="F90" s="67"/>
      <c r="G90" s="67"/>
      <c r="H90" s="67"/>
      <c r="I90" s="199"/>
      <c r="J90" s="63"/>
    </row>
    <row r="91" spans="1:10" ht="67.5" hidden="1" customHeight="1">
      <c r="A91" s="80" t="s">
        <v>296</v>
      </c>
      <c r="B91" s="59">
        <v>1183</v>
      </c>
      <c r="C91" s="122" t="s">
        <v>240</v>
      </c>
      <c r="D91" s="83" t="s">
        <v>297</v>
      </c>
      <c r="E91" s="74"/>
      <c r="F91" s="67"/>
      <c r="G91" s="67"/>
      <c r="H91" s="67"/>
      <c r="I91" s="198">
        <f>I92</f>
        <v>4274931</v>
      </c>
      <c r="J91" s="63"/>
    </row>
    <row r="92" spans="1:10" ht="72" hidden="1" customHeight="1">
      <c r="A92" s="80"/>
      <c r="B92" s="59"/>
      <c r="C92" s="122"/>
      <c r="D92" s="67"/>
      <c r="E92" s="67" t="s">
        <v>298</v>
      </c>
      <c r="F92" s="67"/>
      <c r="G92" s="67"/>
      <c r="H92" s="67"/>
      <c r="I92" s="199">
        <v>4274931</v>
      </c>
      <c r="J92" s="63"/>
    </row>
    <row r="93" spans="1:10" ht="8.25" hidden="1" customHeight="1">
      <c r="A93" s="69"/>
      <c r="B93" s="59"/>
      <c r="C93" s="59"/>
      <c r="D93" s="70"/>
      <c r="E93" s="67"/>
      <c r="F93" s="67"/>
      <c r="G93" s="67"/>
      <c r="H93" s="67"/>
      <c r="I93" s="199"/>
      <c r="J93" s="63"/>
    </row>
    <row r="94" spans="1:10" ht="72.75" hidden="1" customHeight="1">
      <c r="A94" s="80" t="s">
        <v>239</v>
      </c>
      <c r="B94" s="59">
        <v>1184</v>
      </c>
      <c r="C94" s="122" t="s">
        <v>240</v>
      </c>
      <c r="D94" s="185" t="s">
        <v>241</v>
      </c>
      <c r="E94" s="74"/>
      <c r="F94" s="67"/>
      <c r="G94" s="67"/>
      <c r="H94" s="67"/>
      <c r="I94" s="198">
        <f>I95</f>
        <v>12321500</v>
      </c>
      <c r="J94" s="63"/>
    </row>
    <row r="95" spans="1:10" ht="61.5" hidden="1" customHeight="1">
      <c r="A95" s="80"/>
      <c r="B95" s="59"/>
      <c r="C95" s="122"/>
      <c r="D95" s="67"/>
      <c r="E95" s="74" t="s">
        <v>242</v>
      </c>
      <c r="F95" s="67"/>
      <c r="G95" s="67"/>
      <c r="H95" s="67"/>
      <c r="I95" s="199">
        <v>12321500</v>
      </c>
      <c r="J95" s="63"/>
    </row>
    <row r="96" spans="1:10" ht="8.25" hidden="1" customHeight="1">
      <c r="A96" s="80"/>
      <c r="B96" s="59"/>
      <c r="C96" s="122"/>
      <c r="D96" s="67"/>
      <c r="E96" s="74"/>
      <c r="F96" s="67"/>
      <c r="G96" s="67"/>
      <c r="H96" s="67"/>
      <c r="I96" s="199"/>
      <c r="J96" s="63"/>
    </row>
    <row r="97" spans="1:10" ht="90.75" hidden="1" customHeight="1">
      <c r="A97" s="145" t="s">
        <v>306</v>
      </c>
      <c r="B97" s="146">
        <v>1222</v>
      </c>
      <c r="C97" s="179" t="s">
        <v>240</v>
      </c>
      <c r="D97" s="226" t="s">
        <v>307</v>
      </c>
      <c r="E97" s="74"/>
      <c r="F97" s="67"/>
      <c r="G97" s="67"/>
      <c r="H97" s="67"/>
      <c r="I97" s="198">
        <f>I98</f>
        <v>7697900</v>
      </c>
      <c r="J97" s="63"/>
    </row>
    <row r="98" spans="1:10" ht="75" hidden="1" customHeight="1">
      <c r="A98" s="80"/>
      <c r="B98" s="59"/>
      <c r="C98" s="122"/>
      <c r="D98" s="67"/>
      <c r="E98" s="225" t="s">
        <v>308</v>
      </c>
      <c r="F98" s="67"/>
      <c r="G98" s="67"/>
      <c r="H98" s="67"/>
      <c r="I98" s="199">
        <v>7697900</v>
      </c>
      <c r="J98" s="63"/>
    </row>
    <row r="99" spans="1:10" ht="11.25" hidden="1" customHeight="1">
      <c r="A99" s="80"/>
      <c r="B99" s="59"/>
      <c r="C99" s="122"/>
      <c r="D99" s="67"/>
      <c r="E99" s="74"/>
      <c r="F99" s="67"/>
      <c r="G99" s="67"/>
      <c r="H99" s="67"/>
      <c r="I99" s="199"/>
      <c r="J99" s="63"/>
    </row>
    <row r="100" spans="1:10" ht="21.75" hidden="1" customHeight="1">
      <c r="A100" s="80" t="s">
        <v>267</v>
      </c>
      <c r="B100" s="59">
        <v>1300</v>
      </c>
      <c r="C100" s="122" t="s">
        <v>240</v>
      </c>
      <c r="D100" s="191" t="s">
        <v>268</v>
      </c>
      <c r="E100" s="74"/>
      <c r="F100" s="67"/>
      <c r="G100" s="67"/>
      <c r="H100" s="67"/>
      <c r="I100" s="198">
        <f>SUM(I101:I103)</f>
        <v>5520000</v>
      </c>
      <c r="J100" s="63"/>
    </row>
    <row r="101" spans="1:10" ht="35.25" hidden="1" customHeight="1">
      <c r="A101" s="80"/>
      <c r="B101" s="59"/>
      <c r="C101" s="122"/>
      <c r="D101" s="67"/>
      <c r="E101" s="67" t="s">
        <v>77</v>
      </c>
      <c r="F101" s="67"/>
      <c r="G101" s="67"/>
      <c r="H101" s="67"/>
      <c r="I101" s="199">
        <v>5110000</v>
      </c>
      <c r="J101" s="63"/>
    </row>
    <row r="102" spans="1:10" ht="41.25" hidden="1" customHeight="1">
      <c r="A102" s="80"/>
      <c r="B102" s="59"/>
      <c r="C102" s="122"/>
      <c r="D102" s="67"/>
      <c r="E102" s="227" t="s">
        <v>309</v>
      </c>
      <c r="F102" s="67"/>
      <c r="G102" s="67"/>
      <c r="H102" s="67"/>
      <c r="I102" s="199">
        <v>250000</v>
      </c>
      <c r="J102" s="63"/>
    </row>
    <row r="103" spans="1:10" ht="35.25" hidden="1" customHeight="1">
      <c r="A103" s="80"/>
      <c r="B103" s="59"/>
      <c r="C103" s="122"/>
      <c r="D103" s="67"/>
      <c r="E103" s="67" t="s">
        <v>290</v>
      </c>
      <c r="F103" s="67"/>
      <c r="G103" s="67"/>
      <c r="H103" s="67"/>
      <c r="I103" s="199">
        <v>160000</v>
      </c>
      <c r="J103" s="63"/>
    </row>
    <row r="104" spans="1:10" ht="8.25" hidden="1" customHeight="1">
      <c r="A104" s="69"/>
      <c r="B104" s="59"/>
      <c r="C104" s="59"/>
      <c r="D104" s="70"/>
      <c r="E104" s="67"/>
      <c r="F104" s="67"/>
      <c r="G104" s="67"/>
      <c r="H104" s="67"/>
      <c r="I104" s="199"/>
      <c r="J104" s="63"/>
    </row>
    <row r="105" spans="1:10" ht="26.25" hidden="1" customHeight="1">
      <c r="A105" s="24" t="s">
        <v>83</v>
      </c>
      <c r="B105" s="75"/>
      <c r="C105" s="76"/>
      <c r="D105" s="26" t="s">
        <v>84</v>
      </c>
      <c r="E105" s="77"/>
      <c r="F105" s="77"/>
      <c r="G105" s="77"/>
      <c r="H105" s="77"/>
      <c r="I105" s="197">
        <f>I106</f>
        <v>25006500</v>
      </c>
      <c r="J105" s="28"/>
    </row>
    <row r="106" spans="1:10" ht="21" hidden="1" customHeight="1">
      <c r="A106" s="29" t="s">
        <v>85</v>
      </c>
      <c r="B106" s="78"/>
      <c r="C106" s="79"/>
      <c r="D106" s="30" t="s">
        <v>84</v>
      </c>
      <c r="E106" s="49"/>
      <c r="F106" s="49"/>
      <c r="G106" s="49"/>
      <c r="H106" s="49"/>
      <c r="I106" s="198">
        <f>I108+I114+I111</f>
        <v>25006500</v>
      </c>
      <c r="J106" s="32"/>
    </row>
    <row r="107" spans="1:10" ht="11.25" hidden="1" customHeight="1">
      <c r="A107" s="29"/>
      <c r="B107" s="78"/>
      <c r="C107" s="79"/>
      <c r="D107" s="30"/>
      <c r="E107" s="49"/>
      <c r="F107" s="49"/>
      <c r="G107" s="49"/>
      <c r="H107" s="49"/>
      <c r="I107" s="199"/>
      <c r="J107" s="33"/>
    </row>
    <row r="108" spans="1:10" ht="36" hidden="1" customHeight="1">
      <c r="A108" s="80" t="s">
        <v>86</v>
      </c>
      <c r="B108" s="81">
        <v>2010</v>
      </c>
      <c r="C108" s="82" t="s">
        <v>87</v>
      </c>
      <c r="D108" s="58" t="s">
        <v>88</v>
      </c>
      <c r="E108" s="49"/>
      <c r="F108" s="49"/>
      <c r="G108" s="49"/>
      <c r="H108" s="49"/>
      <c r="I108" s="198">
        <f>SUM(I109)</f>
        <v>9000000</v>
      </c>
      <c r="J108" s="33"/>
    </row>
    <row r="109" spans="1:10" ht="82.5" hidden="1" customHeight="1">
      <c r="A109" s="29"/>
      <c r="B109" s="78"/>
      <c r="C109" s="79"/>
      <c r="D109" s="30"/>
      <c r="E109" s="83" t="s">
        <v>89</v>
      </c>
      <c r="F109" s="49"/>
      <c r="G109" s="49"/>
      <c r="H109" s="49"/>
      <c r="I109" s="199">
        <v>9000000</v>
      </c>
      <c r="J109" s="33"/>
    </row>
    <row r="110" spans="1:10" ht="11.25" hidden="1" customHeight="1">
      <c r="A110" s="29"/>
      <c r="B110" s="78"/>
      <c r="C110" s="79"/>
      <c r="D110" s="30"/>
      <c r="E110" s="49"/>
      <c r="F110" s="49"/>
      <c r="G110" s="49"/>
      <c r="H110" s="49"/>
      <c r="I110" s="199"/>
      <c r="J110" s="33"/>
    </row>
    <row r="111" spans="1:10" ht="39" hidden="1" customHeight="1">
      <c r="A111" s="80" t="s">
        <v>90</v>
      </c>
      <c r="B111" s="81">
        <v>2080</v>
      </c>
      <c r="C111" s="82" t="s">
        <v>91</v>
      </c>
      <c r="D111" s="46" t="s">
        <v>92</v>
      </c>
      <c r="E111" s="36"/>
      <c r="F111" s="49"/>
      <c r="G111" s="49"/>
      <c r="H111" s="49"/>
      <c r="I111" s="198">
        <f>I112</f>
        <v>3400000</v>
      </c>
      <c r="J111" s="33"/>
    </row>
    <row r="112" spans="1:10" ht="36" hidden="1" customHeight="1">
      <c r="A112" s="38"/>
      <c r="B112" s="52"/>
      <c r="C112" s="52"/>
      <c r="D112" s="53"/>
      <c r="E112" s="46" t="s">
        <v>93</v>
      </c>
      <c r="F112" s="49"/>
      <c r="G112" s="49"/>
      <c r="H112" s="49"/>
      <c r="I112" s="199">
        <v>3400000</v>
      </c>
      <c r="J112" s="33"/>
    </row>
    <row r="113" spans="1:10" ht="11.25" hidden="1" customHeight="1">
      <c r="A113" s="29"/>
      <c r="B113" s="78"/>
      <c r="C113" s="79"/>
      <c r="D113" s="30"/>
      <c r="E113" s="49"/>
      <c r="F113" s="49"/>
      <c r="G113" s="49"/>
      <c r="H113" s="49"/>
      <c r="I113" s="199"/>
      <c r="J113" s="33"/>
    </row>
    <row r="114" spans="1:10" ht="37.5" hidden="1" customHeight="1">
      <c r="A114" s="80" t="s">
        <v>94</v>
      </c>
      <c r="B114" s="81">
        <v>2090</v>
      </c>
      <c r="C114" s="82" t="s">
        <v>95</v>
      </c>
      <c r="D114" s="46" t="s">
        <v>96</v>
      </c>
      <c r="E114" s="46"/>
      <c r="F114" s="46"/>
      <c r="G114" s="46"/>
      <c r="H114" s="46"/>
      <c r="I114" s="198">
        <f>SUM(I115)</f>
        <v>12606500</v>
      </c>
      <c r="J114" s="33"/>
    </row>
    <row r="115" spans="1:10" ht="54" hidden="1" customHeight="1">
      <c r="A115" s="38"/>
      <c r="B115" s="52"/>
      <c r="C115" s="52"/>
      <c r="D115" s="53"/>
      <c r="E115" s="36" t="s">
        <v>97</v>
      </c>
      <c r="F115" s="46"/>
      <c r="G115" s="46"/>
      <c r="H115" s="46"/>
      <c r="I115" s="199">
        <v>12606500</v>
      </c>
      <c r="J115" s="33"/>
    </row>
    <row r="116" spans="1:10" ht="6.75" hidden="1" customHeight="1">
      <c r="A116" s="38"/>
      <c r="B116" s="52"/>
      <c r="C116" s="52"/>
      <c r="D116" s="53"/>
      <c r="E116" s="46"/>
      <c r="F116" s="46"/>
      <c r="G116" s="46"/>
      <c r="H116" s="46"/>
      <c r="I116" s="199"/>
      <c r="J116" s="33"/>
    </row>
    <row r="117" spans="1:10" ht="27" hidden="1" customHeight="1">
      <c r="A117" s="24" t="s">
        <v>98</v>
      </c>
      <c r="B117" s="75"/>
      <c r="C117" s="76"/>
      <c r="D117" s="26" t="s">
        <v>99</v>
      </c>
      <c r="E117" s="84"/>
      <c r="F117" s="84"/>
      <c r="G117" s="84"/>
      <c r="H117" s="84"/>
      <c r="I117" s="197">
        <f>I118</f>
        <v>630000</v>
      </c>
      <c r="J117" s="28"/>
    </row>
    <row r="118" spans="1:10" ht="24" hidden="1" customHeight="1">
      <c r="A118" s="29" t="s">
        <v>100</v>
      </c>
      <c r="B118" s="85"/>
      <c r="C118" s="34"/>
      <c r="D118" s="86" t="s">
        <v>99</v>
      </c>
      <c r="E118" s="53"/>
      <c r="F118" s="53"/>
      <c r="G118" s="53"/>
      <c r="H118" s="53"/>
      <c r="I118" s="198">
        <f>I120+I123+I126</f>
        <v>630000</v>
      </c>
      <c r="J118" s="32"/>
    </row>
    <row r="119" spans="1:10" ht="6.75" hidden="1" customHeight="1">
      <c r="A119" s="38"/>
      <c r="B119" s="52"/>
      <c r="C119" s="52"/>
      <c r="D119" s="53"/>
      <c r="E119" s="53"/>
      <c r="F119" s="53"/>
      <c r="G119" s="53"/>
      <c r="H119" s="53"/>
      <c r="I119" s="199"/>
      <c r="J119" s="33"/>
    </row>
    <row r="120" spans="1:10" ht="36.75" hidden="1" customHeight="1">
      <c r="A120" s="29" t="s">
        <v>101</v>
      </c>
      <c r="B120" s="34" t="s">
        <v>102</v>
      </c>
      <c r="C120" s="34" t="s">
        <v>23</v>
      </c>
      <c r="D120" s="35" t="s">
        <v>103</v>
      </c>
      <c r="E120" s="53"/>
      <c r="F120" s="53"/>
      <c r="G120" s="53"/>
      <c r="H120" s="53"/>
      <c r="I120" s="198">
        <f>I121</f>
        <v>300000</v>
      </c>
      <c r="J120" s="32"/>
    </row>
    <row r="121" spans="1:10" ht="24.75" hidden="1" customHeight="1">
      <c r="A121" s="38"/>
      <c r="B121" s="52"/>
      <c r="C121" s="52"/>
      <c r="D121" s="53"/>
      <c r="E121" s="87" t="s">
        <v>25</v>
      </c>
      <c r="F121" s="87"/>
      <c r="G121" s="87"/>
      <c r="H121" s="87"/>
      <c r="I121" s="199">
        <v>300000</v>
      </c>
      <c r="J121" s="33"/>
    </row>
    <row r="122" spans="1:10" ht="6" hidden="1" customHeight="1">
      <c r="A122" s="38"/>
      <c r="B122" s="52"/>
      <c r="C122" s="52"/>
      <c r="D122" s="53"/>
      <c r="E122" s="53"/>
      <c r="F122" s="53"/>
      <c r="G122" s="53"/>
      <c r="H122" s="53"/>
      <c r="I122" s="199"/>
      <c r="J122" s="33"/>
    </row>
    <row r="123" spans="1:10" ht="36.75" hidden="1" customHeight="1">
      <c r="A123" s="29" t="s">
        <v>104</v>
      </c>
      <c r="B123" s="34" t="s">
        <v>105</v>
      </c>
      <c r="C123" s="34" t="s">
        <v>106</v>
      </c>
      <c r="D123" s="46" t="s">
        <v>107</v>
      </c>
      <c r="E123" s="53"/>
      <c r="F123" s="53"/>
      <c r="G123" s="53"/>
      <c r="H123" s="53"/>
      <c r="I123" s="198">
        <f>I124</f>
        <v>280000</v>
      </c>
      <c r="J123" s="33"/>
    </row>
    <row r="124" spans="1:10" ht="27.75" hidden="1" customHeight="1">
      <c r="A124" s="38"/>
      <c r="B124" s="52"/>
      <c r="C124" s="55"/>
      <c r="D124" s="53"/>
      <c r="E124" s="42" t="s">
        <v>108</v>
      </c>
      <c r="F124" s="53"/>
      <c r="G124" s="53"/>
      <c r="H124" s="53"/>
      <c r="I124" s="199">
        <v>280000</v>
      </c>
      <c r="J124" s="33"/>
    </row>
    <row r="125" spans="1:10" ht="6.75" hidden="1" customHeight="1">
      <c r="A125" s="38"/>
      <c r="B125" s="52"/>
      <c r="C125" s="55"/>
      <c r="D125" s="53"/>
      <c r="E125" s="53"/>
      <c r="F125" s="53"/>
      <c r="G125" s="53"/>
      <c r="H125" s="53"/>
      <c r="I125" s="199"/>
      <c r="J125" s="33"/>
    </row>
    <row r="126" spans="1:10" ht="51" hidden="1" customHeight="1">
      <c r="A126" s="29" t="s">
        <v>109</v>
      </c>
      <c r="B126" s="34" t="s">
        <v>110</v>
      </c>
      <c r="C126" s="34" t="s">
        <v>111</v>
      </c>
      <c r="D126" s="35" t="s">
        <v>112</v>
      </c>
      <c r="E126" s="53"/>
      <c r="F126" s="53"/>
      <c r="G126" s="53"/>
      <c r="H126" s="53"/>
      <c r="I126" s="198">
        <f>I127</f>
        <v>50000</v>
      </c>
      <c r="J126" s="33"/>
    </row>
    <row r="127" spans="1:10" ht="25.5" hidden="1" customHeight="1">
      <c r="A127" s="38"/>
      <c r="B127" s="52"/>
      <c r="C127" s="55"/>
      <c r="D127" s="88"/>
      <c r="E127" s="89" t="s">
        <v>113</v>
      </c>
      <c r="F127" s="53"/>
      <c r="G127" s="53"/>
      <c r="H127" s="53"/>
      <c r="I127" s="199">
        <v>50000</v>
      </c>
      <c r="J127" s="33"/>
    </row>
    <row r="128" spans="1:10" ht="15.75" hidden="1" customHeight="1">
      <c r="A128" s="38"/>
      <c r="B128" s="52"/>
      <c r="C128" s="55"/>
      <c r="D128" s="53"/>
      <c r="E128" s="42"/>
      <c r="F128" s="53"/>
      <c r="G128" s="53"/>
      <c r="H128" s="53"/>
      <c r="I128" s="199"/>
      <c r="J128" s="33"/>
    </row>
    <row r="129" spans="1:11" ht="32.25" hidden="1" customHeight="1">
      <c r="A129" s="90" t="s">
        <v>114</v>
      </c>
      <c r="B129" s="91"/>
      <c r="C129" s="91"/>
      <c r="D129" s="92" t="s">
        <v>115</v>
      </c>
      <c r="E129" s="93"/>
      <c r="F129" s="94"/>
      <c r="G129" s="94"/>
      <c r="H129" s="94"/>
      <c r="I129" s="205">
        <f>I130</f>
        <v>170000</v>
      </c>
      <c r="J129" s="95"/>
    </row>
    <row r="130" spans="1:11" ht="24" hidden="1" customHeight="1">
      <c r="A130" s="43" t="s">
        <v>116</v>
      </c>
      <c r="B130" s="44"/>
      <c r="C130" s="44"/>
      <c r="D130" s="96" t="s">
        <v>115</v>
      </c>
      <c r="E130" s="53"/>
      <c r="F130" s="97"/>
      <c r="G130" s="97"/>
      <c r="H130" s="98"/>
      <c r="I130" s="198">
        <f>I132</f>
        <v>170000</v>
      </c>
      <c r="J130" s="33"/>
    </row>
    <row r="131" spans="1:11" ht="6.75" hidden="1" customHeight="1">
      <c r="A131" s="99"/>
      <c r="B131" s="44"/>
      <c r="C131" s="44"/>
      <c r="D131" s="100"/>
      <c r="E131" s="53"/>
      <c r="F131" s="97"/>
      <c r="G131" s="97"/>
      <c r="H131" s="98"/>
      <c r="I131" s="199"/>
      <c r="J131" s="33"/>
    </row>
    <row r="132" spans="1:11" ht="38.25" hidden="1" customHeight="1">
      <c r="A132" s="29" t="s">
        <v>117</v>
      </c>
      <c r="B132" s="34" t="s">
        <v>102</v>
      </c>
      <c r="C132" s="34" t="s">
        <v>23</v>
      </c>
      <c r="D132" s="35" t="s">
        <v>118</v>
      </c>
      <c r="E132" s="53"/>
      <c r="F132" s="97"/>
      <c r="G132" s="97"/>
      <c r="H132" s="98"/>
      <c r="I132" s="198">
        <f>I133</f>
        <v>170000</v>
      </c>
      <c r="J132" s="33"/>
    </row>
    <row r="133" spans="1:11" ht="21" hidden="1" customHeight="1">
      <c r="A133" s="38"/>
      <c r="B133" s="52"/>
      <c r="C133" s="52"/>
      <c r="D133" s="53"/>
      <c r="E133" s="101" t="s">
        <v>25</v>
      </c>
      <c r="F133" s="97"/>
      <c r="G133" s="97"/>
      <c r="H133" s="98"/>
      <c r="I133" s="199">
        <v>170000</v>
      </c>
      <c r="J133" s="33"/>
    </row>
    <row r="134" spans="1:11" ht="6.75" hidden="1" customHeight="1">
      <c r="A134" s="38"/>
      <c r="B134" s="52"/>
      <c r="C134" s="52"/>
      <c r="D134" s="53"/>
      <c r="E134" s="102"/>
      <c r="F134" s="98"/>
      <c r="G134" s="98"/>
      <c r="H134" s="98"/>
      <c r="I134" s="199"/>
      <c r="J134" s="33"/>
    </row>
    <row r="135" spans="1:11" ht="27" customHeight="1">
      <c r="A135" s="24" t="s">
        <v>119</v>
      </c>
      <c r="B135" s="75"/>
      <c r="C135" s="76"/>
      <c r="D135" s="26" t="s">
        <v>120</v>
      </c>
      <c r="E135" s="84"/>
      <c r="F135" s="84"/>
      <c r="G135" s="84"/>
      <c r="H135" s="84"/>
      <c r="I135" s="197">
        <f>I136</f>
        <v>2029200</v>
      </c>
      <c r="J135" s="28"/>
      <c r="K135" s="3">
        <v>1</v>
      </c>
    </row>
    <row r="136" spans="1:11" ht="25.5" customHeight="1">
      <c r="A136" s="29" t="s">
        <v>121</v>
      </c>
      <c r="B136" s="85"/>
      <c r="C136" s="34"/>
      <c r="D136" s="30" t="s">
        <v>120</v>
      </c>
      <c r="E136" s="53"/>
      <c r="F136" s="53"/>
      <c r="G136" s="53"/>
      <c r="H136" s="53"/>
      <c r="I136" s="198">
        <f>I141+I149+I146+I138</f>
        <v>2029200</v>
      </c>
      <c r="J136" s="32"/>
      <c r="K136" s="3">
        <v>1</v>
      </c>
    </row>
    <row r="137" spans="1:11" ht="6" customHeight="1">
      <c r="A137" s="38"/>
      <c r="B137" s="52"/>
      <c r="C137" s="52"/>
      <c r="D137" s="53"/>
      <c r="E137" s="53"/>
      <c r="F137" s="53"/>
      <c r="G137" s="53"/>
      <c r="H137" s="53"/>
      <c r="I137" s="199"/>
      <c r="J137" s="33"/>
      <c r="K137" s="3">
        <v>1</v>
      </c>
    </row>
    <row r="138" spans="1:11" ht="29.25" customHeight="1">
      <c r="A138" s="255">
        <v>1011080</v>
      </c>
      <c r="B138" s="254">
        <v>1080</v>
      </c>
      <c r="C138" s="235" t="s">
        <v>194</v>
      </c>
      <c r="D138" s="242" t="s">
        <v>195</v>
      </c>
      <c r="E138" s="242"/>
      <c r="F138" s="242"/>
      <c r="G138" s="242"/>
      <c r="H138" s="242"/>
      <c r="I138" s="248">
        <f>I139</f>
        <v>434200</v>
      </c>
      <c r="J138" s="239"/>
      <c r="K138" s="3">
        <v>1</v>
      </c>
    </row>
    <row r="139" spans="1:11" ht="60" customHeight="1">
      <c r="A139" s="253"/>
      <c r="B139" s="254"/>
      <c r="C139" s="256"/>
      <c r="D139" s="242"/>
      <c r="E139" s="257" t="s">
        <v>334</v>
      </c>
      <c r="F139" s="242"/>
      <c r="G139" s="242"/>
      <c r="H139" s="242"/>
      <c r="I139" s="238">
        <v>434200</v>
      </c>
      <c r="J139" s="239"/>
      <c r="K139" s="3">
        <v>1</v>
      </c>
    </row>
    <row r="140" spans="1:11" ht="6" customHeight="1">
      <c r="A140" s="253"/>
      <c r="B140" s="254"/>
      <c r="C140" s="254"/>
      <c r="D140" s="242"/>
      <c r="E140" s="242"/>
      <c r="F140" s="242"/>
      <c r="G140" s="242"/>
      <c r="H140" s="242"/>
      <c r="I140" s="238"/>
      <c r="J140" s="239"/>
      <c r="K140" s="3">
        <v>1</v>
      </c>
    </row>
    <row r="141" spans="1:11" ht="27.75" hidden="1" customHeight="1">
      <c r="A141" s="29" t="s">
        <v>122</v>
      </c>
      <c r="B141" s="85">
        <v>4030</v>
      </c>
      <c r="C141" s="34" t="s">
        <v>123</v>
      </c>
      <c r="D141" s="53" t="s">
        <v>124</v>
      </c>
      <c r="E141" s="53"/>
      <c r="F141" s="53"/>
      <c r="G141" s="53"/>
      <c r="H141" s="53"/>
      <c r="I141" s="198">
        <f>SUM(I142:I144)</f>
        <v>1073000</v>
      </c>
      <c r="J141" s="32"/>
    </row>
    <row r="142" spans="1:11" ht="36" hidden="1" customHeight="1">
      <c r="A142" s="38"/>
      <c r="B142" s="52"/>
      <c r="C142" s="52"/>
      <c r="D142" s="53"/>
      <c r="E142" s="103" t="s">
        <v>125</v>
      </c>
      <c r="F142" s="104"/>
      <c r="G142" s="104"/>
      <c r="H142" s="104"/>
      <c r="I142" s="199">
        <v>316600</v>
      </c>
      <c r="J142" s="33"/>
    </row>
    <row r="143" spans="1:11" ht="36" hidden="1" customHeight="1">
      <c r="A143" s="38"/>
      <c r="B143" s="52"/>
      <c r="C143" s="52"/>
      <c r="D143" s="53"/>
      <c r="E143" s="103" t="s">
        <v>126</v>
      </c>
      <c r="F143" s="104"/>
      <c r="G143" s="104"/>
      <c r="H143" s="104"/>
      <c r="I143" s="199">
        <v>630000</v>
      </c>
      <c r="J143" s="33"/>
    </row>
    <row r="144" spans="1:11" ht="26.25" hidden="1" customHeight="1">
      <c r="A144" s="38"/>
      <c r="B144" s="52"/>
      <c r="C144" s="52"/>
      <c r="D144" s="53"/>
      <c r="E144" s="46" t="s">
        <v>127</v>
      </c>
      <c r="F144" s="46"/>
      <c r="G144" s="46"/>
      <c r="H144" s="46"/>
      <c r="I144" s="199">
        <v>126400</v>
      </c>
      <c r="J144" s="33"/>
    </row>
    <row r="145" spans="1:10" ht="12" hidden="1" customHeight="1">
      <c r="A145" s="38"/>
      <c r="B145" s="52"/>
      <c r="C145" s="52"/>
      <c r="D145" s="53"/>
      <c r="E145" s="48"/>
      <c r="F145" s="48"/>
      <c r="G145" s="48"/>
      <c r="H145" s="48"/>
      <c r="I145" s="199"/>
      <c r="J145" s="33"/>
    </row>
    <row r="146" spans="1:10" ht="27" hidden="1" customHeight="1">
      <c r="A146" s="51">
        <v>1014040</v>
      </c>
      <c r="B146" s="52">
        <v>4040</v>
      </c>
      <c r="C146" s="45" t="s">
        <v>123</v>
      </c>
      <c r="D146" s="53" t="s">
        <v>128</v>
      </c>
      <c r="E146" s="48"/>
      <c r="F146" s="48"/>
      <c r="G146" s="48"/>
      <c r="H146" s="48"/>
      <c r="I146" s="198">
        <f>SUM(I147)</f>
        <v>100000</v>
      </c>
      <c r="J146" s="33"/>
    </row>
    <row r="147" spans="1:10" ht="36" hidden="1" customHeight="1">
      <c r="A147" s="51"/>
      <c r="B147" s="52"/>
      <c r="C147" s="45"/>
      <c r="D147" s="53"/>
      <c r="E147" s="105" t="s">
        <v>129</v>
      </c>
      <c r="F147" s="48"/>
      <c r="G147" s="48"/>
      <c r="H147" s="48"/>
      <c r="I147" s="199">
        <v>100000</v>
      </c>
      <c r="J147" s="33"/>
    </row>
    <row r="148" spans="1:10" ht="9" hidden="1" customHeight="1">
      <c r="A148" s="38"/>
      <c r="B148" s="52"/>
      <c r="C148" s="52"/>
      <c r="D148" s="53"/>
      <c r="E148" s="87"/>
      <c r="F148" s="87"/>
      <c r="G148" s="87"/>
      <c r="H148" s="87"/>
      <c r="I148" s="199"/>
      <c r="J148" s="33"/>
    </row>
    <row r="149" spans="1:10" ht="38.25" hidden="1" customHeight="1">
      <c r="A149" s="66">
        <v>1014060</v>
      </c>
      <c r="B149" s="85">
        <v>4060</v>
      </c>
      <c r="C149" s="34" t="s">
        <v>130</v>
      </c>
      <c r="D149" s="67" t="s">
        <v>131</v>
      </c>
      <c r="E149" s="87"/>
      <c r="F149" s="87"/>
      <c r="G149" s="87"/>
      <c r="H149" s="87"/>
      <c r="I149" s="198">
        <f>SUM(I150:I152)</f>
        <v>422000</v>
      </c>
      <c r="J149" s="33"/>
    </row>
    <row r="150" spans="1:10" ht="37.5" hidden="1" customHeight="1">
      <c r="A150" s="66"/>
      <c r="B150" s="85"/>
      <c r="C150" s="34"/>
      <c r="D150" s="67"/>
      <c r="E150" s="87" t="s">
        <v>132</v>
      </c>
      <c r="F150" s="87"/>
      <c r="G150" s="87"/>
      <c r="H150" s="87"/>
      <c r="I150" s="199">
        <v>119200</v>
      </c>
      <c r="J150" s="33"/>
    </row>
    <row r="151" spans="1:10" ht="28.5" hidden="1" customHeight="1">
      <c r="A151" s="66"/>
      <c r="B151" s="85"/>
      <c r="C151" s="82"/>
      <c r="D151" s="67"/>
      <c r="E151" s="87" t="s">
        <v>286</v>
      </c>
      <c r="F151" s="87"/>
      <c r="G151" s="87"/>
      <c r="H151" s="87"/>
      <c r="I151" s="199">
        <v>95000</v>
      </c>
      <c r="J151" s="63"/>
    </row>
    <row r="152" spans="1:10" ht="37.5" hidden="1" customHeight="1">
      <c r="A152" s="38"/>
      <c r="B152" s="52"/>
      <c r="C152" s="52"/>
      <c r="D152" s="53"/>
      <c r="E152" s="87" t="s">
        <v>133</v>
      </c>
      <c r="F152" s="87"/>
      <c r="G152" s="87"/>
      <c r="H152" s="87"/>
      <c r="I152" s="199">
        <v>207800</v>
      </c>
      <c r="J152" s="33"/>
    </row>
    <row r="153" spans="1:10" ht="7.5" hidden="1" customHeight="1">
      <c r="A153" s="38"/>
      <c r="B153" s="39"/>
      <c r="C153" s="39"/>
      <c r="D153" s="53"/>
      <c r="E153" s="53"/>
      <c r="F153" s="53"/>
      <c r="G153" s="53"/>
      <c r="H153" s="53"/>
      <c r="I153" s="199"/>
      <c r="J153" s="33"/>
    </row>
    <row r="154" spans="1:10" ht="33.75" hidden="1" customHeight="1">
      <c r="A154" s="106">
        <v>1100000</v>
      </c>
      <c r="B154" s="107"/>
      <c r="C154" s="108"/>
      <c r="D154" s="92" t="s">
        <v>134</v>
      </c>
      <c r="E154" s="84"/>
      <c r="F154" s="84"/>
      <c r="G154" s="84"/>
      <c r="H154" s="84"/>
      <c r="I154" s="197">
        <f>I155</f>
        <v>8361300</v>
      </c>
      <c r="J154" s="28"/>
    </row>
    <row r="155" spans="1:10" ht="26.25" hidden="1" customHeight="1">
      <c r="A155" s="99">
        <v>1110000</v>
      </c>
      <c r="B155" s="20"/>
      <c r="C155" s="109"/>
      <c r="D155" s="96" t="s">
        <v>134</v>
      </c>
      <c r="E155" s="53"/>
      <c r="F155" s="53"/>
      <c r="G155" s="53"/>
      <c r="H155" s="53"/>
      <c r="I155" s="198">
        <f>I160+I164+I168+I157</f>
        <v>8361300</v>
      </c>
      <c r="J155" s="32"/>
    </row>
    <row r="156" spans="1:10" ht="8.25" hidden="1" customHeight="1">
      <c r="A156" s="38"/>
      <c r="B156" s="39"/>
      <c r="C156" s="39"/>
      <c r="D156" s="53"/>
      <c r="E156" s="53"/>
      <c r="F156" s="53"/>
      <c r="G156" s="53"/>
      <c r="H156" s="53"/>
      <c r="I156" s="199"/>
      <c r="J156" s="33"/>
    </row>
    <row r="157" spans="1:10" ht="34.5" hidden="1" customHeight="1">
      <c r="A157" s="29" t="s">
        <v>135</v>
      </c>
      <c r="B157" s="34" t="s">
        <v>102</v>
      </c>
      <c r="C157" s="34" t="s">
        <v>23</v>
      </c>
      <c r="D157" s="35" t="s">
        <v>103</v>
      </c>
      <c r="E157" s="53"/>
      <c r="F157" s="110"/>
      <c r="G157" s="110"/>
      <c r="H157" s="110"/>
      <c r="I157" s="198">
        <f>I158</f>
        <v>66300</v>
      </c>
      <c r="J157" s="33"/>
    </row>
    <row r="158" spans="1:10" ht="23.25" hidden="1" customHeight="1">
      <c r="A158" s="38"/>
      <c r="B158" s="52"/>
      <c r="C158" s="52"/>
      <c r="D158" s="53"/>
      <c r="E158" s="101" t="s">
        <v>136</v>
      </c>
      <c r="F158" s="110"/>
      <c r="G158" s="110"/>
      <c r="H158" s="110"/>
      <c r="I158" s="199">
        <v>66300</v>
      </c>
      <c r="J158" s="33"/>
    </row>
    <row r="159" spans="1:10" ht="6.75" hidden="1" customHeight="1">
      <c r="A159" s="38"/>
      <c r="B159" s="52"/>
      <c r="C159" s="52"/>
      <c r="D159" s="53"/>
      <c r="E159" s="101"/>
      <c r="F159" s="110"/>
      <c r="G159" s="110"/>
      <c r="H159" s="110"/>
      <c r="I159" s="199"/>
      <c r="J159" s="33"/>
    </row>
    <row r="160" spans="1:10" ht="36.75" hidden="1" customHeight="1">
      <c r="A160" s="29" t="s">
        <v>137</v>
      </c>
      <c r="B160" s="85">
        <v>5031</v>
      </c>
      <c r="C160" s="34" t="s">
        <v>138</v>
      </c>
      <c r="D160" s="35" t="s">
        <v>139</v>
      </c>
      <c r="E160" s="112"/>
      <c r="F160" s="112"/>
      <c r="G160" s="112"/>
      <c r="H160" s="112"/>
      <c r="I160" s="198">
        <f>SUM(I161:I162)</f>
        <v>2250000</v>
      </c>
      <c r="J160" s="32"/>
    </row>
    <row r="161" spans="1:11" ht="21" hidden="1" customHeight="1">
      <c r="A161" s="29"/>
      <c r="B161" s="20"/>
      <c r="C161" s="109"/>
      <c r="D161" s="113"/>
      <c r="E161" s="87" t="s">
        <v>140</v>
      </c>
      <c r="F161" s="87"/>
      <c r="G161" s="87"/>
      <c r="H161" s="87"/>
      <c r="I161" s="199">
        <v>250000</v>
      </c>
      <c r="J161" s="33"/>
    </row>
    <row r="162" spans="1:11" ht="24" hidden="1" customHeight="1">
      <c r="A162" s="80"/>
      <c r="B162" s="20"/>
      <c r="C162" s="109"/>
      <c r="D162" s="113"/>
      <c r="E162" s="87" t="s">
        <v>269</v>
      </c>
      <c r="F162" s="87"/>
      <c r="G162" s="87"/>
      <c r="H162" s="87"/>
      <c r="I162" s="199">
        <v>2000000</v>
      </c>
      <c r="J162" s="63"/>
    </row>
    <row r="163" spans="1:11" ht="9" hidden="1" customHeight="1">
      <c r="A163" s="29"/>
      <c r="B163" s="20"/>
      <c r="C163" s="109"/>
      <c r="D163" s="113"/>
      <c r="E163" s="87"/>
      <c r="F163" s="87"/>
      <c r="G163" s="87"/>
      <c r="H163" s="87"/>
      <c r="I163" s="199"/>
      <c r="J163" s="33"/>
    </row>
    <row r="164" spans="1:11" ht="50.25" hidden="1">
      <c r="A164" s="99">
        <v>1115061</v>
      </c>
      <c r="B164" s="85">
        <v>5061</v>
      </c>
      <c r="C164" s="34" t="s">
        <v>138</v>
      </c>
      <c r="D164" s="36" t="s">
        <v>141</v>
      </c>
      <c r="E164" s="87"/>
      <c r="F164" s="87"/>
      <c r="G164" s="87"/>
      <c r="H164" s="87"/>
      <c r="I164" s="198">
        <f>SUM(I165:I166)</f>
        <v>6000000</v>
      </c>
      <c r="J164" s="32"/>
    </row>
    <row r="165" spans="1:11" ht="24.75" hidden="1" customHeight="1">
      <c r="A165" s="99"/>
      <c r="B165" s="85"/>
      <c r="C165" s="34"/>
      <c r="D165" s="36"/>
      <c r="E165" s="87" t="s">
        <v>142</v>
      </c>
      <c r="F165" s="87"/>
      <c r="G165" s="87"/>
      <c r="H165" s="87"/>
      <c r="I165" s="199">
        <v>2000000</v>
      </c>
      <c r="J165" s="32"/>
    </row>
    <row r="166" spans="1:11" ht="37.5" hidden="1" customHeight="1">
      <c r="A166" s="99"/>
      <c r="B166" s="85"/>
      <c r="C166" s="82"/>
      <c r="D166" s="83"/>
      <c r="E166" s="215" t="s">
        <v>291</v>
      </c>
      <c r="F166" s="215"/>
      <c r="G166" s="215"/>
      <c r="H166" s="215"/>
      <c r="I166" s="216">
        <v>4000000</v>
      </c>
      <c r="J166" s="217"/>
      <c r="K166" s="218"/>
    </row>
    <row r="167" spans="1:11" ht="9.75" hidden="1" customHeight="1">
      <c r="A167" s="38"/>
      <c r="B167" s="39"/>
      <c r="C167" s="39"/>
      <c r="D167" s="53"/>
      <c r="E167" s="87"/>
      <c r="F167" s="114"/>
      <c r="G167" s="114"/>
      <c r="H167" s="87"/>
      <c r="I167" s="199"/>
      <c r="J167" s="33"/>
    </row>
    <row r="168" spans="1:11" ht="22.5" hidden="1" customHeight="1">
      <c r="A168" s="99">
        <v>1115063</v>
      </c>
      <c r="B168" s="85">
        <v>5063</v>
      </c>
      <c r="C168" s="34" t="s">
        <v>138</v>
      </c>
      <c r="D168" s="46" t="s">
        <v>143</v>
      </c>
      <c r="E168" s="87"/>
      <c r="F168" s="114"/>
      <c r="G168" s="114"/>
      <c r="H168" s="87"/>
      <c r="I168" s="198">
        <f>I169</f>
        <v>45000</v>
      </c>
      <c r="J168" s="33"/>
    </row>
    <row r="169" spans="1:11" ht="24.75" hidden="1" customHeight="1">
      <c r="A169" s="38"/>
      <c r="B169" s="39"/>
      <c r="C169" s="39"/>
      <c r="D169" s="53"/>
      <c r="E169" s="115" t="s">
        <v>136</v>
      </c>
      <c r="F169" s="114"/>
      <c r="G169" s="114"/>
      <c r="H169" s="87"/>
      <c r="I169" s="199">
        <v>45000</v>
      </c>
      <c r="J169" s="33"/>
    </row>
    <row r="170" spans="1:11" ht="8.25" hidden="1" customHeight="1">
      <c r="A170" s="38"/>
      <c r="B170" s="39"/>
      <c r="C170" s="39"/>
      <c r="D170" s="53"/>
      <c r="E170" s="114"/>
      <c r="F170" s="114"/>
      <c r="G170" s="114"/>
      <c r="H170" s="87"/>
      <c r="I170" s="199"/>
      <c r="J170" s="33"/>
    </row>
    <row r="171" spans="1:11" ht="30.75" customHeight="1">
      <c r="A171" s="24" t="s">
        <v>144</v>
      </c>
      <c r="B171" s="107"/>
      <c r="C171" s="108"/>
      <c r="D171" s="116" t="s">
        <v>145</v>
      </c>
      <c r="E171" s="84"/>
      <c r="F171" s="84"/>
      <c r="G171" s="84"/>
      <c r="H171" s="84"/>
      <c r="I171" s="197">
        <f>I172</f>
        <v>336877296.76999998</v>
      </c>
      <c r="J171" s="28"/>
      <c r="K171" s="3">
        <v>1</v>
      </c>
    </row>
    <row r="172" spans="1:11" ht="27.75" customHeight="1">
      <c r="A172" s="80" t="s">
        <v>146</v>
      </c>
      <c r="B172" s="20"/>
      <c r="C172" s="109"/>
      <c r="D172" s="117" t="s">
        <v>145</v>
      </c>
      <c r="E172" s="70"/>
      <c r="F172" s="70"/>
      <c r="G172" s="70"/>
      <c r="H172" s="70"/>
      <c r="I172" s="198">
        <f>I174+I182+I185+I188+I194+I198+I206+I217</f>
        <v>336877296.76999998</v>
      </c>
      <c r="J172" s="65"/>
      <c r="K172" s="3">
        <v>1</v>
      </c>
    </row>
    <row r="173" spans="1:11" ht="11.25" customHeight="1">
      <c r="A173" s="80"/>
      <c r="B173" s="20"/>
      <c r="C173" s="109"/>
      <c r="D173" s="117"/>
      <c r="E173" s="70"/>
      <c r="F173" s="70"/>
      <c r="G173" s="70"/>
      <c r="H173" s="70"/>
      <c r="I173" s="199"/>
      <c r="J173" s="63"/>
      <c r="K173" s="3">
        <v>1</v>
      </c>
    </row>
    <row r="174" spans="1:11" ht="28.5" customHeight="1">
      <c r="A174" s="29" t="s">
        <v>147</v>
      </c>
      <c r="B174" s="85">
        <v>6011</v>
      </c>
      <c r="C174" s="34" t="s">
        <v>148</v>
      </c>
      <c r="D174" s="46" t="s">
        <v>149</v>
      </c>
      <c r="E174" s="67"/>
      <c r="F174" s="67"/>
      <c r="G174" s="67"/>
      <c r="H174" s="67"/>
      <c r="I174" s="198">
        <f>SUM(I175:I180)</f>
        <v>15720000</v>
      </c>
      <c r="J174" s="32"/>
      <c r="K174" s="3">
        <v>1</v>
      </c>
    </row>
    <row r="175" spans="1:11" ht="29.25" hidden="1" customHeight="1">
      <c r="A175" s="118"/>
      <c r="B175" s="85"/>
      <c r="C175" s="34"/>
      <c r="D175" s="119"/>
      <c r="E175" s="67" t="s">
        <v>150</v>
      </c>
      <c r="F175" s="67"/>
      <c r="G175" s="67"/>
      <c r="H175" s="67"/>
      <c r="I175" s="199">
        <v>3000000</v>
      </c>
      <c r="J175" s="33"/>
    </row>
    <row r="176" spans="1:11" ht="27" hidden="1" customHeight="1">
      <c r="A176" s="118"/>
      <c r="B176" s="85"/>
      <c r="C176" s="34"/>
      <c r="D176" s="119"/>
      <c r="E176" s="87" t="s">
        <v>151</v>
      </c>
      <c r="F176" s="67"/>
      <c r="G176" s="67"/>
      <c r="H176" s="67"/>
      <c r="I176" s="199">
        <v>1200000</v>
      </c>
      <c r="J176" s="33"/>
    </row>
    <row r="177" spans="1:11" ht="37.5" hidden="1" customHeight="1">
      <c r="A177" s="233"/>
      <c r="B177" s="234"/>
      <c r="C177" s="235"/>
      <c r="D177" s="236"/>
      <c r="E177" s="87" t="s">
        <v>318</v>
      </c>
      <c r="F177" s="237"/>
      <c r="G177" s="237"/>
      <c r="H177" s="237"/>
      <c r="I177" s="238">
        <v>8000000</v>
      </c>
      <c r="J177" s="239"/>
    </row>
    <row r="178" spans="1:11" ht="60.75" customHeight="1">
      <c r="A178" s="233"/>
      <c r="B178" s="234"/>
      <c r="C178" s="235"/>
      <c r="D178" s="236"/>
      <c r="E178" s="260" t="s">
        <v>341</v>
      </c>
      <c r="F178" s="237"/>
      <c r="G178" s="237"/>
      <c r="H178" s="237"/>
      <c r="I178" s="238">
        <v>1000000</v>
      </c>
      <c r="J178" s="239"/>
      <c r="K178" s="3">
        <v>1</v>
      </c>
    </row>
    <row r="179" spans="1:11" ht="27" hidden="1" customHeight="1">
      <c r="A179" s="120"/>
      <c r="B179" s="121"/>
      <c r="C179" s="121"/>
      <c r="D179" s="53"/>
      <c r="E179" s="46" t="s">
        <v>152</v>
      </c>
      <c r="F179" s="46"/>
      <c r="G179" s="46"/>
      <c r="H179" s="46"/>
      <c r="I179" s="199">
        <v>520000</v>
      </c>
      <c r="J179" s="33"/>
    </row>
    <row r="180" spans="1:11" ht="36" hidden="1" customHeight="1">
      <c r="A180" s="120"/>
      <c r="B180" s="121"/>
      <c r="C180" s="121"/>
      <c r="D180" s="53"/>
      <c r="E180" s="74" t="s">
        <v>153</v>
      </c>
      <c r="F180" s="46"/>
      <c r="G180" s="46"/>
      <c r="H180" s="46"/>
      <c r="I180" s="199">
        <v>2000000</v>
      </c>
      <c r="J180" s="33"/>
    </row>
    <row r="181" spans="1:11" ht="10.5" customHeight="1">
      <c r="A181" s="120"/>
      <c r="B181" s="121"/>
      <c r="C181" s="121"/>
      <c r="D181" s="53"/>
      <c r="E181" s="53"/>
      <c r="F181" s="53"/>
      <c r="G181" s="53"/>
      <c r="H181" s="53"/>
      <c r="I181" s="199"/>
      <c r="J181" s="33"/>
      <c r="K181" s="3">
        <v>1</v>
      </c>
    </row>
    <row r="182" spans="1:11" ht="28.5" hidden="1" customHeight="1">
      <c r="A182" s="29" t="s">
        <v>154</v>
      </c>
      <c r="B182" s="85">
        <v>6015</v>
      </c>
      <c r="C182" s="34" t="s">
        <v>155</v>
      </c>
      <c r="D182" s="46" t="s">
        <v>156</v>
      </c>
      <c r="E182" s="53"/>
      <c r="F182" s="53"/>
      <c r="G182" s="53"/>
      <c r="H182" s="53"/>
      <c r="I182" s="198">
        <f>I183</f>
        <v>2301000</v>
      </c>
      <c r="J182" s="32"/>
    </row>
    <row r="183" spans="1:11" ht="26.25" hidden="1" customHeight="1">
      <c r="A183" s="120"/>
      <c r="B183" s="121"/>
      <c r="C183" s="121"/>
      <c r="D183" s="53"/>
      <c r="E183" s="87" t="s">
        <v>157</v>
      </c>
      <c r="F183" s="87"/>
      <c r="G183" s="87"/>
      <c r="H183" s="87"/>
      <c r="I183" s="199">
        <v>2301000</v>
      </c>
      <c r="J183" s="33"/>
    </row>
    <row r="184" spans="1:11" ht="7.5" hidden="1" customHeight="1">
      <c r="A184" s="120"/>
      <c r="B184" s="121"/>
      <c r="C184" s="121"/>
      <c r="D184" s="53"/>
      <c r="E184" s="53"/>
      <c r="F184" s="53"/>
      <c r="G184" s="53"/>
      <c r="H184" s="53"/>
      <c r="I184" s="199"/>
      <c r="J184" s="33"/>
    </row>
    <row r="185" spans="1:11" ht="39.75" hidden="1" customHeight="1">
      <c r="A185" s="29" t="s">
        <v>158</v>
      </c>
      <c r="B185" s="85">
        <v>6017</v>
      </c>
      <c r="C185" s="34" t="s">
        <v>155</v>
      </c>
      <c r="D185" s="46" t="s">
        <v>159</v>
      </c>
      <c r="E185" s="46"/>
      <c r="F185" s="46"/>
      <c r="G185" s="46"/>
      <c r="H185" s="46"/>
      <c r="I185" s="198">
        <f>SUM(I186)</f>
        <v>1000000</v>
      </c>
      <c r="J185" s="32"/>
    </row>
    <row r="186" spans="1:11" ht="24.75" hidden="1" customHeight="1">
      <c r="A186" s="29"/>
      <c r="B186" s="20"/>
      <c r="C186" s="109"/>
      <c r="D186" s="46"/>
      <c r="E186" s="42" t="s">
        <v>160</v>
      </c>
      <c r="F186" s="42"/>
      <c r="G186" s="42"/>
      <c r="H186" s="42"/>
      <c r="I186" s="199">
        <v>1000000</v>
      </c>
      <c r="J186" s="33"/>
    </row>
    <row r="187" spans="1:11" ht="8.25" hidden="1" customHeight="1">
      <c r="A187" s="120"/>
      <c r="B187" s="121"/>
      <c r="C187" s="121"/>
      <c r="D187" s="53"/>
      <c r="E187" s="53"/>
      <c r="F187" s="53"/>
      <c r="G187" s="53"/>
      <c r="H187" s="53"/>
      <c r="I187" s="199"/>
      <c r="J187" s="33"/>
    </row>
    <row r="188" spans="1:11" ht="21.75" hidden="1" customHeight="1">
      <c r="A188" s="29" t="s">
        <v>161</v>
      </c>
      <c r="B188" s="85">
        <v>6030</v>
      </c>
      <c r="C188" s="34" t="s">
        <v>155</v>
      </c>
      <c r="D188" s="58" t="s">
        <v>162</v>
      </c>
      <c r="E188" s="53"/>
      <c r="F188" s="53"/>
      <c r="G188" s="53"/>
      <c r="H188" s="53"/>
      <c r="I188" s="198">
        <f>SUM(I189:I192)</f>
        <v>3150000</v>
      </c>
      <c r="J188" s="32"/>
    </row>
    <row r="189" spans="1:11" ht="24.75" hidden="1" customHeight="1">
      <c r="A189" s="120"/>
      <c r="B189" s="121"/>
      <c r="C189" s="121"/>
      <c r="D189" s="53"/>
      <c r="E189" s="46" t="s">
        <v>163</v>
      </c>
      <c r="F189" s="46"/>
      <c r="G189" s="46"/>
      <c r="H189" s="46"/>
      <c r="I189" s="199">
        <v>500000</v>
      </c>
      <c r="J189" s="33"/>
    </row>
    <row r="190" spans="1:11" ht="24.75" hidden="1" customHeight="1">
      <c r="A190" s="120"/>
      <c r="B190" s="121"/>
      <c r="C190" s="121"/>
      <c r="D190" s="53"/>
      <c r="E190" s="46" t="s">
        <v>164</v>
      </c>
      <c r="F190" s="46"/>
      <c r="G190" s="46"/>
      <c r="H190" s="46"/>
      <c r="I190" s="199">
        <v>2000000</v>
      </c>
      <c r="J190" s="33"/>
    </row>
    <row r="191" spans="1:11" ht="24.75" hidden="1" customHeight="1">
      <c r="A191" s="120"/>
      <c r="B191" s="121"/>
      <c r="C191" s="121"/>
      <c r="D191" s="53"/>
      <c r="E191" s="42" t="s">
        <v>165</v>
      </c>
      <c r="F191" s="46"/>
      <c r="G191" s="46"/>
      <c r="H191" s="46"/>
      <c r="I191" s="199">
        <v>550000</v>
      </c>
      <c r="J191" s="33"/>
    </row>
    <row r="192" spans="1:11" ht="24.75" hidden="1" customHeight="1">
      <c r="A192" s="120"/>
      <c r="B192" s="121"/>
      <c r="C192" s="121"/>
      <c r="D192" s="53"/>
      <c r="E192" s="42" t="s">
        <v>166</v>
      </c>
      <c r="F192" s="46"/>
      <c r="G192" s="46"/>
      <c r="H192" s="46"/>
      <c r="I192" s="199">
        <v>100000</v>
      </c>
      <c r="J192" s="33"/>
    </row>
    <row r="193" spans="1:11" ht="10.5" hidden="1" customHeight="1">
      <c r="A193" s="120"/>
      <c r="B193" s="121"/>
      <c r="C193" s="121"/>
      <c r="D193" s="53"/>
      <c r="E193" s="53"/>
      <c r="F193" s="53"/>
      <c r="G193" s="53"/>
      <c r="H193" s="53"/>
      <c r="I193" s="199"/>
      <c r="J193" s="33"/>
    </row>
    <row r="194" spans="1:11" ht="23.25" customHeight="1">
      <c r="A194" s="80" t="s">
        <v>167</v>
      </c>
      <c r="B194" s="59">
        <v>6091</v>
      </c>
      <c r="C194" s="122" t="s">
        <v>168</v>
      </c>
      <c r="D194" s="46" t="s">
        <v>169</v>
      </c>
      <c r="E194" s="53"/>
      <c r="F194" s="53"/>
      <c r="G194" s="53"/>
      <c r="H194" s="53"/>
      <c r="I194" s="198">
        <f>SUM(I195:I196)</f>
        <v>14100000</v>
      </c>
      <c r="J194" s="32"/>
      <c r="K194" s="3">
        <v>1</v>
      </c>
    </row>
    <row r="195" spans="1:11" ht="24" hidden="1" customHeight="1">
      <c r="A195" s="120"/>
      <c r="B195" s="121"/>
      <c r="C195" s="121"/>
      <c r="D195" s="53"/>
      <c r="E195" s="67" t="s">
        <v>170</v>
      </c>
      <c r="F195" s="67"/>
      <c r="G195" s="67"/>
      <c r="H195" s="67"/>
      <c r="I195" s="199">
        <v>5100000</v>
      </c>
      <c r="J195" s="33"/>
    </row>
    <row r="196" spans="1:11" ht="24" customHeight="1">
      <c r="A196" s="120"/>
      <c r="B196" s="121"/>
      <c r="C196" s="121"/>
      <c r="D196" s="53"/>
      <c r="E196" s="67" t="s">
        <v>171</v>
      </c>
      <c r="F196" s="67"/>
      <c r="G196" s="67"/>
      <c r="H196" s="67"/>
      <c r="I196" s="199">
        <v>9000000</v>
      </c>
      <c r="J196" s="33"/>
      <c r="K196" s="3">
        <v>1</v>
      </c>
    </row>
    <row r="197" spans="1:11" ht="5.25" customHeight="1">
      <c r="A197" s="120"/>
      <c r="B197" s="121"/>
      <c r="C197" s="121"/>
      <c r="D197" s="53"/>
      <c r="E197" s="53"/>
      <c r="F197" s="123"/>
      <c r="G197" s="123"/>
      <c r="H197" s="123"/>
      <c r="I197" s="199"/>
      <c r="J197" s="33"/>
      <c r="K197" s="3">
        <v>1</v>
      </c>
    </row>
    <row r="198" spans="1:11" ht="39.75" hidden="1" customHeight="1">
      <c r="A198" s="29" t="s">
        <v>172</v>
      </c>
      <c r="B198" s="59">
        <v>7461</v>
      </c>
      <c r="C198" s="60" t="s">
        <v>173</v>
      </c>
      <c r="D198" s="46" t="s">
        <v>174</v>
      </c>
      <c r="E198" s="124"/>
      <c r="F198" s="124"/>
      <c r="G198" s="124"/>
      <c r="H198" s="124"/>
      <c r="I198" s="198">
        <f>SUM(I199:I204)</f>
        <v>9000000</v>
      </c>
      <c r="J198" s="32"/>
    </row>
    <row r="199" spans="1:11" ht="26.25" hidden="1" customHeight="1">
      <c r="A199" s="29"/>
      <c r="B199" s="125"/>
      <c r="C199" s="126"/>
      <c r="D199" s="70"/>
      <c r="E199" s="67" t="s">
        <v>175</v>
      </c>
      <c r="F199" s="67"/>
      <c r="G199" s="67"/>
      <c r="H199" s="67"/>
      <c r="I199" s="199">
        <v>4000000</v>
      </c>
      <c r="J199" s="33"/>
    </row>
    <row r="200" spans="1:11" ht="26.25" hidden="1" customHeight="1">
      <c r="A200" s="29"/>
      <c r="B200" s="125"/>
      <c r="C200" s="126"/>
      <c r="D200" s="70"/>
      <c r="E200" s="46" t="s">
        <v>176</v>
      </c>
      <c r="F200" s="46"/>
      <c r="G200" s="46"/>
      <c r="H200" s="46"/>
      <c r="I200" s="199">
        <v>1000000</v>
      </c>
      <c r="J200" s="33"/>
    </row>
    <row r="201" spans="1:11" ht="26.25" hidden="1" customHeight="1">
      <c r="A201" s="29"/>
      <c r="B201" s="125"/>
      <c r="C201" s="126"/>
      <c r="D201" s="70"/>
      <c r="E201" s="46" t="s">
        <v>177</v>
      </c>
      <c r="F201" s="46"/>
      <c r="G201" s="46"/>
      <c r="H201" s="46"/>
      <c r="I201" s="199">
        <v>550000</v>
      </c>
      <c r="J201" s="33"/>
    </row>
    <row r="202" spans="1:11" ht="25.5" hidden="1" customHeight="1">
      <c r="A202" s="29"/>
      <c r="B202" s="125"/>
      <c r="C202" s="126"/>
      <c r="D202" s="70"/>
      <c r="E202" s="46" t="s">
        <v>178</v>
      </c>
      <c r="F202" s="46"/>
      <c r="G202" s="46"/>
      <c r="H202" s="46"/>
      <c r="I202" s="199">
        <v>1550000</v>
      </c>
      <c r="J202" s="33"/>
    </row>
    <row r="203" spans="1:11" ht="25.5" hidden="1" customHeight="1">
      <c r="A203" s="80"/>
      <c r="B203" s="125"/>
      <c r="C203" s="126"/>
      <c r="D203" s="70"/>
      <c r="E203" s="67" t="s">
        <v>281</v>
      </c>
      <c r="F203" s="67"/>
      <c r="G203" s="67"/>
      <c r="H203" s="67"/>
      <c r="I203" s="199">
        <v>400000</v>
      </c>
      <c r="J203" s="63"/>
    </row>
    <row r="204" spans="1:11" ht="28.5" hidden="1" customHeight="1">
      <c r="A204" s="29"/>
      <c r="B204" s="125"/>
      <c r="C204" s="126"/>
      <c r="D204" s="70"/>
      <c r="E204" s="46" t="s">
        <v>179</v>
      </c>
      <c r="F204" s="46"/>
      <c r="G204" s="46"/>
      <c r="H204" s="46"/>
      <c r="I204" s="199">
        <v>1500000</v>
      </c>
      <c r="J204" s="33"/>
    </row>
    <row r="205" spans="1:11" ht="8.25" hidden="1" customHeight="1">
      <c r="A205" s="29"/>
      <c r="B205" s="125"/>
      <c r="C205" s="126"/>
      <c r="D205" s="70"/>
      <c r="E205" s="46"/>
      <c r="F205" s="46"/>
      <c r="G205" s="46"/>
      <c r="H205" s="46"/>
      <c r="I205" s="199"/>
      <c r="J205" s="33"/>
    </row>
    <row r="206" spans="1:11" ht="32.25" hidden="1" customHeight="1">
      <c r="A206" s="80" t="s">
        <v>180</v>
      </c>
      <c r="B206" s="59">
        <v>7670</v>
      </c>
      <c r="C206" s="57" t="s">
        <v>39</v>
      </c>
      <c r="D206" s="67" t="s">
        <v>43</v>
      </c>
      <c r="E206" s="67"/>
      <c r="F206" s="67"/>
      <c r="G206" s="67"/>
      <c r="H206" s="67"/>
      <c r="I206" s="198">
        <f>SUM(I207:I215)</f>
        <v>290806296.76999998</v>
      </c>
      <c r="J206" s="65"/>
    </row>
    <row r="207" spans="1:11" ht="36.75" hidden="1" customHeight="1">
      <c r="A207" s="29"/>
      <c r="B207" s="125"/>
      <c r="C207" s="126"/>
      <c r="D207" s="70"/>
      <c r="E207" s="61" t="s">
        <v>181</v>
      </c>
      <c r="F207" s="61"/>
      <c r="G207" s="61"/>
      <c r="H207" s="61"/>
      <c r="I207" s="202">
        <v>5000000</v>
      </c>
      <c r="J207" s="33"/>
    </row>
    <row r="208" spans="1:11" ht="39" hidden="1" customHeight="1">
      <c r="A208" s="29"/>
      <c r="B208" s="125"/>
      <c r="C208" s="126"/>
      <c r="D208" s="70"/>
      <c r="E208" s="61" t="s">
        <v>182</v>
      </c>
      <c r="F208" s="61"/>
      <c r="G208" s="61"/>
      <c r="H208" s="61"/>
      <c r="I208" s="202">
        <v>183594896.77000001</v>
      </c>
      <c r="J208" s="33"/>
    </row>
    <row r="209" spans="1:10" ht="28.5" hidden="1" customHeight="1">
      <c r="A209" s="29"/>
      <c r="B209" s="125"/>
      <c r="C209" s="126"/>
      <c r="D209" s="70"/>
      <c r="E209" s="61" t="s">
        <v>183</v>
      </c>
      <c r="F209" s="61"/>
      <c r="G209" s="61"/>
      <c r="H209" s="61"/>
      <c r="I209" s="202">
        <v>67500000</v>
      </c>
      <c r="J209" s="33"/>
    </row>
    <row r="210" spans="1:10" ht="37.5" hidden="1" customHeight="1">
      <c r="A210" s="80"/>
      <c r="B210" s="125"/>
      <c r="C210" s="131"/>
      <c r="D210" s="70"/>
      <c r="E210" s="61" t="s">
        <v>243</v>
      </c>
      <c r="F210" s="61"/>
      <c r="G210" s="61"/>
      <c r="H210" s="61"/>
      <c r="I210" s="202">
        <v>6500000</v>
      </c>
      <c r="J210" s="63"/>
    </row>
    <row r="211" spans="1:10" ht="54.75" hidden="1" customHeight="1">
      <c r="A211" s="29"/>
      <c r="B211" s="125"/>
      <c r="C211" s="126"/>
      <c r="D211" s="70"/>
      <c r="E211" s="127" t="s">
        <v>184</v>
      </c>
      <c r="F211" s="61"/>
      <c r="G211" s="61"/>
      <c r="H211" s="61"/>
      <c r="I211" s="202">
        <v>8116400</v>
      </c>
      <c r="J211" s="33"/>
    </row>
    <row r="212" spans="1:10" ht="28.5" hidden="1" customHeight="1">
      <c r="A212" s="29"/>
      <c r="B212" s="125"/>
      <c r="C212" s="126"/>
      <c r="D212" s="70"/>
      <c r="E212" s="61" t="s">
        <v>276</v>
      </c>
      <c r="F212" s="61"/>
      <c r="G212" s="61"/>
      <c r="H212" s="61"/>
      <c r="I212" s="202">
        <v>16500000</v>
      </c>
      <c r="J212" s="33"/>
    </row>
    <row r="213" spans="1:10" ht="51.75" hidden="1" customHeight="1">
      <c r="A213" s="80"/>
      <c r="B213" s="125"/>
      <c r="C213" s="131"/>
      <c r="D213" s="70"/>
      <c r="E213" s="62" t="s">
        <v>244</v>
      </c>
      <c r="F213" s="61"/>
      <c r="G213" s="61"/>
      <c r="H213" s="61"/>
      <c r="I213" s="202">
        <v>795000</v>
      </c>
      <c r="J213" s="63"/>
    </row>
    <row r="214" spans="1:10" ht="38.25" hidden="1" customHeight="1">
      <c r="A214" s="29"/>
      <c r="B214" s="125"/>
      <c r="C214" s="126"/>
      <c r="D214" s="70"/>
      <c r="E214" s="87" t="s">
        <v>185</v>
      </c>
      <c r="F214" s="61"/>
      <c r="G214" s="61"/>
      <c r="H214" s="61"/>
      <c r="I214" s="202">
        <v>800000</v>
      </c>
      <c r="J214" s="33"/>
    </row>
    <row r="215" spans="1:10" ht="28.5" hidden="1" customHeight="1">
      <c r="A215" s="29"/>
      <c r="B215" s="125"/>
      <c r="C215" s="126"/>
      <c r="D215" s="70"/>
      <c r="E215" s="61" t="s">
        <v>186</v>
      </c>
      <c r="F215" s="61"/>
      <c r="G215" s="61"/>
      <c r="H215" s="61"/>
      <c r="I215" s="199">
        <v>2000000</v>
      </c>
      <c r="J215" s="33"/>
    </row>
    <row r="216" spans="1:10" ht="12" hidden="1" customHeight="1">
      <c r="A216" s="80"/>
      <c r="B216" s="125"/>
      <c r="C216" s="131"/>
      <c r="D216" s="70"/>
      <c r="E216" s="61"/>
      <c r="F216" s="61"/>
      <c r="G216" s="61"/>
      <c r="H216" s="61"/>
      <c r="I216" s="199"/>
      <c r="J216" s="63"/>
    </row>
    <row r="217" spans="1:10" ht="56.25" hidden="1" customHeight="1">
      <c r="A217" s="145" t="s">
        <v>232</v>
      </c>
      <c r="B217" s="146">
        <v>8741</v>
      </c>
      <c r="C217" s="179" t="s">
        <v>148</v>
      </c>
      <c r="D217" s="139" t="s">
        <v>233</v>
      </c>
      <c r="E217" s="180"/>
      <c r="F217" s="61"/>
      <c r="G217" s="61"/>
      <c r="H217" s="61"/>
      <c r="I217" s="198">
        <f>I218</f>
        <v>800000</v>
      </c>
      <c r="J217" s="63"/>
    </row>
    <row r="218" spans="1:10" ht="39.75" hidden="1" customHeight="1">
      <c r="A218" s="80"/>
      <c r="B218" s="125"/>
      <c r="C218" s="181"/>
      <c r="D218" s="70"/>
      <c r="E218" s="180" t="s">
        <v>234</v>
      </c>
      <c r="F218" s="61"/>
      <c r="G218" s="61"/>
      <c r="H218" s="61"/>
      <c r="I218" s="199">
        <v>800000</v>
      </c>
      <c r="J218" s="63"/>
    </row>
    <row r="219" spans="1:10" ht="9" hidden="1" customHeight="1">
      <c r="A219" s="120"/>
      <c r="B219" s="121"/>
      <c r="C219" s="121"/>
      <c r="D219" s="53"/>
      <c r="E219" s="53"/>
      <c r="F219" s="53"/>
      <c r="G219" s="53"/>
      <c r="H219" s="53"/>
      <c r="I219" s="199"/>
      <c r="J219" s="33"/>
    </row>
    <row r="220" spans="1:10" ht="26.25" hidden="1" customHeight="1">
      <c r="A220" s="106">
        <v>1400000</v>
      </c>
      <c r="B220" s="128"/>
      <c r="C220" s="129"/>
      <c r="D220" s="92" t="s">
        <v>187</v>
      </c>
      <c r="E220" s="130"/>
      <c r="F220" s="130"/>
      <c r="G220" s="130"/>
      <c r="H220" s="130"/>
      <c r="I220" s="197">
        <f>I221</f>
        <v>1480000</v>
      </c>
      <c r="J220" s="28"/>
    </row>
    <row r="221" spans="1:10" ht="26.25" hidden="1" customHeight="1">
      <c r="A221" s="99">
        <v>1410000</v>
      </c>
      <c r="B221" s="125"/>
      <c r="C221" s="131"/>
      <c r="D221" s="96" t="s">
        <v>188</v>
      </c>
      <c r="E221" s="132"/>
      <c r="F221" s="132"/>
      <c r="G221" s="132"/>
      <c r="H221" s="132"/>
      <c r="I221" s="198">
        <f>I223</f>
        <v>1480000</v>
      </c>
      <c r="J221" s="32"/>
    </row>
    <row r="222" spans="1:10" ht="6.75" hidden="1" customHeight="1">
      <c r="A222" s="29"/>
      <c r="B222" s="125"/>
      <c r="C222" s="131"/>
      <c r="D222" s="70"/>
      <c r="E222" s="132"/>
      <c r="F222" s="132"/>
      <c r="G222" s="132"/>
      <c r="H222" s="132"/>
      <c r="I222" s="199"/>
      <c r="J222" s="33"/>
    </row>
    <row r="223" spans="1:10" ht="36.75" hidden="1" customHeight="1">
      <c r="A223" s="29" t="s">
        <v>189</v>
      </c>
      <c r="B223" s="34" t="s">
        <v>102</v>
      </c>
      <c r="C223" s="34" t="s">
        <v>23</v>
      </c>
      <c r="D223" s="36" t="s">
        <v>103</v>
      </c>
      <c r="E223" s="133"/>
      <c r="F223" s="133"/>
      <c r="G223" s="133"/>
      <c r="H223" s="133"/>
      <c r="I223" s="198">
        <f>SUM(I224)</f>
        <v>1480000</v>
      </c>
      <c r="J223" s="32"/>
    </row>
    <row r="224" spans="1:10" ht="22.5" hidden="1" customHeight="1">
      <c r="A224" s="29"/>
      <c r="B224" s="34"/>
      <c r="C224" s="34"/>
      <c r="D224" s="119"/>
      <c r="E224" s="87" t="s">
        <v>25</v>
      </c>
      <c r="F224" s="134"/>
      <c r="G224" s="134"/>
      <c r="H224" s="135"/>
      <c r="I224" s="199">
        <v>1480000</v>
      </c>
      <c r="J224" s="33"/>
    </row>
    <row r="225" spans="1:11" ht="8.25" hidden="1" customHeight="1">
      <c r="A225" s="120"/>
      <c r="B225" s="121"/>
      <c r="C225" s="121"/>
      <c r="D225" s="53"/>
      <c r="E225" s="53"/>
      <c r="F225" s="53"/>
      <c r="G225" s="53"/>
      <c r="H225" s="53"/>
      <c r="I225" s="199"/>
      <c r="J225" s="33"/>
    </row>
    <row r="226" spans="1:11" ht="24.75" customHeight="1">
      <c r="A226" s="24" t="s">
        <v>190</v>
      </c>
      <c r="B226" s="128"/>
      <c r="C226" s="129"/>
      <c r="D226" s="92" t="s">
        <v>191</v>
      </c>
      <c r="E226" s="84"/>
      <c r="F226" s="84"/>
      <c r="G226" s="84"/>
      <c r="H226" s="84"/>
      <c r="I226" s="197">
        <f>I227</f>
        <v>151221824</v>
      </c>
      <c r="J226" s="28"/>
      <c r="K226" s="3">
        <v>1</v>
      </c>
    </row>
    <row r="227" spans="1:11" ht="24" customHeight="1">
      <c r="A227" s="80" t="s">
        <v>192</v>
      </c>
      <c r="B227" s="125"/>
      <c r="C227" s="131"/>
      <c r="D227" s="96" t="s">
        <v>191</v>
      </c>
      <c r="E227" s="70"/>
      <c r="F227" s="70"/>
      <c r="G227" s="70"/>
      <c r="H227" s="70"/>
      <c r="I227" s="198">
        <f>I277+I274+I255+I280+I238+I258+I262+I245+I232+I241+I252+I235+I229+I249</f>
        <v>151221824</v>
      </c>
      <c r="J227" s="65"/>
      <c r="K227" s="3">
        <v>1</v>
      </c>
    </row>
    <row r="228" spans="1:11" ht="7.5" customHeight="1">
      <c r="A228" s="80"/>
      <c r="B228" s="125"/>
      <c r="C228" s="125"/>
      <c r="D228" s="96"/>
      <c r="E228" s="70"/>
      <c r="F228" s="70"/>
      <c r="G228" s="70"/>
      <c r="H228" s="70"/>
      <c r="I228" s="199"/>
      <c r="J228" s="63"/>
      <c r="K228" s="3">
        <v>1</v>
      </c>
    </row>
    <row r="229" spans="1:11" ht="36" hidden="1" customHeight="1">
      <c r="A229" s="80" t="s">
        <v>311</v>
      </c>
      <c r="B229" s="82" t="s">
        <v>102</v>
      </c>
      <c r="C229" s="183" t="s">
        <v>23</v>
      </c>
      <c r="D229" s="83" t="s">
        <v>118</v>
      </c>
      <c r="E229" s="133"/>
      <c r="F229" s="70"/>
      <c r="G229" s="70"/>
      <c r="H229" s="70"/>
      <c r="I229" s="198">
        <f>I230</f>
        <v>100000</v>
      </c>
      <c r="J229" s="63"/>
    </row>
    <row r="230" spans="1:11" ht="22.5" hidden="1" customHeight="1">
      <c r="A230" s="80"/>
      <c r="B230" s="82"/>
      <c r="C230" s="183"/>
      <c r="D230" s="119"/>
      <c r="E230" s="67" t="s">
        <v>219</v>
      </c>
      <c r="F230" s="70"/>
      <c r="G230" s="70"/>
      <c r="H230" s="70"/>
      <c r="I230" s="199">
        <v>100000</v>
      </c>
      <c r="J230" s="63"/>
    </row>
    <row r="231" spans="1:11" ht="7.5" hidden="1" customHeight="1">
      <c r="A231" s="80"/>
      <c r="B231" s="125"/>
      <c r="C231" s="125"/>
      <c r="D231" s="96"/>
      <c r="E231" s="70"/>
      <c r="F231" s="70"/>
      <c r="G231" s="70"/>
      <c r="H231" s="70"/>
      <c r="I231" s="199"/>
      <c r="J231" s="63"/>
    </row>
    <row r="232" spans="1:11" ht="24" customHeight="1">
      <c r="A232" s="80" t="s">
        <v>193</v>
      </c>
      <c r="B232" s="59">
        <v>1080</v>
      </c>
      <c r="C232" s="82" t="s">
        <v>194</v>
      </c>
      <c r="D232" s="70" t="s">
        <v>195</v>
      </c>
      <c r="E232" s="53"/>
      <c r="F232" s="53"/>
      <c r="G232" s="53"/>
      <c r="H232" s="53"/>
      <c r="I232" s="198">
        <f>I233</f>
        <v>299700</v>
      </c>
      <c r="J232" s="33"/>
      <c r="K232" s="3">
        <v>1</v>
      </c>
    </row>
    <row r="233" spans="1:11" ht="24.75" customHeight="1">
      <c r="A233" s="80"/>
      <c r="B233" s="125"/>
      <c r="C233" s="125"/>
      <c r="D233" s="96"/>
      <c r="E233" s="67" t="s">
        <v>310</v>
      </c>
      <c r="F233" s="53"/>
      <c r="G233" s="53"/>
      <c r="H233" s="53"/>
      <c r="I233" s="199">
        <v>299700</v>
      </c>
      <c r="J233" s="33"/>
      <c r="K233" s="3">
        <v>1</v>
      </c>
    </row>
    <row r="234" spans="1:11" ht="7.5" customHeight="1">
      <c r="A234" s="29"/>
      <c r="B234" s="125"/>
      <c r="C234" s="125"/>
      <c r="D234" s="30"/>
      <c r="E234" s="53"/>
      <c r="F234" s="53"/>
      <c r="G234" s="53"/>
      <c r="H234" s="53"/>
      <c r="I234" s="199"/>
      <c r="J234" s="33"/>
      <c r="K234" s="3">
        <v>1</v>
      </c>
    </row>
    <row r="235" spans="1:11" ht="24" hidden="1" customHeight="1">
      <c r="A235" s="80" t="s">
        <v>270</v>
      </c>
      <c r="B235" s="59">
        <v>1300</v>
      </c>
      <c r="C235" s="82" t="s">
        <v>240</v>
      </c>
      <c r="D235" s="189" t="s">
        <v>268</v>
      </c>
      <c r="E235" s="70"/>
      <c r="F235" s="70"/>
      <c r="G235" s="70"/>
      <c r="H235" s="70"/>
      <c r="I235" s="198">
        <f>I236</f>
        <v>20000</v>
      </c>
      <c r="J235" s="63"/>
    </row>
    <row r="236" spans="1:11" ht="26.25" hidden="1" customHeight="1">
      <c r="A236" s="80"/>
      <c r="B236" s="125"/>
      <c r="C236" s="125"/>
      <c r="D236" s="96"/>
      <c r="E236" s="138" t="s">
        <v>271</v>
      </c>
      <c r="F236" s="70"/>
      <c r="G236" s="70"/>
      <c r="H236" s="70"/>
      <c r="I236" s="199">
        <v>20000</v>
      </c>
      <c r="J236" s="63"/>
    </row>
    <row r="237" spans="1:11" ht="7.5" hidden="1" customHeight="1">
      <c r="A237" s="80"/>
      <c r="B237" s="125"/>
      <c r="C237" s="125"/>
      <c r="D237" s="96"/>
      <c r="E237" s="70"/>
      <c r="F237" s="70"/>
      <c r="G237" s="70"/>
      <c r="H237" s="70"/>
      <c r="I237" s="199"/>
      <c r="J237" s="63"/>
    </row>
    <row r="238" spans="1:11" ht="28.5" hidden="1" customHeight="1">
      <c r="A238" s="29" t="s">
        <v>196</v>
      </c>
      <c r="B238" s="34" t="s">
        <v>197</v>
      </c>
      <c r="C238" s="82" t="s">
        <v>87</v>
      </c>
      <c r="D238" s="46" t="s">
        <v>88</v>
      </c>
      <c r="E238" s="53"/>
      <c r="F238" s="53"/>
      <c r="G238" s="53"/>
      <c r="H238" s="53"/>
      <c r="I238" s="198">
        <f>I239</f>
        <v>17000000</v>
      </c>
      <c r="J238" s="33"/>
    </row>
    <row r="239" spans="1:11" ht="52.5" hidden="1" customHeight="1">
      <c r="A239" s="29"/>
      <c r="B239" s="125"/>
      <c r="C239" s="125"/>
      <c r="D239" s="30"/>
      <c r="E239" s="136" t="s">
        <v>198</v>
      </c>
      <c r="F239" s="53"/>
      <c r="G239" s="53"/>
      <c r="H239" s="53"/>
      <c r="I239" s="199">
        <v>17000000</v>
      </c>
      <c r="J239" s="33"/>
    </row>
    <row r="240" spans="1:11" ht="9" hidden="1" customHeight="1">
      <c r="A240" s="29"/>
      <c r="B240" s="125"/>
      <c r="C240" s="125"/>
      <c r="D240" s="30"/>
      <c r="E240" s="53"/>
      <c r="F240" s="53"/>
      <c r="G240" s="53"/>
      <c r="H240" s="53"/>
      <c r="I240" s="199"/>
      <c r="J240" s="33"/>
    </row>
    <row r="241" spans="1:10" ht="36" hidden="1" customHeight="1">
      <c r="A241" s="29" t="s">
        <v>199</v>
      </c>
      <c r="B241" s="59">
        <v>2080</v>
      </c>
      <c r="C241" s="82" t="s">
        <v>91</v>
      </c>
      <c r="D241" s="58" t="s">
        <v>92</v>
      </c>
      <c r="E241" s="53"/>
      <c r="F241" s="53"/>
      <c r="G241" s="53"/>
      <c r="H241" s="53"/>
      <c r="I241" s="198">
        <f>SUM(I242:I243)</f>
        <v>3500000</v>
      </c>
      <c r="J241" s="33"/>
    </row>
    <row r="242" spans="1:10" ht="39.75" hidden="1" customHeight="1">
      <c r="A242" s="29"/>
      <c r="B242" s="125"/>
      <c r="C242" s="125"/>
      <c r="D242" s="30"/>
      <c r="E242" s="139" t="s">
        <v>312</v>
      </c>
      <c r="F242" s="53"/>
      <c r="G242" s="53"/>
      <c r="H242" s="53"/>
      <c r="I242" s="199">
        <v>2000000</v>
      </c>
      <c r="J242" s="33"/>
    </row>
    <row r="243" spans="1:10" ht="39.75" hidden="1" customHeight="1">
      <c r="A243" s="80"/>
      <c r="B243" s="125"/>
      <c r="C243" s="125"/>
      <c r="D243" s="96"/>
      <c r="E243" s="180" t="s">
        <v>299</v>
      </c>
      <c r="F243" s="70"/>
      <c r="G243" s="70"/>
      <c r="H243" s="70"/>
      <c r="I243" s="199">
        <v>1500000</v>
      </c>
      <c r="J243" s="63"/>
    </row>
    <row r="244" spans="1:10" ht="9" hidden="1" customHeight="1">
      <c r="A244" s="29"/>
      <c r="B244" s="125"/>
      <c r="C244" s="125"/>
      <c r="D244" s="30"/>
      <c r="E244" s="53"/>
      <c r="F244" s="53"/>
      <c r="G244" s="53"/>
      <c r="H244" s="53"/>
      <c r="I244" s="199"/>
      <c r="J244" s="33"/>
    </row>
    <row r="245" spans="1:10" ht="55.5" hidden="1" customHeight="1">
      <c r="A245" s="29" t="s">
        <v>200</v>
      </c>
      <c r="B245" s="52">
        <v>3104</v>
      </c>
      <c r="C245" s="52">
        <v>1020</v>
      </c>
      <c r="D245" s="42" t="s">
        <v>112</v>
      </c>
      <c r="E245" s="53"/>
      <c r="F245" s="53"/>
      <c r="G245" s="53"/>
      <c r="H245" s="53"/>
      <c r="I245" s="198">
        <f>SUM(I246:I247)</f>
        <v>1220000</v>
      </c>
      <c r="J245" s="33"/>
    </row>
    <row r="246" spans="1:10" ht="54" hidden="1" customHeight="1">
      <c r="A246" s="29"/>
      <c r="B246" s="121"/>
      <c r="C246" s="121"/>
      <c r="D246" s="30"/>
      <c r="E246" s="137" t="s">
        <v>201</v>
      </c>
      <c r="F246" s="53"/>
      <c r="G246" s="53"/>
      <c r="H246" s="53"/>
      <c r="I246" s="199">
        <v>310000</v>
      </c>
      <c r="J246" s="33"/>
    </row>
    <row r="247" spans="1:10" ht="54" hidden="1" customHeight="1">
      <c r="A247" s="80"/>
      <c r="B247" s="125"/>
      <c r="C247" s="125"/>
      <c r="D247" s="96"/>
      <c r="E247" s="67" t="s">
        <v>277</v>
      </c>
      <c r="F247" s="70"/>
      <c r="G247" s="70"/>
      <c r="H247" s="70"/>
      <c r="I247" s="199">
        <v>910000</v>
      </c>
      <c r="J247" s="63"/>
    </row>
    <row r="248" spans="1:10" ht="9.75" hidden="1" customHeight="1">
      <c r="A248" s="29"/>
      <c r="B248" s="125"/>
      <c r="C248" s="125"/>
      <c r="D248" s="30"/>
      <c r="E248" s="53"/>
      <c r="F248" s="53"/>
      <c r="G248" s="53"/>
      <c r="H248" s="53"/>
      <c r="I248" s="199"/>
      <c r="J248" s="33"/>
    </row>
    <row r="249" spans="1:10" ht="54.75" hidden="1" customHeight="1">
      <c r="A249" s="80" t="s">
        <v>313</v>
      </c>
      <c r="B249" s="59">
        <v>3245</v>
      </c>
      <c r="C249" s="228">
        <v>1040</v>
      </c>
      <c r="D249" s="35" t="s">
        <v>314</v>
      </c>
      <c r="E249" s="70"/>
      <c r="F249" s="70"/>
      <c r="G249" s="70"/>
      <c r="H249" s="70"/>
      <c r="I249" s="198">
        <f>I250</f>
        <v>17112124</v>
      </c>
      <c r="J249" s="63"/>
    </row>
    <row r="250" spans="1:10" ht="75.75" hidden="1" customHeight="1">
      <c r="A250" s="80"/>
      <c r="B250" s="125"/>
      <c r="C250" s="41"/>
      <c r="D250" s="96"/>
      <c r="E250" s="225" t="s">
        <v>315</v>
      </c>
      <c r="F250" s="70"/>
      <c r="G250" s="70"/>
      <c r="H250" s="70"/>
      <c r="I250" s="199">
        <v>17112124</v>
      </c>
      <c r="J250" s="63"/>
    </row>
    <row r="251" spans="1:10" ht="9.75" hidden="1" customHeight="1">
      <c r="A251" s="80"/>
      <c r="B251" s="125"/>
      <c r="C251" s="125"/>
      <c r="D251" s="96"/>
      <c r="E251" s="70"/>
      <c r="F251" s="70"/>
      <c r="G251" s="70"/>
      <c r="H251" s="70"/>
      <c r="I251" s="199"/>
      <c r="J251" s="63"/>
    </row>
    <row r="252" spans="1:10" ht="24.75" hidden="1" customHeight="1">
      <c r="A252" s="80" t="s">
        <v>245</v>
      </c>
      <c r="B252" s="59">
        <v>4030</v>
      </c>
      <c r="C252" s="57" t="s">
        <v>123</v>
      </c>
      <c r="D252" s="182" t="s">
        <v>124</v>
      </c>
      <c r="E252" s="70"/>
      <c r="F252" s="70"/>
      <c r="G252" s="70"/>
      <c r="H252" s="70"/>
      <c r="I252" s="198">
        <f>I253</f>
        <v>250000</v>
      </c>
      <c r="J252" s="63"/>
    </row>
    <row r="253" spans="1:10" ht="36" hidden="1" customHeight="1">
      <c r="A253" s="80"/>
      <c r="B253" s="125"/>
      <c r="C253" s="41"/>
      <c r="D253" s="96"/>
      <c r="E253" s="67" t="s">
        <v>246</v>
      </c>
      <c r="F253" s="70"/>
      <c r="G253" s="70"/>
      <c r="H253" s="70"/>
      <c r="I253" s="199">
        <v>250000</v>
      </c>
      <c r="J253" s="63"/>
    </row>
    <row r="254" spans="1:10" ht="9.75" hidden="1" customHeight="1">
      <c r="A254" s="80"/>
      <c r="B254" s="125"/>
      <c r="C254" s="125"/>
      <c r="D254" s="96"/>
      <c r="E254" s="70"/>
      <c r="F254" s="70"/>
      <c r="G254" s="70"/>
      <c r="H254" s="70"/>
      <c r="I254" s="199"/>
      <c r="J254" s="63"/>
    </row>
    <row r="255" spans="1:10" ht="24" hidden="1" customHeight="1">
      <c r="A255" s="80" t="s">
        <v>202</v>
      </c>
      <c r="B255" s="59">
        <v>4040</v>
      </c>
      <c r="C255" s="57" t="s">
        <v>123</v>
      </c>
      <c r="D255" s="70" t="s">
        <v>128</v>
      </c>
      <c r="E255" s="46"/>
      <c r="F255" s="46"/>
      <c r="G255" s="46"/>
      <c r="H255" s="46"/>
      <c r="I255" s="198">
        <f>I256</f>
        <v>120000</v>
      </c>
      <c r="J255" s="33"/>
    </row>
    <row r="256" spans="1:10" ht="37.5" hidden="1" customHeight="1">
      <c r="A256" s="120"/>
      <c r="B256" s="125"/>
      <c r="C256" s="125"/>
      <c r="D256" s="70"/>
      <c r="E256" s="138" t="s">
        <v>203</v>
      </c>
      <c r="F256" s="46"/>
      <c r="G256" s="46"/>
      <c r="H256" s="46"/>
      <c r="I256" s="199">
        <v>120000</v>
      </c>
      <c r="J256" s="33"/>
    </row>
    <row r="257" spans="1:10" ht="6.75" hidden="1" customHeight="1">
      <c r="A257" s="120"/>
      <c r="B257" s="125"/>
      <c r="C257" s="125"/>
      <c r="D257" s="70"/>
      <c r="E257" s="138"/>
      <c r="F257" s="46"/>
      <c r="G257" s="46"/>
      <c r="H257" s="46"/>
      <c r="I257" s="199"/>
      <c r="J257" s="33"/>
    </row>
    <row r="258" spans="1:10" ht="34.5" hidden="1" customHeight="1">
      <c r="A258" s="80" t="s">
        <v>204</v>
      </c>
      <c r="B258" s="85">
        <v>4060</v>
      </c>
      <c r="C258" s="82" t="s">
        <v>130</v>
      </c>
      <c r="D258" s="67" t="s">
        <v>131</v>
      </c>
      <c r="E258" s="46"/>
      <c r="F258" s="46"/>
      <c r="G258" s="46"/>
      <c r="H258" s="46"/>
      <c r="I258" s="198">
        <f>SUM(I259:I260)</f>
        <v>2050000</v>
      </c>
      <c r="J258" s="33"/>
    </row>
    <row r="259" spans="1:10" ht="37.5" hidden="1" customHeight="1">
      <c r="A259" s="120"/>
      <c r="B259" s="121"/>
      <c r="C259" s="121"/>
      <c r="D259" s="53"/>
      <c r="E259" s="139" t="s">
        <v>300</v>
      </c>
      <c r="F259" s="46"/>
      <c r="G259" s="46"/>
      <c r="H259" s="46"/>
      <c r="I259" s="199">
        <v>1600000</v>
      </c>
      <c r="J259" s="33"/>
    </row>
    <row r="260" spans="1:10" ht="37.5" hidden="1" customHeight="1">
      <c r="A260" s="120"/>
      <c r="B260" s="125"/>
      <c r="C260" s="125"/>
      <c r="D260" s="70"/>
      <c r="E260" s="67" t="s">
        <v>301</v>
      </c>
      <c r="F260" s="67"/>
      <c r="G260" s="67"/>
      <c r="H260" s="67"/>
      <c r="I260" s="199">
        <v>450000</v>
      </c>
      <c r="J260" s="63"/>
    </row>
    <row r="261" spans="1:10" ht="7.5" hidden="1" customHeight="1">
      <c r="A261" s="120"/>
      <c r="B261" s="121"/>
      <c r="C261" s="121"/>
      <c r="D261" s="53"/>
      <c r="E261" s="46"/>
      <c r="F261" s="46"/>
      <c r="G261" s="46"/>
      <c r="H261" s="46"/>
      <c r="I261" s="199"/>
      <c r="J261" s="33"/>
    </row>
    <row r="262" spans="1:10" ht="27.75" hidden="1" customHeight="1">
      <c r="A262" s="29" t="s">
        <v>205</v>
      </c>
      <c r="B262" s="85">
        <v>6011</v>
      </c>
      <c r="C262" s="34" t="s">
        <v>148</v>
      </c>
      <c r="D262" s="46" t="s">
        <v>149</v>
      </c>
      <c r="E262" s="46"/>
      <c r="F262" s="46"/>
      <c r="G262" s="46"/>
      <c r="H262" s="46"/>
      <c r="I262" s="198">
        <f>SUM(I263:I272)</f>
        <v>13490000</v>
      </c>
      <c r="J262" s="33"/>
    </row>
    <row r="263" spans="1:10" ht="35.25" hidden="1" customHeight="1">
      <c r="A263" s="120"/>
      <c r="B263" s="121"/>
      <c r="C263" s="121"/>
      <c r="D263" s="53"/>
      <c r="E263" s="46" t="s">
        <v>206</v>
      </c>
      <c r="F263" s="46"/>
      <c r="G263" s="46"/>
      <c r="H263" s="46"/>
      <c r="I263" s="199">
        <v>1490000</v>
      </c>
      <c r="J263" s="33"/>
    </row>
    <row r="264" spans="1:10" ht="56.25" hidden="1" customHeight="1">
      <c r="A264" s="240"/>
      <c r="B264" s="241"/>
      <c r="C264" s="241"/>
      <c r="D264" s="242"/>
      <c r="E264" s="249" t="s">
        <v>324</v>
      </c>
      <c r="F264" s="237"/>
      <c r="G264" s="237"/>
      <c r="H264" s="237"/>
      <c r="I264" s="238">
        <v>500000</v>
      </c>
      <c r="J264" s="239"/>
    </row>
    <row r="265" spans="1:10" ht="56.25" hidden="1">
      <c r="A265" s="240"/>
      <c r="B265" s="241"/>
      <c r="C265" s="241"/>
      <c r="D265" s="242"/>
      <c r="E265" s="249" t="s">
        <v>325</v>
      </c>
      <c r="F265" s="237"/>
      <c r="G265" s="237"/>
      <c r="H265" s="237"/>
      <c r="I265" s="238">
        <v>1000000</v>
      </c>
      <c r="J265" s="239"/>
    </row>
    <row r="266" spans="1:10" ht="56.25" hidden="1">
      <c r="A266" s="240"/>
      <c r="B266" s="241"/>
      <c r="C266" s="241"/>
      <c r="D266" s="242"/>
      <c r="E266" s="249" t="s">
        <v>326</v>
      </c>
      <c r="F266" s="237"/>
      <c r="G266" s="237"/>
      <c r="H266" s="237"/>
      <c r="I266" s="238">
        <v>1500000</v>
      </c>
      <c r="J266" s="239"/>
    </row>
    <row r="267" spans="1:10" ht="56.25" hidden="1">
      <c r="A267" s="240"/>
      <c r="B267" s="241"/>
      <c r="C267" s="241"/>
      <c r="D267" s="242"/>
      <c r="E267" s="249" t="s">
        <v>327</v>
      </c>
      <c r="F267" s="237"/>
      <c r="G267" s="237"/>
      <c r="H267" s="237"/>
      <c r="I267" s="238">
        <v>2000000</v>
      </c>
      <c r="J267" s="239"/>
    </row>
    <row r="268" spans="1:10" ht="56.25" hidden="1">
      <c r="A268" s="240"/>
      <c r="B268" s="241"/>
      <c r="C268" s="241"/>
      <c r="D268" s="242"/>
      <c r="E268" s="249" t="s">
        <v>328</v>
      </c>
      <c r="F268" s="237"/>
      <c r="G268" s="237"/>
      <c r="H268" s="237"/>
      <c r="I268" s="238">
        <v>500000</v>
      </c>
      <c r="J268" s="239"/>
    </row>
    <row r="269" spans="1:10" ht="56.25" hidden="1">
      <c r="A269" s="240"/>
      <c r="B269" s="241"/>
      <c r="C269" s="241"/>
      <c r="D269" s="242"/>
      <c r="E269" s="249" t="s">
        <v>329</v>
      </c>
      <c r="F269" s="237"/>
      <c r="G269" s="237"/>
      <c r="H269" s="237"/>
      <c r="I269" s="238">
        <v>500000</v>
      </c>
      <c r="J269" s="239"/>
    </row>
    <row r="270" spans="1:10" ht="56.25" hidden="1">
      <c r="A270" s="240"/>
      <c r="B270" s="241"/>
      <c r="C270" s="241"/>
      <c r="D270" s="242"/>
      <c r="E270" s="249" t="s">
        <v>330</v>
      </c>
      <c r="F270" s="237"/>
      <c r="G270" s="237"/>
      <c r="H270" s="237"/>
      <c r="I270" s="238">
        <v>1000000</v>
      </c>
      <c r="J270" s="239"/>
    </row>
    <row r="271" spans="1:10" ht="56.25" hidden="1">
      <c r="A271" s="240"/>
      <c r="B271" s="241"/>
      <c r="C271" s="241"/>
      <c r="D271" s="242"/>
      <c r="E271" s="249" t="s">
        <v>331</v>
      </c>
      <c r="F271" s="237"/>
      <c r="G271" s="237"/>
      <c r="H271" s="237"/>
      <c r="I271" s="238">
        <v>1000000</v>
      </c>
      <c r="J271" s="239"/>
    </row>
    <row r="272" spans="1:10" ht="56.25" hidden="1">
      <c r="A272" s="240"/>
      <c r="B272" s="241"/>
      <c r="C272" s="241"/>
      <c r="D272" s="242"/>
      <c r="E272" s="249" t="s">
        <v>332</v>
      </c>
      <c r="F272" s="237"/>
      <c r="G272" s="237"/>
      <c r="H272" s="237"/>
      <c r="I272" s="238">
        <v>4000000</v>
      </c>
      <c r="J272" s="239"/>
    </row>
    <row r="273" spans="1:11" ht="7.5" hidden="1" customHeight="1">
      <c r="A273" s="120"/>
      <c r="B273" s="121"/>
      <c r="C273" s="121"/>
      <c r="D273" s="53"/>
      <c r="E273" s="46"/>
      <c r="F273" s="46"/>
      <c r="G273" s="46"/>
      <c r="H273" s="46"/>
      <c r="I273" s="199"/>
      <c r="J273" s="33"/>
    </row>
    <row r="274" spans="1:11" ht="36" hidden="1" customHeight="1">
      <c r="A274" s="80" t="s">
        <v>207</v>
      </c>
      <c r="B274" s="81">
        <v>4084</v>
      </c>
      <c r="C274" s="82" t="s">
        <v>208</v>
      </c>
      <c r="D274" s="139" t="s">
        <v>209</v>
      </c>
      <c r="E274" s="46"/>
      <c r="F274" s="46"/>
      <c r="G274" s="46"/>
      <c r="H274" s="46"/>
      <c r="I274" s="198">
        <f>SUM(I275)</f>
        <v>20000000</v>
      </c>
      <c r="J274" s="33"/>
    </row>
    <row r="275" spans="1:11" ht="57.75" hidden="1" customHeight="1">
      <c r="A275" s="29"/>
      <c r="B275" s="85"/>
      <c r="C275" s="34"/>
      <c r="D275" s="46"/>
      <c r="E275" s="46" t="s">
        <v>210</v>
      </c>
      <c r="F275" s="46"/>
      <c r="G275" s="46"/>
      <c r="H275" s="46"/>
      <c r="I275" s="199">
        <v>20000000</v>
      </c>
      <c r="J275" s="33"/>
    </row>
    <row r="276" spans="1:11" ht="7.5" hidden="1" customHeight="1">
      <c r="A276" s="120"/>
      <c r="B276" s="121"/>
      <c r="C276" s="121"/>
      <c r="D276" s="53"/>
      <c r="E276" s="46"/>
      <c r="F276" s="46"/>
      <c r="G276" s="46"/>
      <c r="H276" s="46"/>
      <c r="I276" s="199"/>
      <c r="J276" s="33"/>
    </row>
    <row r="277" spans="1:11" ht="38.25" hidden="1" customHeight="1">
      <c r="A277" s="51">
        <v>1517366</v>
      </c>
      <c r="B277" s="52">
        <v>7366</v>
      </c>
      <c r="C277" s="140" t="s">
        <v>39</v>
      </c>
      <c r="D277" s="58" t="s">
        <v>211</v>
      </c>
      <c r="E277" s="46"/>
      <c r="F277" s="46"/>
      <c r="G277" s="46"/>
      <c r="H277" s="46"/>
      <c r="I277" s="198">
        <f>SUM(I278)</f>
        <v>42500000</v>
      </c>
      <c r="J277" s="33"/>
    </row>
    <row r="278" spans="1:11" ht="84.75" hidden="1" customHeight="1">
      <c r="A278" s="141"/>
      <c r="B278" s="142"/>
      <c r="C278" s="142"/>
      <c r="D278" s="53"/>
      <c r="E278" s="143" t="s">
        <v>212</v>
      </c>
      <c r="F278" s="61"/>
      <c r="G278" s="61"/>
      <c r="H278" s="61"/>
      <c r="I278" s="202">
        <v>42500000</v>
      </c>
      <c r="J278" s="33"/>
    </row>
    <row r="279" spans="1:11" ht="8.25" hidden="1" customHeight="1">
      <c r="A279" s="141"/>
      <c r="B279" s="142"/>
      <c r="C279" s="142"/>
      <c r="D279" s="53"/>
      <c r="E279" s="144"/>
      <c r="F279" s="61"/>
      <c r="G279" s="61"/>
      <c r="H279" s="61"/>
      <c r="I279" s="202"/>
      <c r="J279" s="33"/>
    </row>
    <row r="280" spans="1:11" ht="38.25" customHeight="1">
      <c r="A280" s="80" t="s">
        <v>213</v>
      </c>
      <c r="B280" s="59">
        <v>7370</v>
      </c>
      <c r="C280" s="57" t="s">
        <v>39</v>
      </c>
      <c r="D280" s="67" t="s">
        <v>214</v>
      </c>
      <c r="E280" s="62"/>
      <c r="F280" s="61"/>
      <c r="G280" s="61"/>
      <c r="H280" s="61"/>
      <c r="I280" s="203">
        <f>SUM(I281:I288)</f>
        <v>33560000</v>
      </c>
      <c r="J280" s="63"/>
      <c r="K280" s="3">
        <v>1</v>
      </c>
    </row>
    <row r="281" spans="1:11" ht="35.25" hidden="1" customHeight="1">
      <c r="A281" s="80"/>
      <c r="B281" s="59"/>
      <c r="C281" s="57"/>
      <c r="D281" s="67"/>
      <c r="E281" s="67" t="s">
        <v>257</v>
      </c>
      <c r="F281" s="61"/>
      <c r="G281" s="61"/>
      <c r="H281" s="61"/>
      <c r="I281" s="202">
        <v>300000</v>
      </c>
      <c r="J281" s="63"/>
    </row>
    <row r="282" spans="1:11" ht="35.25" hidden="1" customHeight="1">
      <c r="A282" s="80"/>
      <c r="B282" s="59"/>
      <c r="C282" s="57"/>
      <c r="D282" s="67"/>
      <c r="E282" s="67" t="s">
        <v>258</v>
      </c>
      <c r="F282" s="61"/>
      <c r="G282" s="61"/>
      <c r="H282" s="61"/>
      <c r="I282" s="202">
        <v>300000</v>
      </c>
      <c r="J282" s="63"/>
    </row>
    <row r="283" spans="1:11" ht="52.5" hidden="1" customHeight="1">
      <c r="A283" s="80"/>
      <c r="B283" s="59"/>
      <c r="C283" s="57"/>
      <c r="D283" s="67"/>
      <c r="E283" s="61" t="s">
        <v>215</v>
      </c>
      <c r="F283" s="61"/>
      <c r="G283" s="61"/>
      <c r="H283" s="61"/>
      <c r="I283" s="202">
        <v>280000</v>
      </c>
      <c r="J283" s="63"/>
    </row>
    <row r="284" spans="1:11" ht="56.25" hidden="1" customHeight="1">
      <c r="A284" s="80"/>
      <c r="B284" s="59"/>
      <c r="C284" s="57"/>
      <c r="D284" s="67"/>
      <c r="E284" s="61" t="s">
        <v>252</v>
      </c>
      <c r="F284" s="61"/>
      <c r="G284" s="61"/>
      <c r="H284" s="61"/>
      <c r="I284" s="202">
        <v>520000</v>
      </c>
      <c r="J284" s="63"/>
    </row>
    <row r="285" spans="1:11" ht="38.450000000000003" hidden="1" customHeight="1">
      <c r="A285" s="80"/>
      <c r="B285" s="59"/>
      <c r="C285" s="57"/>
      <c r="D285" s="67"/>
      <c r="E285" s="186" t="s">
        <v>255</v>
      </c>
      <c r="F285" s="61"/>
      <c r="G285" s="61"/>
      <c r="H285" s="61"/>
      <c r="I285" s="202">
        <v>570000</v>
      </c>
      <c r="J285" s="63"/>
    </row>
    <row r="286" spans="1:11" ht="42.75" customHeight="1">
      <c r="A286" s="145"/>
      <c r="B286" s="146"/>
      <c r="C286" s="147"/>
      <c r="D286" s="67"/>
      <c r="E286" s="148" t="s">
        <v>235</v>
      </c>
      <c r="F286" s="61"/>
      <c r="G286" s="61"/>
      <c r="H286" s="61"/>
      <c r="I286" s="202">
        <v>1440000</v>
      </c>
      <c r="J286" s="63"/>
      <c r="K286" s="3">
        <v>1</v>
      </c>
    </row>
    <row r="287" spans="1:11" ht="42.75" hidden="1" customHeight="1">
      <c r="A287" s="145"/>
      <c r="B287" s="146"/>
      <c r="C287" s="147"/>
      <c r="D287" s="67"/>
      <c r="E287" s="148" t="s">
        <v>294</v>
      </c>
      <c r="F287" s="61"/>
      <c r="G287" s="61"/>
      <c r="H287" s="61"/>
      <c r="I287" s="202">
        <v>150000</v>
      </c>
      <c r="J287" s="63"/>
    </row>
    <row r="288" spans="1:11" ht="38.25" hidden="1" customHeight="1">
      <c r="A288" s="141"/>
      <c r="B288" s="142"/>
      <c r="C288" s="142"/>
      <c r="D288" s="53"/>
      <c r="E288" s="148" t="s">
        <v>216</v>
      </c>
      <c r="F288" s="61"/>
      <c r="G288" s="61"/>
      <c r="H288" s="61"/>
      <c r="I288" s="202">
        <v>30000000</v>
      </c>
      <c r="J288" s="33"/>
    </row>
    <row r="289" spans="1:11" ht="7.5" customHeight="1">
      <c r="A289" s="120"/>
      <c r="B289" s="125"/>
      <c r="C289" s="125"/>
      <c r="D289" s="70"/>
      <c r="E289" s="67"/>
      <c r="F289" s="67"/>
      <c r="G289" s="67"/>
      <c r="H289" s="67"/>
      <c r="I289" s="199"/>
      <c r="J289" s="63"/>
      <c r="K289" s="3">
        <v>1</v>
      </c>
    </row>
    <row r="290" spans="1:11" ht="38.25" hidden="1" customHeight="1">
      <c r="A290" s="106">
        <v>3400000</v>
      </c>
      <c r="B290" s="149"/>
      <c r="C290" s="149"/>
      <c r="D290" s="150" t="s">
        <v>217</v>
      </c>
      <c r="E290" s="84"/>
      <c r="F290" s="84"/>
      <c r="G290" s="84"/>
      <c r="H290" s="84"/>
      <c r="I290" s="197">
        <f>I291</f>
        <v>290000</v>
      </c>
      <c r="J290" s="28"/>
    </row>
    <row r="291" spans="1:11" ht="34.5" hidden="1" customHeight="1">
      <c r="A291" s="99">
        <v>3410000</v>
      </c>
      <c r="B291" s="151"/>
      <c r="C291" s="151"/>
      <c r="D291" s="152" t="s">
        <v>217</v>
      </c>
      <c r="E291" s="53"/>
      <c r="F291" s="53"/>
      <c r="G291" s="53"/>
      <c r="H291" s="53"/>
      <c r="I291" s="198">
        <f>I293</f>
        <v>290000</v>
      </c>
      <c r="J291" s="32"/>
    </row>
    <row r="292" spans="1:11" ht="10.5" hidden="1" customHeight="1">
      <c r="A292" s="29"/>
      <c r="B292" s="153"/>
      <c r="C292" s="153"/>
      <c r="D292" s="154"/>
      <c r="E292" s="53"/>
      <c r="F292" s="53"/>
      <c r="G292" s="53"/>
      <c r="H292" s="53"/>
      <c r="I292" s="199"/>
      <c r="J292" s="33"/>
    </row>
    <row r="293" spans="1:11" ht="35.25" hidden="1" customHeight="1">
      <c r="A293" s="29" t="s">
        <v>218</v>
      </c>
      <c r="B293" s="34" t="s">
        <v>102</v>
      </c>
      <c r="C293" s="34" t="s">
        <v>23</v>
      </c>
      <c r="D293" s="35" t="s">
        <v>103</v>
      </c>
      <c r="E293" s="53"/>
      <c r="F293" s="53"/>
      <c r="G293" s="53"/>
      <c r="H293" s="53"/>
      <c r="I293" s="198">
        <f>I294</f>
        <v>290000</v>
      </c>
      <c r="J293" s="32"/>
    </row>
    <row r="294" spans="1:11" ht="21.75" hidden="1" customHeight="1">
      <c r="A294" s="120"/>
      <c r="B294" s="121"/>
      <c r="C294" s="121"/>
      <c r="D294" s="53"/>
      <c r="E294" s="46" t="s">
        <v>219</v>
      </c>
      <c r="F294" s="46"/>
      <c r="G294" s="46"/>
      <c r="H294" s="46"/>
      <c r="I294" s="199">
        <v>290000</v>
      </c>
      <c r="J294" s="33"/>
    </row>
    <row r="295" spans="1:11" ht="10.5" hidden="1" customHeight="1">
      <c r="A295" s="120"/>
      <c r="B295" s="121"/>
      <c r="C295" s="121"/>
      <c r="D295" s="53"/>
      <c r="E295" s="53"/>
      <c r="F295" s="53"/>
      <c r="G295" s="53"/>
      <c r="H295" s="53"/>
      <c r="I295" s="199"/>
      <c r="J295" s="33"/>
    </row>
    <row r="296" spans="1:11" ht="33.75" customHeight="1">
      <c r="A296" s="106">
        <v>3700000</v>
      </c>
      <c r="B296" s="155"/>
      <c r="C296" s="155"/>
      <c r="D296" s="92" t="s">
        <v>220</v>
      </c>
      <c r="E296" s="84"/>
      <c r="F296" s="84"/>
      <c r="G296" s="84"/>
      <c r="H296" s="84"/>
      <c r="I296" s="197">
        <f>I297</f>
        <v>48424400</v>
      </c>
      <c r="J296" s="28"/>
      <c r="K296" s="3">
        <v>1</v>
      </c>
    </row>
    <row r="297" spans="1:11" ht="29.25" customHeight="1">
      <c r="A297" s="99">
        <v>3710000</v>
      </c>
      <c r="B297" s="156"/>
      <c r="C297" s="156"/>
      <c r="D297" s="96" t="s">
        <v>220</v>
      </c>
      <c r="E297" s="70"/>
      <c r="F297" s="70"/>
      <c r="G297" s="70"/>
      <c r="H297" s="70"/>
      <c r="I297" s="198">
        <f>I299+I307+I302</f>
        <v>48424400</v>
      </c>
      <c r="J297" s="65"/>
      <c r="K297" s="3">
        <v>1</v>
      </c>
    </row>
    <row r="298" spans="1:11" ht="8.25" customHeight="1">
      <c r="A298" s="80"/>
      <c r="B298" s="125"/>
      <c r="C298" s="157"/>
      <c r="D298" s="67"/>
      <c r="E298" s="70"/>
      <c r="F298" s="70"/>
      <c r="G298" s="70"/>
      <c r="H298" s="70"/>
      <c r="I298" s="199"/>
      <c r="J298" s="63"/>
      <c r="K298" s="3">
        <v>1</v>
      </c>
    </row>
    <row r="299" spans="1:11" ht="36" hidden="1" customHeight="1">
      <c r="A299" s="29" t="s">
        <v>221</v>
      </c>
      <c r="B299" s="34" t="s">
        <v>102</v>
      </c>
      <c r="C299" s="34" t="s">
        <v>23</v>
      </c>
      <c r="D299" s="36" t="s">
        <v>103</v>
      </c>
      <c r="E299" s="53"/>
      <c r="F299" s="53"/>
      <c r="G299" s="53"/>
      <c r="H299" s="53"/>
      <c r="I299" s="198">
        <f>I300</f>
        <v>80000</v>
      </c>
      <c r="J299" s="32"/>
    </row>
    <row r="300" spans="1:11" ht="30" hidden="1" customHeight="1">
      <c r="A300" s="120"/>
      <c r="B300" s="121"/>
      <c r="C300" s="121"/>
      <c r="D300" s="53"/>
      <c r="E300" s="42" t="s">
        <v>222</v>
      </c>
      <c r="F300" s="42"/>
      <c r="G300" s="42"/>
      <c r="H300" s="42"/>
      <c r="I300" s="199">
        <v>80000</v>
      </c>
      <c r="J300" s="33"/>
    </row>
    <row r="301" spans="1:11" ht="8.4499999999999993" hidden="1" customHeight="1">
      <c r="A301" s="120"/>
      <c r="B301" s="125"/>
      <c r="C301" s="125"/>
      <c r="D301" s="70"/>
      <c r="E301" s="42"/>
      <c r="F301" s="42"/>
      <c r="G301" s="42"/>
      <c r="H301" s="42"/>
      <c r="I301" s="199"/>
      <c r="J301" s="63"/>
    </row>
    <row r="302" spans="1:11" ht="30" customHeight="1">
      <c r="A302" s="99">
        <v>3719770</v>
      </c>
      <c r="B302" s="219">
        <v>9770</v>
      </c>
      <c r="C302" s="220">
        <v>180</v>
      </c>
      <c r="D302" s="221" t="s">
        <v>292</v>
      </c>
      <c r="E302" s="70"/>
      <c r="F302" s="42"/>
      <c r="G302" s="42"/>
      <c r="H302" s="42"/>
      <c r="I302" s="198">
        <f>SUM(I303:I305)</f>
        <v>9950000</v>
      </c>
      <c r="J302" s="63"/>
      <c r="K302" s="3">
        <v>1</v>
      </c>
    </row>
    <row r="303" spans="1:11" ht="73.150000000000006" hidden="1" customHeight="1">
      <c r="A303" s="120"/>
      <c r="B303" s="125"/>
      <c r="C303" s="41"/>
      <c r="D303" s="70"/>
      <c r="E303" s="222" t="s">
        <v>293</v>
      </c>
      <c r="F303" s="42"/>
      <c r="G303" s="42"/>
      <c r="H303" s="42"/>
      <c r="I303" s="199">
        <v>7500000</v>
      </c>
      <c r="J303" s="63"/>
    </row>
    <row r="304" spans="1:11" ht="65.25" customHeight="1">
      <c r="A304" s="120"/>
      <c r="B304" s="125"/>
      <c r="C304" s="41"/>
      <c r="D304" s="70"/>
      <c r="E304" s="258" t="s">
        <v>335</v>
      </c>
      <c r="F304" s="42"/>
      <c r="G304" s="42"/>
      <c r="H304" s="42"/>
      <c r="I304" s="199">
        <v>2000000</v>
      </c>
      <c r="J304" s="63"/>
      <c r="K304" s="3">
        <v>1</v>
      </c>
    </row>
    <row r="305" spans="1:11" ht="73.150000000000006" hidden="1" customHeight="1">
      <c r="A305" s="120"/>
      <c r="B305" s="125"/>
      <c r="C305" s="41"/>
      <c r="D305" s="70"/>
      <c r="E305" s="223" t="s">
        <v>302</v>
      </c>
      <c r="F305" s="42"/>
      <c r="G305" s="42"/>
      <c r="H305" s="42"/>
      <c r="I305" s="199">
        <v>450000</v>
      </c>
      <c r="J305" s="63"/>
    </row>
    <row r="306" spans="1:11" ht="9.75" customHeight="1">
      <c r="A306" s="120"/>
      <c r="B306" s="121"/>
      <c r="C306" s="121"/>
      <c r="D306" s="53"/>
      <c r="E306" s="46"/>
      <c r="F306" s="42"/>
      <c r="G306" s="42"/>
      <c r="H306" s="42"/>
      <c r="I306" s="199"/>
      <c r="J306" s="33"/>
      <c r="K306" s="3">
        <v>1</v>
      </c>
    </row>
    <row r="307" spans="1:11" ht="36" customHeight="1">
      <c r="A307" s="80" t="s">
        <v>247</v>
      </c>
      <c r="B307" s="82" t="s">
        <v>248</v>
      </c>
      <c r="C307" s="183" t="s">
        <v>249</v>
      </c>
      <c r="D307" s="83" t="s">
        <v>250</v>
      </c>
      <c r="E307" s="42"/>
      <c r="F307" s="42"/>
      <c r="G307" s="42"/>
      <c r="H307" s="42"/>
      <c r="I307" s="198">
        <f>SUM(I308:I323)</f>
        <v>38394400</v>
      </c>
      <c r="J307" s="63"/>
      <c r="K307" s="3">
        <v>1</v>
      </c>
    </row>
    <row r="308" spans="1:11" ht="73.5" hidden="1" customHeight="1">
      <c r="A308" s="80"/>
      <c r="B308" s="82"/>
      <c r="C308" s="183"/>
      <c r="D308" s="83"/>
      <c r="E308" s="188" t="s">
        <v>260</v>
      </c>
      <c r="F308" s="42"/>
      <c r="G308" s="42"/>
      <c r="H308" s="42"/>
      <c r="I308" s="199">
        <v>800000</v>
      </c>
      <c r="J308" s="63"/>
    </row>
    <row r="309" spans="1:11" ht="87" hidden="1" customHeight="1">
      <c r="A309" s="80"/>
      <c r="B309" s="82"/>
      <c r="C309" s="183"/>
      <c r="D309" s="83"/>
      <c r="E309" s="229" t="s">
        <v>278</v>
      </c>
      <c r="F309" s="42"/>
      <c r="G309" s="42"/>
      <c r="H309" s="42"/>
      <c r="I309" s="199">
        <v>3000000</v>
      </c>
      <c r="J309" s="63"/>
    </row>
    <row r="310" spans="1:11" ht="156.75" customHeight="1">
      <c r="A310" s="80"/>
      <c r="B310" s="82"/>
      <c r="C310" s="183"/>
      <c r="D310" s="83"/>
      <c r="E310" s="259" t="s">
        <v>336</v>
      </c>
      <c r="F310" s="42"/>
      <c r="G310" s="42"/>
      <c r="H310" s="42"/>
      <c r="I310" s="199">
        <v>150000</v>
      </c>
      <c r="J310" s="63"/>
      <c r="K310" s="3">
        <v>1</v>
      </c>
    </row>
    <row r="311" spans="1:11" ht="88.5" hidden="1" customHeight="1">
      <c r="A311" s="80"/>
      <c r="B311" s="82"/>
      <c r="C311" s="183"/>
      <c r="D311" s="83"/>
      <c r="E311" s="231" t="s">
        <v>287</v>
      </c>
      <c r="F311" s="42"/>
      <c r="G311" s="42"/>
      <c r="H311" s="42"/>
      <c r="I311" s="199">
        <v>3000000</v>
      </c>
      <c r="J311" s="63"/>
    </row>
    <row r="312" spans="1:11" ht="89.25" hidden="1" customHeight="1">
      <c r="A312" s="80"/>
      <c r="B312" s="82"/>
      <c r="C312" s="183"/>
      <c r="D312" s="83"/>
      <c r="E312" s="232" t="s">
        <v>316</v>
      </c>
      <c r="F312" s="42"/>
      <c r="G312" s="42"/>
      <c r="H312" s="42"/>
      <c r="I312" s="199">
        <v>10000000</v>
      </c>
      <c r="J312" s="63"/>
    </row>
    <row r="313" spans="1:11" ht="91.5" hidden="1" customHeight="1">
      <c r="A313" s="80"/>
      <c r="B313" s="82"/>
      <c r="C313" s="183"/>
      <c r="D313" s="83"/>
      <c r="E313" s="230" t="s">
        <v>279</v>
      </c>
      <c r="F313" s="42"/>
      <c r="G313" s="42"/>
      <c r="H313" s="42"/>
      <c r="I313" s="199">
        <v>2000000</v>
      </c>
      <c r="J313" s="63"/>
    </row>
    <row r="314" spans="1:11" ht="91.5" hidden="1" customHeight="1">
      <c r="A314" s="80"/>
      <c r="B314" s="82"/>
      <c r="C314" s="183"/>
      <c r="D314" s="83"/>
      <c r="E314" s="214" t="s">
        <v>280</v>
      </c>
      <c r="F314" s="42"/>
      <c r="G314" s="42"/>
      <c r="H314" s="42"/>
      <c r="I314" s="199">
        <v>1000000</v>
      </c>
      <c r="J314" s="63"/>
    </row>
    <row r="315" spans="1:11" ht="72.75" hidden="1" customHeight="1">
      <c r="A315" s="80"/>
      <c r="B315" s="82"/>
      <c r="C315" s="183"/>
      <c r="D315" s="83"/>
      <c r="E315" s="184" t="s">
        <v>253</v>
      </c>
      <c r="F315" s="42"/>
      <c r="G315" s="42"/>
      <c r="H315" s="42"/>
      <c r="I315" s="199">
        <v>2176400</v>
      </c>
      <c r="J315" s="63"/>
    </row>
    <row r="316" spans="1:11" ht="71.25" hidden="1" customHeight="1">
      <c r="A316" s="80"/>
      <c r="B316" s="82"/>
      <c r="C316" s="183"/>
      <c r="D316" s="83"/>
      <c r="E316" s="184" t="s">
        <v>282</v>
      </c>
      <c r="F316" s="42"/>
      <c r="G316" s="42"/>
      <c r="H316" s="42"/>
      <c r="I316" s="199">
        <v>418000</v>
      </c>
      <c r="J316" s="63"/>
    </row>
    <row r="317" spans="1:11" ht="68.25" hidden="1" customHeight="1">
      <c r="A317" s="80"/>
      <c r="B317" s="82"/>
      <c r="C317" s="183"/>
      <c r="D317" s="83"/>
      <c r="E317" s="184" t="s">
        <v>251</v>
      </c>
      <c r="F317" s="42"/>
      <c r="G317" s="42"/>
      <c r="H317" s="42"/>
      <c r="I317" s="199">
        <v>4000000</v>
      </c>
      <c r="J317" s="63"/>
    </row>
    <row r="318" spans="1:11" ht="87.75" hidden="1" customHeight="1">
      <c r="A318" s="80"/>
      <c r="B318" s="82"/>
      <c r="C318" s="183"/>
      <c r="D318" s="83"/>
      <c r="E318" s="184" t="s">
        <v>285</v>
      </c>
      <c r="F318" s="42"/>
      <c r="G318" s="42"/>
      <c r="H318" s="42"/>
      <c r="I318" s="199">
        <v>2500000</v>
      </c>
      <c r="J318" s="63"/>
    </row>
    <row r="319" spans="1:11" ht="70.5" hidden="1" customHeight="1">
      <c r="A319" s="80"/>
      <c r="B319" s="82"/>
      <c r="C319" s="183"/>
      <c r="D319" s="83"/>
      <c r="E319" s="184" t="s">
        <v>259</v>
      </c>
      <c r="F319" s="42"/>
      <c r="G319" s="42"/>
      <c r="H319" s="42"/>
      <c r="I319" s="199">
        <v>150000</v>
      </c>
      <c r="J319" s="63"/>
    </row>
    <row r="320" spans="1:11" ht="78.75" customHeight="1">
      <c r="A320" s="80"/>
      <c r="B320" s="82"/>
      <c r="C320" s="183"/>
      <c r="D320" s="83"/>
      <c r="E320" s="258" t="s">
        <v>337</v>
      </c>
      <c r="F320" s="42"/>
      <c r="G320" s="42"/>
      <c r="H320" s="42"/>
      <c r="I320" s="199">
        <v>2000000</v>
      </c>
      <c r="J320" s="63"/>
      <c r="K320" s="3">
        <v>1</v>
      </c>
    </row>
    <row r="321" spans="1:11" ht="78.75" customHeight="1">
      <c r="A321" s="80"/>
      <c r="B321" s="82"/>
      <c r="C321" s="183"/>
      <c r="D321" s="83"/>
      <c r="E321" s="180" t="s">
        <v>338</v>
      </c>
      <c r="F321" s="42"/>
      <c r="G321" s="42"/>
      <c r="H321" s="42"/>
      <c r="I321" s="199">
        <v>3000000</v>
      </c>
      <c r="J321" s="63"/>
      <c r="K321" s="3">
        <v>1</v>
      </c>
    </row>
    <row r="322" spans="1:11" ht="86.25" hidden="1" customHeight="1">
      <c r="A322" s="80"/>
      <c r="B322" s="82"/>
      <c r="C322" s="183"/>
      <c r="D322" s="83"/>
      <c r="E322" s="184" t="s">
        <v>283</v>
      </c>
      <c r="F322" s="42"/>
      <c r="G322" s="42"/>
      <c r="H322" s="42"/>
      <c r="I322" s="199">
        <v>4000000</v>
      </c>
      <c r="J322" s="63"/>
    </row>
    <row r="323" spans="1:11" ht="119.45" hidden="1" customHeight="1">
      <c r="A323" s="80"/>
      <c r="B323" s="82"/>
      <c r="C323" s="183"/>
      <c r="D323" s="83"/>
      <c r="E323" s="187" t="s">
        <v>254</v>
      </c>
      <c r="F323" s="42"/>
      <c r="G323" s="42"/>
      <c r="H323" s="42"/>
      <c r="I323" s="199">
        <v>200000</v>
      </c>
      <c r="J323" s="63"/>
    </row>
    <row r="324" spans="1:11" ht="9.75" hidden="1" customHeight="1">
      <c r="A324" s="120"/>
      <c r="B324" s="125"/>
      <c r="C324" s="125"/>
      <c r="D324" s="70"/>
      <c r="E324" s="67"/>
      <c r="F324" s="42"/>
      <c r="G324" s="42"/>
      <c r="H324" s="42"/>
      <c r="I324" s="199"/>
      <c r="J324" s="63"/>
    </row>
    <row r="325" spans="1:11" ht="31.5" hidden="1" customHeight="1">
      <c r="A325" s="158" t="s">
        <v>223</v>
      </c>
      <c r="B325" s="159"/>
      <c r="C325" s="160"/>
      <c r="D325" s="161" t="s">
        <v>224</v>
      </c>
      <c r="E325" s="162"/>
      <c r="F325" s="42"/>
      <c r="G325" s="42"/>
      <c r="H325" s="42"/>
      <c r="I325" s="198">
        <f>I326</f>
        <v>54955909</v>
      </c>
      <c r="J325" s="33"/>
    </row>
    <row r="326" spans="1:11" ht="30.75" hidden="1" customHeight="1">
      <c r="A326" s="29" t="s">
        <v>225</v>
      </c>
      <c r="B326" s="85"/>
      <c r="C326" s="34"/>
      <c r="D326" s="86" t="s">
        <v>224</v>
      </c>
      <c r="E326" s="53"/>
      <c r="F326" s="42"/>
      <c r="G326" s="42"/>
      <c r="H326" s="42"/>
      <c r="I326" s="198">
        <f>I328+I334+I331</f>
        <v>54955909</v>
      </c>
      <c r="J326" s="33"/>
    </row>
    <row r="327" spans="1:11" ht="9" hidden="1" customHeight="1">
      <c r="A327" s="38"/>
      <c r="B327" s="52"/>
      <c r="C327" s="52"/>
      <c r="D327" s="53"/>
      <c r="E327" s="53"/>
      <c r="F327" s="42"/>
      <c r="G327" s="42"/>
      <c r="H327" s="42"/>
      <c r="I327" s="199"/>
      <c r="J327" s="33"/>
    </row>
    <row r="328" spans="1:11" ht="36" hidden="1" customHeight="1">
      <c r="A328" s="29" t="s">
        <v>226</v>
      </c>
      <c r="B328" s="34" t="s">
        <v>102</v>
      </c>
      <c r="C328" s="34" t="s">
        <v>23</v>
      </c>
      <c r="D328" s="36" t="s">
        <v>103</v>
      </c>
      <c r="E328" s="53"/>
      <c r="F328" s="42"/>
      <c r="G328" s="42"/>
      <c r="H328" s="42"/>
      <c r="I328" s="198">
        <f>I329</f>
        <v>100000</v>
      </c>
      <c r="J328" s="33"/>
    </row>
    <row r="329" spans="1:11" ht="26.25" hidden="1" customHeight="1">
      <c r="A329" s="29"/>
      <c r="B329" s="34"/>
      <c r="C329" s="34"/>
      <c r="D329" s="36"/>
      <c r="E329" s="87" t="s">
        <v>25</v>
      </c>
      <c r="F329" s="42"/>
      <c r="G329" s="42"/>
      <c r="H329" s="42"/>
      <c r="I329" s="199">
        <v>100000</v>
      </c>
      <c r="J329" s="33"/>
    </row>
    <row r="330" spans="1:11" ht="10.5" hidden="1" customHeight="1">
      <c r="A330" s="29"/>
      <c r="B330" s="34"/>
      <c r="C330" s="34"/>
      <c r="D330" s="36"/>
      <c r="E330" s="110"/>
      <c r="F330" s="42"/>
      <c r="G330" s="42"/>
      <c r="H330" s="42"/>
      <c r="I330" s="199"/>
      <c r="J330" s="33"/>
    </row>
    <row r="331" spans="1:11" ht="248.25" hidden="1" customHeight="1">
      <c r="A331" s="246" t="s">
        <v>319</v>
      </c>
      <c r="B331" s="235" t="s">
        <v>320</v>
      </c>
      <c r="C331" s="235" t="s">
        <v>321</v>
      </c>
      <c r="D331" s="247" t="s">
        <v>322</v>
      </c>
      <c r="E331" s="110"/>
      <c r="F331" s="245"/>
      <c r="G331" s="245"/>
      <c r="H331" s="245"/>
      <c r="I331" s="248">
        <f>I332</f>
        <v>44855909</v>
      </c>
      <c r="J331" s="239"/>
    </row>
    <row r="332" spans="1:11" ht="37.5" hidden="1" customHeight="1">
      <c r="A332" s="243"/>
      <c r="B332" s="235"/>
      <c r="C332" s="235"/>
      <c r="D332" s="244"/>
      <c r="E332" s="237" t="s">
        <v>323</v>
      </c>
      <c r="F332" s="245"/>
      <c r="G332" s="245"/>
      <c r="H332" s="245"/>
      <c r="I332" s="238">
        <v>44855909</v>
      </c>
      <c r="J332" s="239"/>
    </row>
    <row r="333" spans="1:11" ht="10.5" hidden="1" customHeight="1">
      <c r="A333" s="243"/>
      <c r="B333" s="235"/>
      <c r="C333" s="235"/>
      <c r="D333" s="244"/>
      <c r="E333" s="110"/>
      <c r="F333" s="245"/>
      <c r="G333" s="245"/>
      <c r="H333" s="245"/>
      <c r="I333" s="238"/>
      <c r="J333" s="239"/>
    </row>
    <row r="334" spans="1:11" ht="37.5" hidden="1" customHeight="1">
      <c r="A334" s="29" t="s">
        <v>227</v>
      </c>
      <c r="B334" s="85">
        <v>6082</v>
      </c>
      <c r="C334" s="34" t="s">
        <v>148</v>
      </c>
      <c r="D334" s="46" t="s">
        <v>228</v>
      </c>
      <c r="E334" s="53"/>
      <c r="F334" s="42"/>
      <c r="G334" s="42"/>
      <c r="H334" s="42"/>
      <c r="I334" s="198">
        <f>I335</f>
        <v>10000000</v>
      </c>
      <c r="J334" s="33"/>
    </row>
    <row r="335" spans="1:11" ht="36.75" hidden="1" customHeight="1">
      <c r="A335" s="38"/>
      <c r="B335" s="52"/>
      <c r="C335" s="52"/>
      <c r="D335" s="53"/>
      <c r="E335" s="163" t="s">
        <v>229</v>
      </c>
      <c r="F335" s="42"/>
      <c r="G335" s="42"/>
      <c r="H335" s="42"/>
      <c r="I335" s="199">
        <v>10000000</v>
      </c>
      <c r="J335" s="33"/>
    </row>
    <row r="336" spans="1:11" ht="9.75" customHeight="1">
      <c r="A336" s="120"/>
      <c r="B336" s="121"/>
      <c r="C336" s="121"/>
      <c r="D336" s="53"/>
      <c r="E336" s="46"/>
      <c r="F336" s="42"/>
      <c r="G336" s="42"/>
      <c r="H336" s="42"/>
      <c r="I336" s="199"/>
      <c r="J336" s="33"/>
      <c r="K336" s="3">
        <v>1</v>
      </c>
    </row>
    <row r="337" spans="1:11" ht="33" customHeight="1">
      <c r="A337" s="120"/>
      <c r="B337" s="70"/>
      <c r="C337" s="70"/>
      <c r="D337" s="70"/>
      <c r="E337" s="164" t="s">
        <v>230</v>
      </c>
      <c r="F337" s="164"/>
      <c r="G337" s="164"/>
      <c r="H337" s="164"/>
      <c r="I337" s="198">
        <f>I13+I58+I105+I117+I135+I154+I171+I220+I226+I296+I290+I129+I325</f>
        <v>1032241177.77</v>
      </c>
      <c r="J337" s="65"/>
      <c r="K337" s="3">
        <v>1</v>
      </c>
    </row>
    <row r="338" spans="1:11" ht="31.15" customHeight="1">
      <c r="A338" s="111"/>
      <c r="B338" s="111"/>
      <c r="C338" s="111"/>
      <c r="D338" s="111"/>
      <c r="E338" s="111"/>
      <c r="F338" s="111"/>
      <c r="G338" s="111"/>
      <c r="H338" s="111"/>
      <c r="I338" s="206"/>
      <c r="J338" s="165"/>
      <c r="K338" s="3">
        <v>1</v>
      </c>
    </row>
    <row r="339" spans="1:11" s="170" customFormat="1" ht="32.25" customHeight="1">
      <c r="A339" s="265" t="s">
        <v>339</v>
      </c>
      <c r="B339" s="265"/>
      <c r="C339" s="265"/>
      <c r="D339" s="265"/>
      <c r="E339" s="166"/>
      <c r="F339" s="166"/>
      <c r="G339" s="166"/>
      <c r="H339" s="167" t="s">
        <v>340</v>
      </c>
      <c r="I339" s="167"/>
      <c r="J339" s="168"/>
      <c r="K339" s="169">
        <v>1</v>
      </c>
    </row>
    <row r="340" spans="1:11" ht="18.600000000000001" customHeight="1">
      <c r="A340" s="111"/>
      <c r="B340" s="111"/>
      <c r="C340" s="111"/>
      <c r="D340" s="171"/>
      <c r="E340" s="171"/>
      <c r="F340" s="171"/>
      <c r="G340" s="171"/>
      <c r="H340" s="171"/>
      <c r="I340" s="207"/>
      <c r="J340" s="172"/>
    </row>
    <row r="341" spans="1:11" ht="18.75">
      <c r="A341" s="173" t="s">
        <v>231</v>
      </c>
      <c r="B341" s="173"/>
      <c r="C341" s="111"/>
      <c r="D341" s="171"/>
      <c r="E341" s="174"/>
      <c r="F341" s="174"/>
      <c r="G341" s="174"/>
      <c r="H341" s="174"/>
      <c r="I341" s="208"/>
      <c r="J341" s="175"/>
    </row>
    <row r="342" spans="1:11" ht="18.75">
      <c r="A342" s="111"/>
      <c r="B342" s="111"/>
      <c r="C342" s="111"/>
      <c r="D342" s="171"/>
      <c r="E342" s="174"/>
      <c r="F342" s="174"/>
      <c r="G342" s="174"/>
      <c r="H342" s="174"/>
      <c r="I342" s="208"/>
      <c r="J342" s="175"/>
    </row>
    <row r="343" spans="1:11" ht="18.75">
      <c r="A343" s="111"/>
      <c r="B343" s="111"/>
      <c r="C343" s="111"/>
      <c r="D343" s="171"/>
      <c r="E343" s="174"/>
      <c r="F343" s="174"/>
      <c r="G343" s="174"/>
      <c r="H343" s="174"/>
      <c r="I343" s="208"/>
      <c r="J343" s="175"/>
    </row>
    <row r="344" spans="1:11" ht="23.25" customHeight="1">
      <c r="A344" s="111"/>
      <c r="B344" s="111"/>
      <c r="C344" s="111"/>
      <c r="D344" s="171"/>
      <c r="E344" s="176"/>
      <c r="F344" s="174"/>
      <c r="G344" s="174"/>
      <c r="H344" s="174"/>
      <c r="I344" s="209"/>
      <c r="J344" s="175"/>
    </row>
    <row r="345" spans="1:11" ht="27" customHeight="1">
      <c r="A345" s="111"/>
      <c r="B345" s="111"/>
      <c r="C345" s="111"/>
      <c r="D345" s="171"/>
      <c r="E345" s="174"/>
      <c r="F345" s="174"/>
      <c r="G345" s="174"/>
      <c r="H345" s="174"/>
      <c r="I345" s="208"/>
      <c r="J345" s="175"/>
    </row>
    <row r="346" spans="1:11" ht="18.75">
      <c r="A346" s="111"/>
      <c r="B346" s="111"/>
      <c r="C346" s="111"/>
      <c r="D346" s="171"/>
      <c r="E346" s="174"/>
      <c r="F346" s="174"/>
      <c r="G346" s="174"/>
      <c r="H346" s="174"/>
      <c r="I346" s="210"/>
      <c r="J346" s="175"/>
    </row>
    <row r="347" spans="1:11" ht="18.75">
      <c r="A347" s="111"/>
      <c r="B347" s="111"/>
      <c r="C347" s="111"/>
      <c r="D347" s="171"/>
      <c r="E347" s="174"/>
      <c r="F347" s="174"/>
      <c r="G347" s="174"/>
      <c r="H347" s="174"/>
      <c r="I347" s="210"/>
      <c r="J347" s="175"/>
    </row>
    <row r="348" spans="1:11" ht="18.75">
      <c r="A348" s="111"/>
      <c r="B348" s="111"/>
      <c r="C348" s="111"/>
      <c r="D348" s="171"/>
      <c r="E348" s="174"/>
      <c r="F348" s="174"/>
      <c r="G348" s="174"/>
      <c r="H348" s="174"/>
      <c r="I348" s="210"/>
      <c r="J348" s="175"/>
    </row>
    <row r="349" spans="1:11" ht="18.75">
      <c r="A349" s="111"/>
      <c r="B349" s="111"/>
      <c r="C349" s="111"/>
      <c r="D349" s="111"/>
      <c r="E349" s="177"/>
      <c r="F349" s="177"/>
      <c r="G349" s="177"/>
      <c r="H349" s="177"/>
      <c r="I349" s="211"/>
      <c r="J349" s="178"/>
    </row>
    <row r="350" spans="1:11" ht="18.75">
      <c r="A350" s="111"/>
      <c r="B350" s="111"/>
      <c r="C350" s="111"/>
      <c r="D350" s="111"/>
      <c r="E350" s="177"/>
      <c r="F350" s="177"/>
      <c r="G350" s="177"/>
      <c r="H350" s="177"/>
      <c r="I350" s="211"/>
      <c r="J350" s="178"/>
    </row>
    <row r="351" spans="1:11" ht="18.75">
      <c r="A351" s="111"/>
      <c r="B351" s="111"/>
      <c r="C351" s="111"/>
      <c r="D351" s="111"/>
      <c r="E351" s="111"/>
      <c r="F351" s="111"/>
      <c r="G351" s="111"/>
      <c r="H351" s="111"/>
      <c r="I351" s="206"/>
      <c r="J351" s="165"/>
    </row>
    <row r="352" spans="1:11" ht="18.75">
      <c r="A352" s="111"/>
      <c r="B352" s="111"/>
      <c r="C352" s="111"/>
      <c r="D352" s="111"/>
      <c r="E352" s="111"/>
      <c r="F352" s="111"/>
      <c r="G352" s="111"/>
      <c r="H352" s="111"/>
      <c r="I352" s="206"/>
      <c r="J352" s="165"/>
    </row>
    <row r="353" spans="1:10" ht="18.75">
      <c r="A353" s="111"/>
      <c r="B353" s="111"/>
      <c r="C353" s="111"/>
      <c r="D353" s="111"/>
      <c r="E353" s="111"/>
      <c r="F353" s="111"/>
      <c r="G353" s="111"/>
      <c r="H353" s="111"/>
      <c r="I353" s="206"/>
      <c r="J353" s="165"/>
    </row>
    <row r="354" spans="1:10" ht="18.75">
      <c r="A354" s="111"/>
      <c r="B354" s="111"/>
      <c r="C354" s="111"/>
      <c r="D354" s="111"/>
      <c r="E354" s="111"/>
      <c r="F354" s="111"/>
      <c r="G354" s="111"/>
      <c r="H354" s="111"/>
      <c r="I354" s="206"/>
      <c r="J354" s="165"/>
    </row>
    <row r="355" spans="1:10" ht="18.75">
      <c r="A355" s="111"/>
      <c r="B355" s="111"/>
      <c r="C355" s="111"/>
      <c r="D355" s="111"/>
      <c r="E355" s="111"/>
      <c r="F355" s="111"/>
      <c r="G355" s="111"/>
      <c r="H355" s="111"/>
      <c r="I355" s="206"/>
      <c r="J355" s="165"/>
    </row>
    <row r="356" spans="1:10" ht="18.75">
      <c r="A356" s="111"/>
      <c r="B356" s="111"/>
      <c r="C356" s="111"/>
      <c r="D356" s="111"/>
      <c r="E356" s="111"/>
      <c r="F356" s="111"/>
      <c r="G356" s="111"/>
      <c r="H356" s="111"/>
      <c r="I356" s="206"/>
      <c r="J356" s="165"/>
    </row>
    <row r="357" spans="1:10" ht="18.75">
      <c r="A357" s="111"/>
      <c r="B357" s="111"/>
      <c r="C357" s="111"/>
      <c r="D357" s="111"/>
      <c r="E357" s="111"/>
      <c r="F357" s="111"/>
      <c r="G357" s="111"/>
      <c r="H357" s="111"/>
      <c r="I357" s="206"/>
      <c r="J357" s="165"/>
    </row>
    <row r="358" spans="1:10" ht="18.75">
      <c r="A358" s="111"/>
      <c r="B358" s="111"/>
      <c r="C358" s="111"/>
      <c r="D358" s="111"/>
      <c r="E358" s="111"/>
      <c r="F358" s="111"/>
      <c r="G358" s="111"/>
      <c r="H358" s="111"/>
      <c r="I358" s="206"/>
      <c r="J358" s="165"/>
    </row>
    <row r="359" spans="1:10" ht="18.75">
      <c r="A359" s="111"/>
      <c r="B359" s="111"/>
      <c r="C359" s="111"/>
      <c r="D359" s="111"/>
      <c r="E359" s="111"/>
      <c r="F359" s="111"/>
      <c r="G359" s="111"/>
      <c r="H359" s="111"/>
      <c r="I359" s="206"/>
      <c r="J359" s="165"/>
    </row>
    <row r="360" spans="1:10" ht="18.75">
      <c r="A360" s="111"/>
      <c r="B360" s="111"/>
      <c r="C360" s="111"/>
      <c r="D360" s="111"/>
      <c r="E360" s="111"/>
      <c r="F360" s="111"/>
      <c r="G360" s="111"/>
      <c r="H360" s="111"/>
      <c r="I360" s="206"/>
      <c r="J360" s="165"/>
    </row>
    <row r="361" spans="1:10" ht="18.75">
      <c r="A361" s="111"/>
      <c r="B361" s="111"/>
      <c r="C361" s="111"/>
      <c r="D361" s="111"/>
      <c r="E361" s="111"/>
      <c r="F361" s="111"/>
      <c r="G361" s="111"/>
      <c r="H361" s="111"/>
      <c r="I361" s="206"/>
      <c r="J361" s="165"/>
    </row>
    <row r="362" spans="1:10" ht="18.75">
      <c r="A362" s="111"/>
      <c r="B362" s="111"/>
      <c r="C362" s="111"/>
      <c r="D362" s="111"/>
      <c r="E362" s="111"/>
      <c r="F362" s="111"/>
      <c r="G362" s="111"/>
      <c r="H362" s="111"/>
      <c r="I362" s="206"/>
      <c r="J362" s="165"/>
    </row>
    <row r="363" spans="1:10" ht="18.75">
      <c r="A363" s="111"/>
      <c r="B363" s="111"/>
      <c r="C363" s="111"/>
      <c r="D363" s="111"/>
      <c r="E363" s="111"/>
      <c r="F363" s="111"/>
      <c r="G363" s="111"/>
      <c r="H363" s="111"/>
      <c r="I363" s="206"/>
      <c r="J363" s="165"/>
    </row>
    <row r="364" spans="1:10" ht="18.75">
      <c r="A364" s="111"/>
      <c r="B364" s="111"/>
      <c r="C364" s="111"/>
      <c r="D364" s="111"/>
      <c r="E364" s="111"/>
      <c r="F364" s="111"/>
      <c r="G364" s="111"/>
      <c r="H364" s="111"/>
      <c r="I364" s="206"/>
      <c r="J364" s="165"/>
    </row>
    <row r="365" spans="1:10" ht="18.75">
      <c r="A365" s="111"/>
      <c r="B365" s="111"/>
      <c r="C365" s="111"/>
      <c r="D365" s="111"/>
      <c r="E365" s="111"/>
      <c r="F365" s="111"/>
      <c r="G365" s="111"/>
      <c r="H365" s="111"/>
      <c r="I365" s="206"/>
      <c r="J365" s="165"/>
    </row>
    <row r="366" spans="1:10" ht="18.75">
      <c r="A366" s="111"/>
      <c r="B366" s="111"/>
      <c r="C366" s="111"/>
      <c r="D366" s="111"/>
      <c r="E366" s="111"/>
      <c r="F366" s="111"/>
      <c r="G366" s="111"/>
      <c r="H366" s="111"/>
      <c r="I366" s="206"/>
      <c r="J366" s="165"/>
    </row>
    <row r="367" spans="1:10" ht="18.75">
      <c r="A367" s="111"/>
      <c r="B367" s="111"/>
      <c r="C367" s="111"/>
      <c r="D367" s="111"/>
      <c r="E367" s="111"/>
      <c r="F367" s="111"/>
      <c r="G367" s="111"/>
      <c r="H367" s="111"/>
      <c r="I367" s="206"/>
      <c r="J367" s="165"/>
    </row>
    <row r="368" spans="1:10" ht="18.75">
      <c r="A368" s="111"/>
      <c r="B368" s="111"/>
      <c r="C368" s="111"/>
      <c r="D368" s="111"/>
      <c r="E368" s="111"/>
      <c r="F368" s="111"/>
      <c r="G368" s="111"/>
      <c r="H368" s="111"/>
      <c r="I368" s="206"/>
      <c r="J368" s="165"/>
    </row>
    <row r="369" spans="1:10" ht="18.75">
      <c r="A369" s="111"/>
      <c r="B369" s="111"/>
      <c r="C369" s="111"/>
      <c r="D369" s="111"/>
      <c r="E369" s="111"/>
      <c r="F369" s="111"/>
      <c r="G369" s="111"/>
      <c r="H369" s="111"/>
      <c r="I369" s="206"/>
      <c r="J369" s="165"/>
    </row>
    <row r="370" spans="1:10" ht="18.75">
      <c r="A370" s="111"/>
      <c r="B370" s="111"/>
      <c r="C370" s="111"/>
      <c r="D370" s="111"/>
      <c r="E370" s="111"/>
      <c r="F370" s="111"/>
      <c r="G370" s="111"/>
      <c r="H370" s="111"/>
      <c r="I370" s="206"/>
      <c r="J370" s="165"/>
    </row>
    <row r="371" spans="1:10" ht="18.75">
      <c r="A371" s="111"/>
      <c r="B371" s="111"/>
      <c r="C371" s="111"/>
      <c r="D371" s="111"/>
      <c r="E371" s="111"/>
      <c r="F371" s="111"/>
      <c r="G371" s="111"/>
      <c r="H371" s="111"/>
      <c r="I371" s="206"/>
      <c r="J371" s="165"/>
    </row>
    <row r="372" spans="1:10" ht="18.75">
      <c r="A372" s="111"/>
      <c r="B372" s="111"/>
      <c r="C372" s="111"/>
      <c r="D372" s="111"/>
      <c r="E372" s="111"/>
      <c r="F372" s="111"/>
      <c r="G372" s="111"/>
      <c r="H372" s="111"/>
      <c r="I372" s="206"/>
      <c r="J372" s="165"/>
    </row>
    <row r="373" spans="1:10" ht="18.75">
      <c r="A373" s="111"/>
      <c r="B373" s="111"/>
      <c r="C373" s="111"/>
      <c r="D373" s="111"/>
      <c r="E373" s="111"/>
      <c r="F373" s="111"/>
      <c r="G373" s="111"/>
      <c r="H373" s="111"/>
      <c r="I373" s="206"/>
      <c r="J373" s="165"/>
    </row>
    <row r="374" spans="1:10" ht="18.75">
      <c r="A374" s="111"/>
      <c r="B374" s="111"/>
      <c r="C374" s="111"/>
      <c r="D374" s="111"/>
      <c r="E374" s="111"/>
      <c r="F374" s="111"/>
      <c r="G374" s="111"/>
      <c r="H374" s="111"/>
      <c r="I374" s="206"/>
      <c r="J374" s="165"/>
    </row>
    <row r="375" spans="1:10" ht="18.75">
      <c r="A375" s="111"/>
      <c r="B375" s="111"/>
      <c r="C375" s="111"/>
      <c r="D375" s="111"/>
      <c r="E375" s="111"/>
      <c r="F375" s="111"/>
      <c r="G375" s="111"/>
      <c r="H375" s="111"/>
      <c r="I375" s="206"/>
      <c r="J375" s="165"/>
    </row>
    <row r="376" spans="1:10" ht="18.75">
      <c r="A376" s="111"/>
      <c r="B376" s="111"/>
      <c r="C376" s="111"/>
      <c r="D376" s="111"/>
      <c r="E376" s="111"/>
      <c r="F376" s="111"/>
      <c r="G376" s="111"/>
      <c r="H376" s="111"/>
      <c r="I376" s="206"/>
      <c r="J376" s="165"/>
    </row>
    <row r="377" spans="1:10" ht="18.75">
      <c r="A377" s="111"/>
      <c r="B377" s="111"/>
      <c r="C377" s="111"/>
      <c r="D377" s="111"/>
      <c r="E377" s="111"/>
      <c r="F377" s="111"/>
      <c r="G377" s="111"/>
      <c r="H377" s="111"/>
      <c r="I377" s="206"/>
      <c r="J377" s="165"/>
    </row>
    <row r="378" spans="1:10" ht="18.75">
      <c r="A378" s="111"/>
      <c r="B378" s="111"/>
      <c r="C378" s="111"/>
      <c r="D378" s="111"/>
      <c r="E378" s="111"/>
      <c r="F378" s="111"/>
      <c r="G378" s="111"/>
      <c r="H378" s="111"/>
      <c r="I378" s="206"/>
      <c r="J378" s="165"/>
    </row>
    <row r="379" spans="1:10" ht="18.75">
      <c r="A379" s="111"/>
      <c r="B379" s="111"/>
      <c r="C379" s="111"/>
      <c r="D379" s="111"/>
      <c r="E379" s="111"/>
      <c r="F379" s="111"/>
      <c r="G379" s="111"/>
      <c r="H379" s="111"/>
      <c r="I379" s="206"/>
      <c r="J379" s="165"/>
    </row>
    <row r="380" spans="1:10" ht="18.75">
      <c r="A380" s="111"/>
      <c r="B380" s="111"/>
      <c r="C380" s="111"/>
      <c r="D380" s="111"/>
      <c r="E380" s="111"/>
      <c r="F380" s="111"/>
      <c r="G380" s="111"/>
      <c r="H380" s="111"/>
      <c r="I380" s="206"/>
      <c r="J380" s="165"/>
    </row>
    <row r="381" spans="1:10" ht="18.75">
      <c r="A381" s="111"/>
      <c r="B381" s="111"/>
      <c r="C381" s="111"/>
      <c r="D381" s="111"/>
      <c r="E381" s="111"/>
      <c r="F381" s="111"/>
      <c r="G381" s="111"/>
      <c r="H381" s="111"/>
      <c r="I381" s="206"/>
      <c r="J381" s="165"/>
    </row>
    <row r="382" spans="1:10" ht="18.75">
      <c r="A382" s="111"/>
      <c r="B382" s="111"/>
      <c r="C382" s="111"/>
      <c r="D382" s="111"/>
      <c r="E382" s="111"/>
      <c r="F382" s="111"/>
      <c r="G382" s="111"/>
      <c r="H382" s="111"/>
      <c r="I382" s="206"/>
      <c r="J382" s="165"/>
    </row>
    <row r="383" spans="1:10" ht="18.75">
      <c r="A383" s="111"/>
      <c r="B383" s="111"/>
      <c r="C383" s="111"/>
      <c r="D383" s="111"/>
      <c r="E383" s="111"/>
      <c r="F383" s="111"/>
      <c r="G383" s="111"/>
      <c r="H383" s="111"/>
      <c r="I383" s="206"/>
      <c r="J383" s="165"/>
    </row>
    <row r="384" spans="1:10" ht="18.75">
      <c r="A384" s="111"/>
      <c r="B384" s="111"/>
      <c r="C384" s="111"/>
      <c r="D384" s="111"/>
      <c r="E384" s="111"/>
      <c r="F384" s="111"/>
      <c r="G384" s="111"/>
      <c r="H384" s="111"/>
      <c r="I384" s="206"/>
      <c r="J384" s="165"/>
    </row>
    <row r="385" spans="1:10" ht="18.75">
      <c r="A385" s="111"/>
      <c r="B385" s="111"/>
      <c r="C385" s="111"/>
      <c r="D385" s="111"/>
      <c r="E385" s="111"/>
      <c r="F385" s="111"/>
      <c r="G385" s="111"/>
      <c r="H385" s="111"/>
      <c r="I385" s="206"/>
      <c r="J385" s="165"/>
    </row>
    <row r="386" spans="1:10" ht="18.75">
      <c r="A386" s="111"/>
      <c r="B386" s="111"/>
      <c r="C386" s="111"/>
      <c r="D386" s="111"/>
      <c r="E386" s="111"/>
      <c r="F386" s="111"/>
      <c r="G386" s="111"/>
      <c r="H386" s="111"/>
      <c r="I386" s="206"/>
      <c r="J386" s="165"/>
    </row>
    <row r="387" spans="1:10" ht="18.75">
      <c r="A387" s="111"/>
      <c r="B387" s="111"/>
      <c r="C387" s="111"/>
      <c r="D387" s="111"/>
      <c r="E387" s="111"/>
      <c r="F387" s="111"/>
      <c r="G387" s="111"/>
      <c r="H387" s="111"/>
      <c r="I387" s="206"/>
      <c r="J387" s="165"/>
    </row>
    <row r="388" spans="1:10" ht="18.75">
      <c r="A388" s="111"/>
      <c r="B388" s="111"/>
      <c r="C388" s="111"/>
      <c r="D388" s="111"/>
      <c r="E388" s="111"/>
      <c r="F388" s="111"/>
      <c r="G388" s="111"/>
      <c r="H388" s="111"/>
      <c r="I388" s="206"/>
      <c r="J388" s="165"/>
    </row>
    <row r="389" spans="1:10" ht="18.75">
      <c r="A389" s="111"/>
      <c r="B389" s="111"/>
      <c r="C389" s="111"/>
      <c r="D389" s="111"/>
      <c r="E389" s="111"/>
      <c r="F389" s="111"/>
      <c r="G389" s="111"/>
      <c r="H389" s="111"/>
      <c r="I389" s="206"/>
      <c r="J389" s="165"/>
    </row>
    <row r="390" spans="1:10" ht="18.75">
      <c r="A390" s="111"/>
      <c r="B390" s="111"/>
      <c r="C390" s="111"/>
      <c r="D390" s="111"/>
      <c r="E390" s="111"/>
      <c r="F390" s="111"/>
      <c r="G390" s="111"/>
      <c r="H390" s="111"/>
      <c r="I390" s="206"/>
      <c r="J390" s="165"/>
    </row>
    <row r="391" spans="1:10" ht="18.75">
      <c r="A391" s="111"/>
      <c r="B391" s="111"/>
      <c r="C391" s="111"/>
      <c r="D391" s="111"/>
      <c r="E391" s="111"/>
      <c r="F391" s="111"/>
      <c r="G391" s="111"/>
      <c r="H391" s="111"/>
      <c r="I391" s="206"/>
      <c r="J391" s="165"/>
    </row>
    <row r="392" spans="1:10" ht="18.75">
      <c r="A392" s="111"/>
      <c r="B392" s="111"/>
      <c r="C392" s="111"/>
      <c r="D392" s="111"/>
      <c r="E392" s="111"/>
      <c r="F392" s="111"/>
      <c r="G392" s="111"/>
      <c r="H392" s="111"/>
      <c r="I392" s="206"/>
      <c r="J392" s="165"/>
    </row>
    <row r="393" spans="1:10" ht="18.75">
      <c r="A393" s="111"/>
      <c r="B393" s="111"/>
      <c r="C393" s="111"/>
      <c r="D393" s="111"/>
      <c r="E393" s="111"/>
      <c r="F393" s="111"/>
      <c r="G393" s="111"/>
      <c r="H393" s="111"/>
      <c r="I393" s="206"/>
      <c r="J393" s="165"/>
    </row>
    <row r="394" spans="1:10" ht="18.75">
      <c r="A394" s="111"/>
      <c r="B394" s="111"/>
      <c r="C394" s="111"/>
      <c r="D394" s="111"/>
      <c r="E394" s="111"/>
      <c r="F394" s="111"/>
      <c r="G394" s="111"/>
      <c r="H394" s="111"/>
      <c r="I394" s="206"/>
      <c r="J394" s="165"/>
    </row>
    <row r="395" spans="1:10" ht="18.75">
      <c r="A395" s="111"/>
      <c r="B395" s="111"/>
      <c r="C395" s="111"/>
      <c r="D395" s="111"/>
      <c r="E395" s="111"/>
      <c r="F395" s="111"/>
      <c r="G395" s="111"/>
      <c r="H395" s="111"/>
      <c r="I395" s="206"/>
      <c r="J395" s="165"/>
    </row>
    <row r="396" spans="1:10" ht="18.75">
      <c r="A396" s="111"/>
      <c r="B396" s="111"/>
      <c r="C396" s="111"/>
      <c r="D396" s="111"/>
      <c r="E396" s="111"/>
      <c r="F396" s="111"/>
      <c r="G396" s="111"/>
      <c r="H396" s="111"/>
      <c r="I396" s="206"/>
      <c r="J396" s="165"/>
    </row>
    <row r="397" spans="1:10" ht="18.75">
      <c r="A397" s="111"/>
      <c r="B397" s="111"/>
      <c r="C397" s="111"/>
      <c r="D397" s="111"/>
      <c r="E397" s="111"/>
      <c r="F397" s="111"/>
      <c r="G397" s="111"/>
      <c r="H397" s="111"/>
      <c r="I397" s="206"/>
      <c r="J397" s="165"/>
    </row>
    <row r="398" spans="1:10" ht="18.75">
      <c r="A398" s="111"/>
      <c r="B398" s="111"/>
      <c r="C398" s="111"/>
      <c r="D398" s="111"/>
      <c r="E398" s="111"/>
      <c r="F398" s="111"/>
      <c r="G398" s="111"/>
      <c r="H398" s="111"/>
      <c r="I398" s="206"/>
      <c r="J398" s="165"/>
    </row>
    <row r="399" spans="1:10" ht="18.75">
      <c r="A399" s="111"/>
      <c r="B399" s="111"/>
      <c r="C399" s="111"/>
      <c r="D399" s="111"/>
      <c r="E399" s="111"/>
      <c r="F399" s="111"/>
      <c r="G399" s="111"/>
      <c r="H399" s="111"/>
      <c r="I399" s="206"/>
      <c r="J399" s="165"/>
    </row>
    <row r="400" spans="1:10" ht="18.75">
      <c r="A400" s="111"/>
      <c r="B400" s="111"/>
      <c r="C400" s="111"/>
      <c r="D400" s="111"/>
      <c r="E400" s="111"/>
      <c r="F400" s="111"/>
      <c r="G400" s="111"/>
      <c r="H400" s="111"/>
      <c r="I400" s="206"/>
      <c r="J400" s="165"/>
    </row>
    <row r="401" spans="1:10" ht="18.75">
      <c r="A401" s="111"/>
      <c r="B401" s="111"/>
      <c r="C401" s="111"/>
      <c r="D401" s="111"/>
      <c r="E401" s="111"/>
      <c r="F401" s="111"/>
      <c r="G401" s="111"/>
      <c r="H401" s="111"/>
      <c r="I401" s="206"/>
      <c r="J401" s="165"/>
    </row>
    <row r="402" spans="1:10" ht="18.75">
      <c r="A402" s="111"/>
      <c r="B402" s="111"/>
      <c r="C402" s="111"/>
      <c r="D402" s="111"/>
      <c r="E402" s="111"/>
      <c r="F402" s="111"/>
      <c r="G402" s="111"/>
      <c r="H402" s="111"/>
      <c r="I402" s="206"/>
      <c r="J402" s="165"/>
    </row>
    <row r="403" spans="1:10" ht="18.75">
      <c r="A403" s="111"/>
      <c r="B403" s="111"/>
      <c r="C403" s="111"/>
      <c r="D403" s="111"/>
      <c r="E403" s="111"/>
      <c r="F403" s="111"/>
      <c r="G403" s="111"/>
      <c r="H403" s="111"/>
      <c r="I403" s="206"/>
      <c r="J403" s="165"/>
    </row>
    <row r="404" spans="1:10" ht="18.75">
      <c r="A404" s="111"/>
      <c r="B404" s="111"/>
      <c r="C404" s="111"/>
      <c r="D404" s="111"/>
      <c r="E404" s="111"/>
      <c r="F404" s="111"/>
      <c r="G404" s="111"/>
      <c r="H404" s="111"/>
      <c r="I404" s="206"/>
      <c r="J404" s="165"/>
    </row>
    <row r="405" spans="1:10" ht="18.75">
      <c r="A405" s="111"/>
      <c r="B405" s="111"/>
      <c r="C405" s="111"/>
      <c r="D405" s="111"/>
      <c r="E405" s="111"/>
      <c r="F405" s="111"/>
      <c r="G405" s="111"/>
      <c r="H405" s="111"/>
      <c r="I405" s="206"/>
      <c r="J405" s="165"/>
    </row>
    <row r="406" spans="1:10" ht="18.75">
      <c r="A406" s="111"/>
      <c r="B406" s="111"/>
      <c r="C406" s="111"/>
      <c r="D406" s="111"/>
      <c r="E406" s="111"/>
      <c r="F406" s="111"/>
      <c r="G406" s="111"/>
      <c r="H406" s="111"/>
      <c r="I406" s="206"/>
      <c r="J406" s="165"/>
    </row>
    <row r="407" spans="1:10" ht="18.75">
      <c r="A407" s="111"/>
      <c r="B407" s="111"/>
      <c r="C407" s="111"/>
      <c r="D407" s="111"/>
      <c r="E407" s="111"/>
      <c r="F407" s="111"/>
      <c r="G407" s="111"/>
      <c r="H407" s="111"/>
      <c r="I407" s="206"/>
      <c r="J407" s="165"/>
    </row>
    <row r="408" spans="1:10" ht="18.75">
      <c r="A408" s="111"/>
      <c r="B408" s="111"/>
      <c r="C408" s="111"/>
      <c r="D408" s="111"/>
      <c r="E408" s="111"/>
      <c r="F408" s="111"/>
      <c r="G408" s="111"/>
      <c r="H408" s="111"/>
      <c r="I408" s="206"/>
      <c r="J408" s="165"/>
    </row>
    <row r="409" spans="1:10" ht="18.75">
      <c r="A409" s="111"/>
      <c r="B409" s="111"/>
      <c r="C409" s="111"/>
      <c r="D409" s="111"/>
      <c r="E409" s="111"/>
      <c r="F409" s="111"/>
      <c r="G409" s="111"/>
      <c r="H409" s="111"/>
      <c r="I409" s="206"/>
      <c r="J409" s="165"/>
    </row>
    <row r="410" spans="1:10" ht="18.75">
      <c r="A410" s="111"/>
      <c r="B410" s="111"/>
      <c r="C410" s="111"/>
      <c r="D410" s="111"/>
      <c r="E410" s="111"/>
      <c r="F410" s="111"/>
      <c r="G410" s="111"/>
      <c r="H410" s="111"/>
      <c r="I410" s="206"/>
      <c r="J410" s="165"/>
    </row>
    <row r="411" spans="1:10" ht="18.75">
      <c r="A411" s="111"/>
      <c r="B411" s="111"/>
      <c r="C411" s="111"/>
      <c r="D411" s="111"/>
      <c r="E411" s="111"/>
      <c r="F411" s="111"/>
      <c r="G411" s="111"/>
      <c r="H411" s="111"/>
      <c r="I411" s="206"/>
      <c r="J411" s="165"/>
    </row>
    <row r="412" spans="1:10" ht="18.75">
      <c r="A412" s="111"/>
      <c r="B412" s="111"/>
      <c r="C412" s="111"/>
      <c r="D412" s="111"/>
      <c r="E412" s="111"/>
      <c r="F412" s="111"/>
      <c r="G412" s="111"/>
      <c r="H412" s="111"/>
      <c r="I412" s="206"/>
      <c r="J412" s="165"/>
    </row>
    <row r="413" spans="1:10" ht="18.75">
      <c r="A413" s="111"/>
      <c r="B413" s="111"/>
      <c r="C413" s="111"/>
      <c r="D413" s="111"/>
      <c r="E413" s="111"/>
      <c r="F413" s="111"/>
      <c r="G413" s="111"/>
      <c r="H413" s="111"/>
      <c r="I413" s="206"/>
      <c r="J413" s="165"/>
    </row>
    <row r="414" spans="1:10" ht="18.75">
      <c r="A414" s="111"/>
      <c r="B414" s="111"/>
      <c r="C414" s="111"/>
      <c r="D414" s="111"/>
      <c r="E414" s="111"/>
      <c r="F414" s="111"/>
      <c r="G414" s="111"/>
      <c r="H414" s="111"/>
      <c r="I414" s="206"/>
      <c r="J414" s="165"/>
    </row>
    <row r="415" spans="1:10" ht="18.75">
      <c r="A415" s="111"/>
      <c r="B415" s="111"/>
      <c r="C415" s="111"/>
      <c r="D415" s="111"/>
      <c r="E415" s="111"/>
      <c r="F415" s="111"/>
      <c r="G415" s="111"/>
      <c r="H415" s="111"/>
      <c r="I415" s="206"/>
      <c r="J415" s="165"/>
    </row>
    <row r="416" spans="1:10" ht="18.75">
      <c r="A416" s="111"/>
      <c r="B416" s="111"/>
      <c r="C416" s="111"/>
      <c r="D416" s="111"/>
      <c r="E416" s="111"/>
      <c r="F416" s="111"/>
      <c r="G416" s="111"/>
      <c r="H416" s="111"/>
      <c r="I416" s="206"/>
      <c r="J416" s="165"/>
    </row>
    <row r="417" spans="1:10" ht="18.75">
      <c r="A417" s="111"/>
      <c r="B417" s="111"/>
      <c r="C417" s="111"/>
      <c r="D417" s="111"/>
      <c r="E417" s="111"/>
      <c r="F417" s="111"/>
      <c r="G417" s="111"/>
      <c r="H417" s="111"/>
      <c r="I417" s="206"/>
      <c r="J417" s="165"/>
    </row>
    <row r="418" spans="1:10" ht="18.75">
      <c r="A418" s="111"/>
      <c r="B418" s="111"/>
      <c r="C418" s="111"/>
      <c r="D418" s="111"/>
      <c r="E418" s="111"/>
      <c r="F418" s="111"/>
      <c r="G418" s="111"/>
      <c r="H418" s="111"/>
      <c r="I418" s="206"/>
      <c r="J418" s="165"/>
    </row>
    <row r="419" spans="1:10" ht="18.75">
      <c r="A419" s="111"/>
      <c r="B419" s="111"/>
      <c r="C419" s="111"/>
      <c r="D419" s="111"/>
      <c r="E419" s="111"/>
      <c r="F419" s="111"/>
      <c r="G419" s="111"/>
      <c r="H419" s="111"/>
      <c r="I419" s="206"/>
      <c r="J419" s="165"/>
    </row>
    <row r="420" spans="1:10" ht="18.75">
      <c r="A420" s="111"/>
      <c r="B420" s="111"/>
      <c r="C420" s="111"/>
      <c r="D420" s="111"/>
      <c r="E420" s="111"/>
      <c r="F420" s="111"/>
      <c r="G420" s="111"/>
      <c r="H420" s="111"/>
      <c r="I420" s="206"/>
      <c r="J420" s="165"/>
    </row>
    <row r="421" spans="1:10" ht="18.75">
      <c r="A421" s="111"/>
      <c r="B421" s="111"/>
      <c r="C421" s="111"/>
      <c r="D421" s="111"/>
      <c r="E421" s="111"/>
      <c r="F421" s="111"/>
      <c r="G421" s="111"/>
      <c r="H421" s="111"/>
      <c r="I421" s="206"/>
      <c r="J421" s="165"/>
    </row>
    <row r="422" spans="1:10" ht="18.75">
      <c r="A422" s="111"/>
      <c r="B422" s="111"/>
      <c r="C422" s="111"/>
      <c r="D422" s="111"/>
      <c r="E422" s="111"/>
      <c r="F422" s="111"/>
      <c r="G422" s="111"/>
      <c r="H422" s="111"/>
      <c r="I422" s="206"/>
      <c r="J422" s="165"/>
    </row>
    <row r="423" spans="1:10" ht="18.75">
      <c r="A423" s="111"/>
      <c r="B423" s="111"/>
      <c r="C423" s="111"/>
      <c r="D423" s="111"/>
      <c r="E423" s="111"/>
      <c r="F423" s="111"/>
      <c r="G423" s="111"/>
      <c r="H423" s="111"/>
      <c r="I423" s="206"/>
      <c r="J423" s="165"/>
    </row>
    <row r="424" spans="1:10" ht="18.75">
      <c r="A424" s="111"/>
      <c r="B424" s="111"/>
      <c r="C424" s="111"/>
      <c r="D424" s="111"/>
      <c r="E424" s="111"/>
      <c r="F424" s="111"/>
      <c r="G424" s="111"/>
      <c r="H424" s="111"/>
      <c r="I424" s="206"/>
      <c r="J424" s="165"/>
    </row>
    <row r="425" spans="1:10" ht="18.75">
      <c r="A425" s="111"/>
      <c r="B425" s="111"/>
      <c r="C425" s="111"/>
      <c r="D425" s="111"/>
      <c r="E425" s="111"/>
      <c r="F425" s="111"/>
      <c r="G425" s="111"/>
      <c r="H425" s="111"/>
      <c r="I425" s="206"/>
      <c r="J425" s="165"/>
    </row>
    <row r="426" spans="1:10" ht="18.75">
      <c r="A426" s="111"/>
      <c r="B426" s="111"/>
      <c r="C426" s="111"/>
      <c r="D426" s="111"/>
      <c r="E426" s="111"/>
      <c r="F426" s="111"/>
      <c r="G426" s="111"/>
      <c r="H426" s="111"/>
      <c r="I426" s="206"/>
      <c r="J426" s="165"/>
    </row>
    <row r="427" spans="1:10" ht="18.75">
      <c r="A427" s="111"/>
      <c r="B427" s="111"/>
      <c r="C427" s="111"/>
      <c r="D427" s="111"/>
      <c r="E427" s="111"/>
      <c r="F427" s="111"/>
      <c r="G427" s="111"/>
      <c r="H427" s="111"/>
      <c r="I427" s="206"/>
      <c r="J427" s="165"/>
    </row>
    <row r="428" spans="1:10" ht="18.75">
      <c r="A428" s="111"/>
      <c r="B428" s="111"/>
      <c r="C428" s="111"/>
      <c r="D428" s="111"/>
      <c r="E428" s="111"/>
      <c r="F428" s="111"/>
      <c r="G428" s="111"/>
      <c r="H428" s="111"/>
      <c r="I428" s="206"/>
      <c r="J428" s="165"/>
    </row>
  </sheetData>
  <autoFilter ref="K10:K339">
    <filterColumn colId="0">
      <customFilters>
        <customFilter operator="notEqual" val=" "/>
      </customFilters>
    </filterColumn>
  </autoFilter>
  <mergeCells count="9">
    <mergeCell ref="A9:C9"/>
    <mergeCell ref="D9:F9"/>
    <mergeCell ref="A10:C10"/>
    <mergeCell ref="A339:D339"/>
    <mergeCell ref="H1:I1"/>
    <mergeCell ref="A5:J5"/>
    <mergeCell ref="A6:J6"/>
    <mergeCell ref="A7:J7"/>
    <mergeCell ref="A8:J8"/>
  </mergeCells>
  <hyperlinks>
    <hyperlink ref="D94" r:id="rId1" location="n8" display="n8"/>
  </hyperlinks>
  <pageMargins left="0.78740157480314965" right="0.23622047244094491" top="0.27559055118110237" bottom="1.0629921259842521" header="0.23622047244094491" footer="0.27559055118110237"/>
  <pageSetup paperSize="9" scale="47" fitToWidth="2" fitToHeight="2" orientation="landscape" r:id="rId2"/>
  <headerFooter differentFirst="1">
    <oddHeader>&amp;C&amp;P</oddHeader>
  </headerFooter>
  <rowBreaks count="1" manualBreakCount="1">
    <brk id="331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8.7109375" defaultRowHeight="15"/>
  <sheetData/>
  <pageMargins left="0.7" right="0.7" top="0.75" bottom="0.75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8.7109375" defaultRowHeight="15"/>
  <sheetData/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3</vt:i4>
      </vt:variant>
    </vt:vector>
  </HeadingPairs>
  <TitlesOfParts>
    <vt:vector size="6" baseType="lpstr">
      <vt:lpstr>Лист1</vt:lpstr>
      <vt:lpstr>Лист2</vt:lpstr>
      <vt:lpstr>Лист3</vt:lpstr>
      <vt:lpstr>Лист1!_GoBack</vt:lpstr>
      <vt:lpstr>Лист1!Заголовки_для_печати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cp:revision>1</cp:revision>
  <cp:lastPrinted>2025-06-25T12:52:29Z</cp:lastPrinted>
  <dcterms:created xsi:type="dcterms:W3CDTF">2006-09-28T05:33:49Z</dcterms:created>
  <dcterms:modified xsi:type="dcterms:W3CDTF">2025-06-25T13:10:16Z</dcterms:modified>
  <dc:language>uk-UA</dc:language>
</cp:coreProperties>
</file>