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ЕБРР (загальна)\(4) ІНВЕСТИЦІЙНА ПРОГРАМА\Інвестиційна програма 2025-2026\"/>
    </mc:Choice>
  </mc:AlternateContent>
  <xr:revisionPtr revIDLastSave="0" documentId="13_ncr:1_{70C4A14F-A8A4-4BA8-9AB7-251E1E3834E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4" sheetId="8" r:id="rId1"/>
    <sheet name="5" sheetId="6" r:id="rId2"/>
    <sheet name="6" sheetId="9" r:id="rId3"/>
  </sheets>
  <definedNames>
    <definedName name="_xlnm.Print_Area" localSheetId="1">'5'!$A$1:$X$177</definedName>
    <definedName name="_xlnm.Print_Area" localSheetId="2">'6'!$A$1:$G$98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1" i="6" l="1"/>
  <c r="J132" i="6"/>
  <c r="L121" i="8"/>
  <c r="I106" i="8"/>
  <c r="J107" i="6" s="1"/>
  <c r="D102" i="6"/>
  <c r="P102" i="6" s="1"/>
  <c r="P103" i="6" s="1"/>
  <c r="P106" i="6" s="1"/>
  <c r="P107" i="6" s="1"/>
  <c r="M172" i="6"/>
  <c r="M162" i="6"/>
  <c r="M132" i="6"/>
  <c r="J74" i="6"/>
  <c r="J63" i="6"/>
  <c r="J52" i="6"/>
  <c r="F151" i="6"/>
  <c r="M151" i="6" s="1"/>
  <c r="I150" i="8"/>
  <c r="I73" i="8"/>
  <c r="I62" i="8"/>
  <c r="I51" i="8"/>
  <c r="C70" i="9"/>
  <c r="D71" i="9"/>
  <c r="D56" i="9"/>
  <c r="G58" i="9"/>
  <c r="F58" i="9"/>
  <c r="C57" i="9"/>
  <c r="D58" i="9"/>
  <c r="C55" i="9"/>
  <c r="D49" i="9"/>
  <c r="D51" i="9" s="1"/>
  <c r="G51" i="9"/>
  <c r="F51" i="9"/>
  <c r="C50" i="9"/>
  <c r="C48" i="9"/>
  <c r="D42" i="9"/>
  <c r="D44" i="9" s="1"/>
  <c r="D45" i="9" s="1"/>
  <c r="C43" i="9"/>
  <c r="G44" i="9"/>
  <c r="F44" i="9"/>
  <c r="C41" i="9"/>
  <c r="L173" i="6"/>
  <c r="Q173" i="6"/>
  <c r="S173" i="6"/>
  <c r="K107" i="6"/>
  <c r="H107" i="6"/>
  <c r="G107" i="6"/>
  <c r="F107" i="6"/>
  <c r="E56" i="9" s="1"/>
  <c r="E58" i="9" s="1"/>
  <c r="E59" i="9" s="1"/>
  <c r="E107" i="6"/>
  <c r="X106" i="6"/>
  <c r="X107" i="6" s="1"/>
  <c r="W106" i="6"/>
  <c r="W107" i="6" s="1"/>
  <c r="V106" i="6"/>
  <c r="V107" i="6" s="1"/>
  <c r="T106" i="6"/>
  <c r="T107" i="6" s="1"/>
  <c r="S106" i="6"/>
  <c r="S107" i="6" s="1"/>
  <c r="J106" i="6"/>
  <c r="S103" i="6"/>
  <c r="R103" i="6"/>
  <c r="R106" i="6" s="1"/>
  <c r="R107" i="6" s="1"/>
  <c r="Q103" i="6"/>
  <c r="Q106" i="6" s="1"/>
  <c r="Q107" i="6" s="1"/>
  <c r="J103" i="6"/>
  <c r="I103" i="6"/>
  <c r="H103" i="6"/>
  <c r="G103" i="6"/>
  <c r="F103" i="6"/>
  <c r="E103" i="6"/>
  <c r="O102" i="6"/>
  <c r="O103" i="6" s="1"/>
  <c r="O106" i="6" s="1"/>
  <c r="O107" i="6" s="1"/>
  <c r="N102" i="6"/>
  <c r="N103" i="6" s="1"/>
  <c r="N106" i="6" s="1"/>
  <c r="N107" i="6" s="1"/>
  <c r="C102" i="6"/>
  <c r="B102" i="6"/>
  <c r="K96" i="6"/>
  <c r="H96" i="6"/>
  <c r="G96" i="6"/>
  <c r="F96" i="6"/>
  <c r="E49" i="9" s="1"/>
  <c r="E51" i="9" s="1"/>
  <c r="E52" i="9" s="1"/>
  <c r="E96" i="6"/>
  <c r="X95" i="6"/>
  <c r="X96" i="6" s="1"/>
  <c r="W95" i="6"/>
  <c r="W96" i="6" s="1"/>
  <c r="V95" i="6"/>
  <c r="V96" i="6" s="1"/>
  <c r="T95" i="6"/>
  <c r="T96" i="6" s="1"/>
  <c r="J95" i="6"/>
  <c r="S92" i="6"/>
  <c r="S95" i="6" s="1"/>
  <c r="S96" i="6" s="1"/>
  <c r="R92" i="6"/>
  <c r="R95" i="6" s="1"/>
  <c r="R96" i="6" s="1"/>
  <c r="Q92" i="6"/>
  <c r="Q95" i="6" s="1"/>
  <c r="Q96" i="6" s="1"/>
  <c r="J92" i="6"/>
  <c r="I92" i="6"/>
  <c r="H92" i="6"/>
  <c r="G92" i="6"/>
  <c r="F92" i="6"/>
  <c r="E92" i="6"/>
  <c r="N91" i="6"/>
  <c r="N92" i="6" s="1"/>
  <c r="N95" i="6" s="1"/>
  <c r="N96" i="6" s="1"/>
  <c r="D91" i="6"/>
  <c r="D92" i="6" s="1"/>
  <c r="D95" i="6" s="1"/>
  <c r="D96" i="6" s="1"/>
  <c r="C91" i="6"/>
  <c r="B91" i="6"/>
  <c r="S81" i="6"/>
  <c r="S84" i="6" s="1"/>
  <c r="S85" i="6" s="1"/>
  <c r="R81" i="6"/>
  <c r="R84" i="6" s="1"/>
  <c r="R85" i="6" s="1"/>
  <c r="Q81" i="6"/>
  <c r="N80" i="6"/>
  <c r="N81" i="6" s="1"/>
  <c r="N84" i="6" s="1"/>
  <c r="N85" i="6" s="1"/>
  <c r="D80" i="6"/>
  <c r="P80" i="6" s="1"/>
  <c r="P81" i="6" s="1"/>
  <c r="P84" i="6" s="1"/>
  <c r="P85" i="6" s="1"/>
  <c r="C80" i="6"/>
  <c r="B80" i="6"/>
  <c r="K85" i="6"/>
  <c r="H85" i="6"/>
  <c r="G85" i="6"/>
  <c r="F85" i="6"/>
  <c r="E42" i="9" s="1"/>
  <c r="E44" i="9" s="1"/>
  <c r="E45" i="9" s="1"/>
  <c r="E85" i="6"/>
  <c r="X84" i="6"/>
  <c r="X85" i="6" s="1"/>
  <c r="W84" i="6"/>
  <c r="W85" i="6" s="1"/>
  <c r="V84" i="6"/>
  <c r="V85" i="6" s="1"/>
  <c r="T84" i="6"/>
  <c r="T85" i="6" s="1"/>
  <c r="J84" i="6"/>
  <c r="J81" i="6"/>
  <c r="I81" i="6"/>
  <c r="H81" i="6"/>
  <c r="G81" i="6"/>
  <c r="F81" i="6"/>
  <c r="E81" i="6"/>
  <c r="E171" i="8"/>
  <c r="F171" i="8"/>
  <c r="G171" i="8"/>
  <c r="H171" i="8"/>
  <c r="J171" i="8"/>
  <c r="T106" i="8"/>
  <c r="S106" i="8"/>
  <c r="R106" i="8"/>
  <c r="P106" i="8"/>
  <c r="F105" i="8"/>
  <c r="E105" i="8"/>
  <c r="K102" i="8"/>
  <c r="K105" i="8" s="1"/>
  <c r="K106" i="8" s="1"/>
  <c r="D102" i="8"/>
  <c r="D105" i="8" s="1"/>
  <c r="D106" i="8" s="1"/>
  <c r="M101" i="8"/>
  <c r="M102" i="8" s="1"/>
  <c r="M105" i="8" s="1"/>
  <c r="M106" i="8" s="1"/>
  <c r="L101" i="8"/>
  <c r="L102" i="8" s="1"/>
  <c r="L105" i="8" s="1"/>
  <c r="L106" i="8" s="1"/>
  <c r="I99" i="8"/>
  <c r="I105" i="8" s="1"/>
  <c r="T95" i="8"/>
  <c r="S95" i="8"/>
  <c r="R95" i="8"/>
  <c r="P95" i="8"/>
  <c r="F94" i="8"/>
  <c r="E94" i="8"/>
  <c r="K91" i="8"/>
  <c r="K94" i="8" s="1"/>
  <c r="K95" i="8" s="1"/>
  <c r="D91" i="8"/>
  <c r="D94" i="8" s="1"/>
  <c r="D95" i="8" s="1"/>
  <c r="I95" i="8" s="1"/>
  <c r="J96" i="6" s="1"/>
  <c r="M90" i="8"/>
  <c r="M91" i="8" s="1"/>
  <c r="M94" i="8" s="1"/>
  <c r="M95" i="8" s="1"/>
  <c r="L90" i="8"/>
  <c r="L91" i="8" s="1"/>
  <c r="L94" i="8" s="1"/>
  <c r="L95" i="8" s="1"/>
  <c r="I88" i="8"/>
  <c r="I94" i="8" s="1"/>
  <c r="M79" i="8"/>
  <c r="M80" i="8" s="1"/>
  <c r="M83" i="8" s="1"/>
  <c r="M84" i="8" s="1"/>
  <c r="L79" i="8"/>
  <c r="L80" i="8" s="1"/>
  <c r="L83" i="8" s="1"/>
  <c r="L84" i="8" s="1"/>
  <c r="K80" i="8"/>
  <c r="D80" i="8"/>
  <c r="D83" i="8" s="1"/>
  <c r="D84" i="8" s="1"/>
  <c r="I84" i="8" s="1"/>
  <c r="J85" i="6" s="1"/>
  <c r="T84" i="8"/>
  <c r="S84" i="8"/>
  <c r="R84" i="8"/>
  <c r="P84" i="8"/>
  <c r="F83" i="8"/>
  <c r="E83" i="8"/>
  <c r="K83" i="8"/>
  <c r="K84" i="8" s="1"/>
  <c r="I77" i="8"/>
  <c r="I83" i="8" s="1"/>
  <c r="G37" i="9"/>
  <c r="G36" i="9"/>
  <c r="F36" i="9"/>
  <c r="C35" i="9"/>
  <c r="C34" i="9"/>
  <c r="G29" i="9"/>
  <c r="G30" i="9" s="1"/>
  <c r="G31" i="9" s="1"/>
  <c r="F29" i="9"/>
  <c r="F30" i="9" s="1"/>
  <c r="F31" i="9" s="1"/>
  <c r="C28" i="9"/>
  <c r="C27" i="9"/>
  <c r="G22" i="9"/>
  <c r="G23" i="9" s="1"/>
  <c r="G24" i="9" s="1"/>
  <c r="F22" i="9"/>
  <c r="F23" i="9" s="1"/>
  <c r="F24" i="9" s="1"/>
  <c r="C21" i="9"/>
  <c r="C20" i="9"/>
  <c r="G74" i="6"/>
  <c r="H74" i="6"/>
  <c r="E74" i="6"/>
  <c r="D36" i="9" s="1"/>
  <c r="D37" i="9" s="1"/>
  <c r="D38" i="9" s="1"/>
  <c r="X73" i="6"/>
  <c r="X74" i="6" s="1"/>
  <c r="W73" i="6"/>
  <c r="W74" i="6" s="1"/>
  <c r="V73" i="6"/>
  <c r="V74" i="6" s="1"/>
  <c r="T73" i="6"/>
  <c r="T74" i="6" s="1"/>
  <c r="J73" i="6"/>
  <c r="S72" i="6"/>
  <c r="S73" i="6" s="1"/>
  <c r="S74" i="6" s="1"/>
  <c r="R72" i="6"/>
  <c r="R73" i="6" s="1"/>
  <c r="R74" i="6" s="1"/>
  <c r="P72" i="6"/>
  <c r="P73" i="6" s="1"/>
  <c r="P74" i="6" s="1"/>
  <c r="N71" i="6"/>
  <c r="N72" i="6" s="1"/>
  <c r="N73" i="6" s="1"/>
  <c r="N74" i="6" s="1"/>
  <c r="D71" i="6"/>
  <c r="Q71" i="6" s="1"/>
  <c r="Q72" i="6" s="1"/>
  <c r="Q73" i="6" s="1"/>
  <c r="Q74" i="6" s="1"/>
  <c r="C71" i="6"/>
  <c r="B71" i="6"/>
  <c r="A71" i="6"/>
  <c r="J69" i="6"/>
  <c r="I69" i="6"/>
  <c r="H69" i="6"/>
  <c r="G69" i="6"/>
  <c r="F69" i="6"/>
  <c r="E69" i="6"/>
  <c r="E63" i="6"/>
  <c r="D29" i="9" s="1"/>
  <c r="E52" i="6"/>
  <c r="D22" i="9" s="1"/>
  <c r="D23" i="9" s="1"/>
  <c r="D24" i="9" s="1"/>
  <c r="H63" i="6"/>
  <c r="G63" i="6"/>
  <c r="X62" i="6"/>
  <c r="X63" i="6" s="1"/>
  <c r="W62" i="6"/>
  <c r="W63" i="6" s="1"/>
  <c r="V62" i="6"/>
  <c r="V63" i="6" s="1"/>
  <c r="T62" i="6"/>
  <c r="T63" i="6" s="1"/>
  <c r="J62" i="6"/>
  <c r="S61" i="6"/>
  <c r="S62" i="6" s="1"/>
  <c r="S63" i="6" s="1"/>
  <c r="R61" i="6"/>
  <c r="R62" i="6" s="1"/>
  <c r="R63" i="6" s="1"/>
  <c r="P61" i="6"/>
  <c r="P62" i="6" s="1"/>
  <c r="P63" i="6" s="1"/>
  <c r="N60" i="6"/>
  <c r="N61" i="6" s="1"/>
  <c r="N62" i="6" s="1"/>
  <c r="N63" i="6" s="1"/>
  <c r="D60" i="6"/>
  <c r="Q60" i="6" s="1"/>
  <c r="Q61" i="6" s="1"/>
  <c r="Q62" i="6" s="1"/>
  <c r="Q63" i="6" s="1"/>
  <c r="C60" i="6"/>
  <c r="B60" i="6"/>
  <c r="A60" i="6"/>
  <c r="J58" i="6"/>
  <c r="I58" i="6"/>
  <c r="H58" i="6"/>
  <c r="G58" i="6"/>
  <c r="F58" i="6"/>
  <c r="E58" i="6"/>
  <c r="N49" i="6"/>
  <c r="D49" i="6"/>
  <c r="Q49" i="6" s="1"/>
  <c r="C49" i="6"/>
  <c r="B49" i="6"/>
  <c r="A49" i="6"/>
  <c r="H52" i="6"/>
  <c r="G52" i="6"/>
  <c r="X51" i="6"/>
  <c r="X52" i="6" s="1"/>
  <c r="W51" i="6"/>
  <c r="W52" i="6" s="1"/>
  <c r="V51" i="6"/>
  <c r="V52" i="6" s="1"/>
  <c r="T51" i="6"/>
  <c r="T52" i="6" s="1"/>
  <c r="J51" i="6"/>
  <c r="S50" i="6"/>
  <c r="P50" i="6"/>
  <c r="J47" i="6"/>
  <c r="I47" i="6"/>
  <c r="H47" i="6"/>
  <c r="G47" i="6"/>
  <c r="F47" i="6"/>
  <c r="E47" i="6"/>
  <c r="E71" i="9" l="1"/>
  <c r="C71" i="9" s="1"/>
  <c r="O91" i="6"/>
  <c r="O92" i="6" s="1"/>
  <c r="O95" i="6" s="1"/>
  <c r="O96" i="6" s="1"/>
  <c r="O80" i="6"/>
  <c r="O81" i="6" s="1"/>
  <c r="O84" i="6" s="1"/>
  <c r="O85" i="6" s="1"/>
  <c r="I173" i="6"/>
  <c r="C49" i="9"/>
  <c r="C56" i="9"/>
  <c r="D59" i="9"/>
  <c r="C59" i="9" s="1"/>
  <c r="C58" i="9"/>
  <c r="D52" i="9"/>
  <c r="C52" i="9" s="1"/>
  <c r="C51" i="9"/>
  <c r="C42" i="9"/>
  <c r="C45" i="9"/>
  <c r="C44" i="9"/>
  <c r="M107" i="6"/>
  <c r="D103" i="6"/>
  <c r="D106" i="6" s="1"/>
  <c r="D107" i="6" s="1"/>
  <c r="M96" i="6"/>
  <c r="D81" i="6"/>
  <c r="D84" i="6" s="1"/>
  <c r="D85" i="6" s="1"/>
  <c r="P91" i="6"/>
  <c r="P92" i="6" s="1"/>
  <c r="P95" i="6" s="1"/>
  <c r="P96" i="6" s="1"/>
  <c r="P173" i="6" s="1"/>
  <c r="M85" i="6"/>
  <c r="Q84" i="6"/>
  <c r="Q85" i="6" s="1"/>
  <c r="G38" i="9"/>
  <c r="D72" i="6"/>
  <c r="D73" i="6" s="1"/>
  <c r="D74" i="6" s="1"/>
  <c r="F37" i="9"/>
  <c r="D30" i="9"/>
  <c r="D31" i="9" s="1"/>
  <c r="D61" i="6"/>
  <c r="D62" i="6" s="1"/>
  <c r="P51" i="6"/>
  <c r="P52" i="6" s="1"/>
  <c r="N50" i="6"/>
  <c r="N51" i="6" s="1"/>
  <c r="N52" i="6" s="1"/>
  <c r="D50" i="6"/>
  <c r="D51" i="6" s="1"/>
  <c r="D52" i="6" s="1"/>
  <c r="S51" i="6"/>
  <c r="S52" i="6" s="1"/>
  <c r="R50" i="6"/>
  <c r="R51" i="6" s="1"/>
  <c r="R52" i="6" s="1"/>
  <c r="Q50" i="6"/>
  <c r="Q51" i="6" s="1"/>
  <c r="Q52" i="6" s="1"/>
  <c r="T73" i="8" l="1"/>
  <c r="S73" i="8"/>
  <c r="R73" i="8"/>
  <c r="P73" i="8"/>
  <c r="F72" i="8"/>
  <c r="E72" i="8"/>
  <c r="K71" i="8"/>
  <c r="K72" i="8" s="1"/>
  <c r="K73" i="8" s="1"/>
  <c r="K74" i="6" s="1"/>
  <c r="K173" i="6" s="1"/>
  <c r="D71" i="8"/>
  <c r="D72" i="8" s="1"/>
  <c r="D73" i="8" s="1"/>
  <c r="F74" i="6" s="1"/>
  <c r="E36" i="9" s="1"/>
  <c r="M70" i="8"/>
  <c r="M71" i="8" s="1"/>
  <c r="M72" i="8" s="1"/>
  <c r="M73" i="8" s="1"/>
  <c r="L70" i="8"/>
  <c r="I66" i="8"/>
  <c r="I72" i="8" s="1"/>
  <c r="T62" i="8"/>
  <c r="S62" i="8"/>
  <c r="R62" i="8"/>
  <c r="P62" i="8"/>
  <c r="F61" i="8"/>
  <c r="E61" i="8"/>
  <c r="K60" i="8"/>
  <c r="K61" i="8" s="1"/>
  <c r="K62" i="8" s="1"/>
  <c r="D60" i="8"/>
  <c r="D61" i="8" s="1"/>
  <c r="D62" i="8" s="1"/>
  <c r="M59" i="8"/>
  <c r="L59" i="8"/>
  <c r="O60" i="6" s="1"/>
  <c r="O61" i="6" s="1"/>
  <c r="O62" i="6" s="1"/>
  <c r="O63" i="6" s="1"/>
  <c r="I55" i="8"/>
  <c r="I61" i="8" s="1"/>
  <c r="T51" i="8"/>
  <c r="S51" i="8"/>
  <c r="R51" i="8"/>
  <c r="P51" i="8"/>
  <c r="F50" i="8"/>
  <c r="E50" i="8"/>
  <c r="D49" i="8"/>
  <c r="M48" i="8"/>
  <c r="L48" i="8"/>
  <c r="O49" i="6" s="1"/>
  <c r="O50" i="6" s="1"/>
  <c r="O51" i="6" s="1"/>
  <c r="O52" i="6" s="1"/>
  <c r="I44" i="8"/>
  <c r="I50" i="8" s="1"/>
  <c r="L23" i="8"/>
  <c r="O23" i="6" s="1"/>
  <c r="O25" i="6" s="1"/>
  <c r="M23" i="8"/>
  <c r="M24" i="8" s="1"/>
  <c r="D24" i="8"/>
  <c r="D13" i="9" s="1"/>
  <c r="A111" i="6"/>
  <c r="B111" i="6"/>
  <c r="C111" i="6"/>
  <c r="D111" i="6"/>
  <c r="R111" i="6" s="1"/>
  <c r="O111" i="6"/>
  <c r="D62" i="9"/>
  <c r="D65" i="9"/>
  <c r="D63" i="9"/>
  <c r="G64" i="9"/>
  <c r="F64" i="9"/>
  <c r="E64" i="9"/>
  <c r="D14" i="9"/>
  <c r="G16" i="9"/>
  <c r="G15" i="9" s="1"/>
  <c r="F16" i="9"/>
  <c r="F15" i="9" s="1"/>
  <c r="E16" i="9"/>
  <c r="E15" i="9" s="1"/>
  <c r="D16" i="9"/>
  <c r="D17" i="9" s="1"/>
  <c r="S149" i="6"/>
  <c r="R149" i="6"/>
  <c r="P149" i="6"/>
  <c r="O142" i="6"/>
  <c r="O143" i="6"/>
  <c r="O144" i="6"/>
  <c r="O145" i="6"/>
  <c r="O146" i="6"/>
  <c r="O147" i="6"/>
  <c r="O148" i="6"/>
  <c r="O141" i="6"/>
  <c r="D142" i="6"/>
  <c r="Q142" i="6" s="1"/>
  <c r="D143" i="6"/>
  <c r="Q143" i="6" s="1"/>
  <c r="D144" i="6"/>
  <c r="Q144" i="6" s="1"/>
  <c r="D145" i="6"/>
  <c r="Q145" i="6" s="1"/>
  <c r="D146" i="6"/>
  <c r="Q146" i="6" s="1"/>
  <c r="D147" i="6"/>
  <c r="Q147" i="6" s="1"/>
  <c r="D148" i="6"/>
  <c r="Q148" i="6" s="1"/>
  <c r="D141" i="6"/>
  <c r="Q141" i="6" s="1"/>
  <c r="B142" i="6"/>
  <c r="C142" i="6"/>
  <c r="B143" i="6"/>
  <c r="C143" i="6"/>
  <c r="B144" i="6"/>
  <c r="C144" i="6"/>
  <c r="B145" i="6"/>
  <c r="C145" i="6"/>
  <c r="B146" i="6"/>
  <c r="C146" i="6"/>
  <c r="B147" i="6"/>
  <c r="C147" i="6"/>
  <c r="B148" i="6"/>
  <c r="C148" i="6"/>
  <c r="B141" i="6"/>
  <c r="C141" i="6"/>
  <c r="A142" i="6"/>
  <c r="A143" i="6"/>
  <c r="A144" i="6"/>
  <c r="A145" i="6"/>
  <c r="A146" i="6"/>
  <c r="A147" i="6"/>
  <c r="A148" i="6"/>
  <c r="A14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N125" i="6"/>
  <c r="D112" i="6"/>
  <c r="R112" i="6" s="1"/>
  <c r="D113" i="6"/>
  <c r="S113" i="6" s="1"/>
  <c r="D114" i="6"/>
  <c r="R114" i="6" s="1"/>
  <c r="D115" i="6"/>
  <c r="R115" i="6" s="1"/>
  <c r="D116" i="6"/>
  <c r="S116" i="6" s="1"/>
  <c r="D117" i="6"/>
  <c r="S117" i="6" s="1"/>
  <c r="D118" i="6"/>
  <c r="S118" i="6" s="1"/>
  <c r="D119" i="6"/>
  <c r="R119" i="6" s="1"/>
  <c r="D120" i="6"/>
  <c r="R120" i="6" s="1"/>
  <c r="D121" i="6"/>
  <c r="R121" i="6" s="1"/>
  <c r="D122" i="6"/>
  <c r="S122" i="6" s="1"/>
  <c r="D123" i="6"/>
  <c r="P123" i="6" s="1"/>
  <c r="D124" i="6"/>
  <c r="P124" i="6" s="1"/>
  <c r="D125" i="6"/>
  <c r="P125" i="6" s="1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O30" i="6"/>
  <c r="O31" i="6"/>
  <c r="O32" i="6"/>
  <c r="O33" i="6"/>
  <c r="O37" i="6"/>
  <c r="O38" i="6"/>
  <c r="N34" i="6"/>
  <c r="N35" i="6"/>
  <c r="N36" i="6"/>
  <c r="R25" i="6"/>
  <c r="Q25" i="6"/>
  <c r="P25" i="6"/>
  <c r="N23" i="6"/>
  <c r="N25" i="6" s="1"/>
  <c r="D23" i="6"/>
  <c r="D25" i="6" s="1"/>
  <c r="B23" i="6"/>
  <c r="C23" i="6"/>
  <c r="A23" i="6"/>
  <c r="D30" i="6"/>
  <c r="Q30" i="6" s="1"/>
  <c r="D31" i="6"/>
  <c r="Q31" i="6" s="1"/>
  <c r="D32" i="6"/>
  <c r="Q32" i="6" s="1"/>
  <c r="D33" i="6"/>
  <c r="Q33" i="6" s="1"/>
  <c r="D34" i="6"/>
  <c r="R34" i="6" s="1"/>
  <c r="D35" i="6"/>
  <c r="R35" i="6" s="1"/>
  <c r="D36" i="6"/>
  <c r="R36" i="6" s="1"/>
  <c r="D37" i="6"/>
  <c r="Q37" i="6" s="1"/>
  <c r="D38" i="6"/>
  <c r="Q38" i="6" s="1"/>
  <c r="C30" i="6"/>
  <c r="C31" i="6"/>
  <c r="C32" i="6"/>
  <c r="C33" i="6"/>
  <c r="C34" i="6"/>
  <c r="C35" i="6"/>
  <c r="C36" i="6"/>
  <c r="C37" i="6"/>
  <c r="C38" i="6"/>
  <c r="B30" i="6"/>
  <c r="B31" i="6"/>
  <c r="B32" i="6"/>
  <c r="B33" i="6"/>
  <c r="B34" i="6"/>
  <c r="B35" i="6"/>
  <c r="B36" i="6"/>
  <c r="B37" i="6"/>
  <c r="B38" i="6"/>
  <c r="A30" i="6"/>
  <c r="A31" i="6"/>
  <c r="A32" i="6"/>
  <c r="A33" i="6"/>
  <c r="A34" i="6"/>
  <c r="A35" i="6"/>
  <c r="A36" i="6"/>
  <c r="A37" i="6"/>
  <c r="A38" i="6"/>
  <c r="D125" i="8"/>
  <c r="L136" i="8"/>
  <c r="K135" i="8"/>
  <c r="K136" i="8" s="1"/>
  <c r="K145" i="8"/>
  <c r="N146" i="6" s="1"/>
  <c r="M145" i="8"/>
  <c r="K141" i="8"/>
  <c r="N142" i="6" s="1"/>
  <c r="M141" i="8"/>
  <c r="K142" i="8"/>
  <c r="N143" i="6" s="1"/>
  <c r="M142" i="8"/>
  <c r="K143" i="8"/>
  <c r="N144" i="6" s="1"/>
  <c r="M143" i="8"/>
  <c r="K144" i="8"/>
  <c r="N145" i="6" s="1"/>
  <c r="M144" i="8"/>
  <c r="K146" i="8"/>
  <c r="N147" i="6" s="1"/>
  <c r="M146" i="8"/>
  <c r="K147" i="8"/>
  <c r="N148" i="6" s="1"/>
  <c r="M147" i="8"/>
  <c r="M140" i="8"/>
  <c r="K140" i="8"/>
  <c r="N141" i="6" s="1"/>
  <c r="L148" i="8"/>
  <c r="D148" i="8"/>
  <c r="L35" i="8"/>
  <c r="O36" i="6" s="1"/>
  <c r="L34" i="8"/>
  <c r="O35" i="6" s="1"/>
  <c r="L33" i="8"/>
  <c r="O34" i="6" s="1"/>
  <c r="M33" i="8"/>
  <c r="M34" i="8"/>
  <c r="M35" i="8"/>
  <c r="K29" i="8"/>
  <c r="N30" i="6" s="1"/>
  <c r="M29" i="8"/>
  <c r="K30" i="8"/>
  <c r="N31" i="6" s="1"/>
  <c r="M30" i="8"/>
  <c r="K31" i="8"/>
  <c r="N32" i="6" s="1"/>
  <c r="M31" i="8"/>
  <c r="K32" i="8"/>
  <c r="N33" i="6" s="1"/>
  <c r="M32" i="8"/>
  <c r="K36" i="8"/>
  <c r="N37" i="6" s="1"/>
  <c r="M36" i="8"/>
  <c r="K37" i="8"/>
  <c r="N38" i="6" s="1"/>
  <c r="M37" i="8"/>
  <c r="K24" i="8"/>
  <c r="E37" i="9" l="1"/>
  <c r="C37" i="9" s="1"/>
  <c r="C36" i="9"/>
  <c r="F38" i="9"/>
  <c r="L71" i="8"/>
  <c r="L72" i="8" s="1"/>
  <c r="L73" i="8" s="1"/>
  <c r="O71" i="6"/>
  <c r="O72" i="6" s="1"/>
  <c r="O73" i="6" s="1"/>
  <c r="O74" i="6" s="1"/>
  <c r="F63" i="6"/>
  <c r="D63" i="6"/>
  <c r="E38" i="9"/>
  <c r="C38" i="9" s="1"/>
  <c r="M74" i="6"/>
  <c r="M60" i="8"/>
  <c r="M61" i="8" s="1"/>
  <c r="M62" i="8" s="1"/>
  <c r="L60" i="8"/>
  <c r="L61" i="8" s="1"/>
  <c r="L62" i="8" s="1"/>
  <c r="L49" i="8"/>
  <c r="L50" i="8" s="1"/>
  <c r="L51" i="8" s="1"/>
  <c r="K49" i="8"/>
  <c r="K50" i="8" s="1"/>
  <c r="K51" i="8" s="1"/>
  <c r="D50" i="8"/>
  <c r="D51" i="8" s="1"/>
  <c r="F52" i="6" s="1"/>
  <c r="M49" i="8"/>
  <c r="M50" i="8" s="1"/>
  <c r="M51" i="8" s="1"/>
  <c r="L24" i="8"/>
  <c r="D15" i="9"/>
  <c r="D64" i="9"/>
  <c r="Q126" i="6"/>
  <c r="S126" i="6"/>
  <c r="P126" i="6"/>
  <c r="Q149" i="6"/>
  <c r="D149" i="6"/>
  <c r="N149" i="6"/>
  <c r="O149" i="6"/>
  <c r="S23" i="6"/>
  <c r="S25" i="6" s="1"/>
  <c r="K148" i="8"/>
  <c r="M148" i="8"/>
  <c r="L38" i="8"/>
  <c r="L39" i="8" s="1"/>
  <c r="K28" i="8"/>
  <c r="K38" i="8" s="1"/>
  <c r="K39" i="8" s="1"/>
  <c r="M28" i="8"/>
  <c r="M38" i="8" s="1"/>
  <c r="M39" i="8" s="1"/>
  <c r="L124" i="8"/>
  <c r="O125" i="6" s="1"/>
  <c r="M124" i="8"/>
  <c r="K123" i="8"/>
  <c r="N124" i="6" s="1"/>
  <c r="M123" i="8"/>
  <c r="K122" i="8"/>
  <c r="N123" i="6" s="1"/>
  <c r="M122" i="8"/>
  <c r="E22" i="9" l="1"/>
  <c r="M52" i="6"/>
  <c r="M63" i="6"/>
  <c r="E29" i="9"/>
  <c r="N122" i="6"/>
  <c r="M121" i="8"/>
  <c r="K120" i="8"/>
  <c r="N121" i="6" s="1"/>
  <c r="M120" i="8"/>
  <c r="K119" i="8"/>
  <c r="N120" i="6" s="1"/>
  <c r="M119" i="8"/>
  <c r="K118" i="8"/>
  <c r="N119" i="6" s="1"/>
  <c r="M118" i="8"/>
  <c r="K117" i="8"/>
  <c r="N118" i="6" s="1"/>
  <c r="M117" i="8"/>
  <c r="K116" i="8"/>
  <c r="N117" i="6" s="1"/>
  <c r="M116" i="8"/>
  <c r="K115" i="8"/>
  <c r="N116" i="6" s="1"/>
  <c r="K111" i="8"/>
  <c r="N112" i="6" s="1"/>
  <c r="K112" i="8"/>
  <c r="N113" i="6" s="1"/>
  <c r="K113" i="8"/>
  <c r="N114" i="6" s="1"/>
  <c r="K114" i="8"/>
  <c r="N115" i="6" s="1"/>
  <c r="M111" i="8"/>
  <c r="M112" i="8"/>
  <c r="M113" i="8"/>
  <c r="M114" i="8"/>
  <c r="M115" i="8"/>
  <c r="L125" i="8"/>
  <c r="P137" i="6"/>
  <c r="Q137" i="6"/>
  <c r="O136" i="6"/>
  <c r="O137" i="6" s="1"/>
  <c r="N136" i="6"/>
  <c r="B136" i="6"/>
  <c r="C136" i="6"/>
  <c r="D136" i="6"/>
  <c r="R136" i="6" s="1"/>
  <c r="R137" i="6" s="1"/>
  <c r="A136" i="6"/>
  <c r="O29" i="6"/>
  <c r="O39" i="6" s="1"/>
  <c r="N29" i="6"/>
  <c r="N39" i="6" s="1"/>
  <c r="B29" i="6"/>
  <c r="C29" i="6"/>
  <c r="D29" i="6"/>
  <c r="Q29" i="6" s="1"/>
  <c r="A29" i="6"/>
  <c r="K110" i="8"/>
  <c r="D38" i="8"/>
  <c r="D39" i="8" s="1"/>
  <c r="M135" i="8"/>
  <c r="M136" i="8" s="1"/>
  <c r="E30" i="9" l="1"/>
  <c r="C29" i="9"/>
  <c r="E23" i="9"/>
  <c r="C22" i="9"/>
  <c r="N111" i="6"/>
  <c r="N126" i="6" s="1"/>
  <c r="D137" i="6"/>
  <c r="K125" i="8"/>
  <c r="S137" i="6"/>
  <c r="N137" i="6"/>
  <c r="D136" i="8"/>
  <c r="E31" i="9" l="1"/>
  <c r="C31" i="9" s="1"/>
  <c r="C30" i="9"/>
  <c r="E24" i="9"/>
  <c r="C24" i="9" s="1"/>
  <c r="C23" i="9"/>
  <c r="M158" i="6"/>
  <c r="Q39" i="6"/>
  <c r="S39" i="6" l="1"/>
  <c r="R39" i="6"/>
  <c r="D39" i="6"/>
  <c r="P39" i="6"/>
  <c r="E132" i="6" l="1"/>
  <c r="F132" i="6"/>
  <c r="M40" i="8" l="1"/>
  <c r="M171" i="8" s="1"/>
  <c r="G86" i="9"/>
  <c r="G87" i="9" s="1"/>
  <c r="F86" i="9"/>
  <c r="F87" i="9" s="1"/>
  <c r="E86" i="9"/>
  <c r="E87" i="9" s="1"/>
  <c r="C85" i="9"/>
  <c r="D86" i="9"/>
  <c r="R161" i="6"/>
  <c r="R162" i="6" s="1"/>
  <c r="Q161" i="6"/>
  <c r="Q162" i="6" s="1"/>
  <c r="L159" i="8"/>
  <c r="L160" i="8" s="1"/>
  <c r="D159" i="8"/>
  <c r="D160" i="8" s="1"/>
  <c r="M159" i="8" l="1"/>
  <c r="M160" i="8" s="1"/>
  <c r="K159" i="8"/>
  <c r="K160" i="8" s="1"/>
  <c r="M161" i="6"/>
  <c r="F160" i="8"/>
  <c r="O160" i="6"/>
  <c r="O161" i="6" s="1"/>
  <c r="O162" i="6" s="1"/>
  <c r="C84" i="9"/>
  <c r="D87" i="9"/>
  <c r="C87" i="9" s="1"/>
  <c r="C86" i="9"/>
  <c r="O126" i="6"/>
  <c r="P161" i="6" l="1"/>
  <c r="P162" i="6" s="1"/>
  <c r="D161" i="6"/>
  <c r="D162" i="6" s="1"/>
  <c r="E77" i="9"/>
  <c r="F162" i="6"/>
  <c r="N161" i="6"/>
  <c r="N162" i="6" s="1"/>
  <c r="S161" i="6"/>
  <c r="S162" i="6" s="1"/>
  <c r="G79" i="9" l="1"/>
  <c r="G80" i="9" s="1"/>
  <c r="F79" i="9"/>
  <c r="F80" i="9" s="1"/>
  <c r="E79" i="9"/>
  <c r="E80" i="9" s="1"/>
  <c r="D78" i="9"/>
  <c r="C78" i="9" s="1"/>
  <c r="C77" i="9"/>
  <c r="D79" i="9" l="1"/>
  <c r="D80" i="9" s="1"/>
  <c r="C80" i="9" s="1"/>
  <c r="C79" i="9" l="1"/>
  <c r="Q150" i="6"/>
  <c r="Q151" i="6" s="1"/>
  <c r="N150" i="6"/>
  <c r="N151" i="6" s="1"/>
  <c r="C69" i="9" l="1"/>
  <c r="C63" i="9"/>
  <c r="G72" i="9"/>
  <c r="G73" i="9" s="1"/>
  <c r="F72" i="9"/>
  <c r="F73" i="9" s="1"/>
  <c r="E72" i="9"/>
  <c r="E73" i="9" s="1"/>
  <c r="F66" i="9"/>
  <c r="G66" i="9"/>
  <c r="S150" i="6"/>
  <c r="S151" i="6" s="1"/>
  <c r="P150" i="6"/>
  <c r="P151" i="6" s="1"/>
  <c r="L149" i="8"/>
  <c r="E17" i="9"/>
  <c r="F17" i="9"/>
  <c r="F88" i="9" s="1"/>
  <c r="G17" i="9"/>
  <c r="G88" i="9" s="1"/>
  <c r="E151" i="6"/>
  <c r="X150" i="6"/>
  <c r="W150" i="6"/>
  <c r="V150" i="6"/>
  <c r="T150" i="6"/>
  <c r="M150" i="6"/>
  <c r="J150" i="6"/>
  <c r="E88" i="9" l="1"/>
  <c r="D126" i="6"/>
  <c r="R126" i="6"/>
  <c r="M149" i="8"/>
  <c r="P131" i="6"/>
  <c r="P132" i="6" s="1"/>
  <c r="D130" i="8"/>
  <c r="O150" i="6"/>
  <c r="O151" i="6" s="1"/>
  <c r="R150" i="6"/>
  <c r="R151" i="6" s="1"/>
  <c r="D150" i="6"/>
  <c r="G41" i="6"/>
  <c r="G173" i="6" s="1"/>
  <c r="H41" i="6"/>
  <c r="H173" i="6" s="1"/>
  <c r="F41" i="6"/>
  <c r="F173" i="6" s="1"/>
  <c r="F27" i="6"/>
  <c r="G27" i="6"/>
  <c r="H27" i="6"/>
  <c r="I27" i="6"/>
  <c r="J27" i="6"/>
  <c r="E27" i="6"/>
  <c r="R131" i="6" l="1"/>
  <c r="R132" i="6" s="1"/>
  <c r="Q131" i="6"/>
  <c r="Q132" i="6" s="1"/>
  <c r="D72" i="9"/>
  <c r="C72" i="9" s="1"/>
  <c r="S131" i="6"/>
  <c r="S132" i="6" s="1"/>
  <c r="D131" i="6"/>
  <c r="P40" i="6"/>
  <c r="P41" i="6" s="1"/>
  <c r="R40" i="6"/>
  <c r="R41" i="6" s="1"/>
  <c r="R173" i="6" s="1"/>
  <c r="D73" i="9" l="1"/>
  <c r="C62" i="9"/>
  <c r="C73" i="9" l="1"/>
  <c r="D88" i="9"/>
  <c r="D66" i="9"/>
  <c r="C65" i="9"/>
  <c r="M110" i="8"/>
  <c r="M125" i="8" s="1"/>
  <c r="I125" i="8"/>
  <c r="I130" i="8" s="1"/>
  <c r="P125" i="8"/>
  <c r="P130" i="8" s="1"/>
  <c r="P131" i="8" s="1"/>
  <c r="R125" i="8"/>
  <c r="R130" i="8" s="1"/>
  <c r="R131" i="8" s="1"/>
  <c r="S125" i="8"/>
  <c r="S130" i="8" s="1"/>
  <c r="S131" i="8" s="1"/>
  <c r="T125" i="8"/>
  <c r="T130" i="8" s="1"/>
  <c r="T131" i="8" s="1"/>
  <c r="E130" i="8"/>
  <c r="F130" i="8"/>
  <c r="K130" i="8" l="1"/>
  <c r="N131" i="6"/>
  <c r="N132" i="6" s="1"/>
  <c r="N173" i="6" s="1"/>
  <c r="L130" i="8"/>
  <c r="M130" i="8"/>
  <c r="O131" i="6"/>
  <c r="O132" i="6" s="1"/>
  <c r="F149" i="8"/>
  <c r="E149" i="8"/>
  <c r="I149" i="8"/>
  <c r="K149" i="8" l="1"/>
  <c r="K150" i="8" s="1"/>
  <c r="D149" i="8"/>
  <c r="D150" i="8" s="1"/>
  <c r="L150" i="8"/>
  <c r="M150" i="8"/>
  <c r="D151" i="6" l="1"/>
  <c r="Q40" i="6" l="1"/>
  <c r="Q41" i="6" s="1"/>
  <c r="O40" i="6"/>
  <c r="O41" i="6" s="1"/>
  <c r="O173" i="6" s="1"/>
  <c r="C14" i="9" l="1"/>
  <c r="D40" i="6"/>
  <c r="D41" i="6" s="1"/>
  <c r="D173" i="6" s="1"/>
  <c r="D152" i="6"/>
  <c r="S40" i="6" l="1"/>
  <c r="S41" i="6" s="1"/>
  <c r="N40" i="6"/>
  <c r="N41" i="6" s="1"/>
  <c r="J40" i="6" l="1"/>
  <c r="I24" i="8"/>
  <c r="I39" i="8" s="1"/>
  <c r="S24" i="8"/>
  <c r="S40" i="8" s="1"/>
  <c r="W40" i="6"/>
  <c r="W41" i="6" s="1"/>
  <c r="W131" i="6"/>
  <c r="W152" i="6" s="1"/>
  <c r="P24" i="8"/>
  <c r="P40" i="8" s="1"/>
  <c r="R24" i="8"/>
  <c r="T24" i="8"/>
  <c r="T40" i="8" s="1"/>
  <c r="E39" i="8"/>
  <c r="F39" i="8"/>
  <c r="R40" i="8"/>
  <c r="V40" i="6"/>
  <c r="V41" i="6" s="1"/>
  <c r="V131" i="6"/>
  <c r="V152" i="6" s="1"/>
  <c r="X40" i="6"/>
  <c r="X41" i="6" s="1"/>
  <c r="X131" i="6"/>
  <c r="X152" i="6" s="1"/>
  <c r="T40" i="6"/>
  <c r="T41" i="6" s="1"/>
  <c r="F152" i="6"/>
  <c r="J131" i="6"/>
  <c r="J152" i="6" s="1"/>
  <c r="T131" i="6"/>
  <c r="T152" i="6" s="1"/>
  <c r="E152" i="6"/>
  <c r="E66" i="9"/>
  <c r="M131" i="6"/>
  <c r="M152" i="6" s="1"/>
  <c r="C13" i="9" l="1"/>
  <c r="D40" i="8"/>
  <c r="D171" i="8" s="1"/>
  <c r="C66" i="9"/>
  <c r="P152" i="6"/>
  <c r="O152" i="6"/>
  <c r="L40" i="8"/>
  <c r="K40" i="8"/>
  <c r="E41" i="6" l="1"/>
  <c r="E173" i="6" s="1"/>
  <c r="N152" i="6"/>
  <c r="S152" i="6"/>
  <c r="Q152" i="6"/>
  <c r="I40" i="8"/>
  <c r="I171" i="8" s="1"/>
  <c r="M41" i="6" l="1"/>
  <c r="M173" i="6" s="1"/>
  <c r="J41" i="6"/>
  <c r="J173" i="6" s="1"/>
  <c r="R152" i="6"/>
  <c r="D131" i="8"/>
  <c r="D132" i="6" l="1"/>
  <c r="C15" i="9"/>
  <c r="I131" i="8"/>
  <c r="C16" i="9" l="1"/>
  <c r="K131" i="8"/>
  <c r="K171" i="8" s="1"/>
  <c r="M131" i="8"/>
  <c r="L131" i="8"/>
  <c r="L171" i="8" s="1"/>
  <c r="C17" i="9" l="1"/>
  <c r="C88" i="9" s="1"/>
</calcChain>
</file>

<file path=xl/sharedStrings.xml><?xml version="1.0" encoding="utf-8"?>
<sst xmlns="http://schemas.openxmlformats.org/spreadsheetml/2006/main" count="3008" uniqueCount="295">
  <si>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</si>
  <si>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</si>
  <si>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</si>
  <si>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</si>
  <si>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</si>
  <si>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</si>
  <si>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</si>
  <si>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</si>
  <si>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</si>
  <si>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</si>
  <si>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2.1</t>
  </si>
  <si>
    <t xml:space="preserve">  2.1.1</t>
  </si>
  <si>
    <t>Постачання теплової енергії</t>
  </si>
  <si>
    <t xml:space="preserve"> 3.1</t>
  </si>
  <si>
    <t xml:space="preserve">  3.1.1</t>
  </si>
  <si>
    <t xml:space="preserve">  3.1.2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</si>
  <si>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</si>
  <si>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</si>
  <si>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</si>
  <si>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</si>
  <si>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</si>
  <si>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</si>
  <si>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</si>
  <si>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</si>
  <si>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</si>
  <si>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</si>
  <si>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</si>
  <si>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</si>
  <si>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</si>
  <si>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</si>
  <si>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</si>
  <si>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</si>
  <si>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</si>
  <si>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</si>
  <si>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</si>
  <si>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</si>
  <si>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</si>
  <si>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</si>
  <si>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</si>
  <si>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</si>
  <si>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r>
      <t xml:space="preserve">Строк окупності (місяців) </t>
    </r>
    <r>
      <rPr>
        <b/>
        <sz val="10"/>
        <rFont val="Times New Roman"/>
        <family val="1"/>
        <charset val="204"/>
      </rPr>
      <t>*</t>
    </r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</si>
  <si>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</si>
  <si>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</si>
  <si>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</si>
  <si>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</si>
  <si>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</si>
  <si>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</si>
  <si>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</si>
  <si>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</si>
  <si>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</si>
  <si>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</si>
  <si>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</si>
  <si>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</si>
  <si>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</si>
  <si>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</si>
  <si>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>Усього за підпунктом 1.1.1</t>
  </si>
  <si>
    <t>Заходи зі зниження питомих витрат, а також втрат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</si>
  <si>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</si>
  <si>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</si>
  <si>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</si>
  <si>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</si>
  <si>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</si>
  <si>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</si>
  <si>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</si>
  <si>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</si>
  <si>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</si>
  <si>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</si>
  <si>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</si>
  <si>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</si>
  <si>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</si>
  <si>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</si>
  <si>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</si>
  <si>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</si>
  <si>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</si>
  <si>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</si>
  <si>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з урахуванням:</t>
  </si>
  <si>
    <t>Фінансовий план використання коштів на виконання інвестиційної програми за джерелами фінансування, тис. грн.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</si>
  <si>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</si>
  <si>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</si>
  <si>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r>
      <t xml:space="preserve">Економічний ефект (тис. грн.) </t>
    </r>
    <r>
      <rPr>
        <b/>
        <sz val="10"/>
        <rFont val="Times New Roman"/>
        <family val="1"/>
        <charset val="204"/>
      </rPr>
      <t xml:space="preserve">** </t>
    </r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</si>
  <si>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</si>
  <si>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</si>
  <si>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</si>
  <si>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>Кошти, що враховуються у структурі тарифів за джерелами фінансування, 
тис. грн. (без ПДВ)</t>
  </si>
  <si>
    <t>Усього за розділом ІІ</t>
  </si>
  <si>
    <t>Усього за розділом ІІІ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</si>
  <si>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</si>
  <si>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</si>
  <si>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</si>
  <si>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</si>
  <si>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</si>
  <si>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</si>
  <si>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</si>
  <si>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</si>
  <si>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</si>
  <si>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</si>
  <si>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</si>
  <si>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-</t>
  </si>
  <si>
    <t>1.1.3.1</t>
  </si>
  <si>
    <t>1.1.3.2</t>
  </si>
  <si>
    <t>Транспортування теплової енергії (теплові мережі)</t>
  </si>
  <si>
    <t>Транспортування теплової енергії (ЦТП)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</si>
  <si>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</si>
  <si>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</si>
  <si>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</si>
  <si>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</si>
  <si>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</si>
  <si>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</si>
  <si>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/>
  </si>
  <si>
    <t xml:space="preserve"> (прізвище, ім'я, по батькові)</t>
  </si>
  <si>
    <t>Директор</t>
  </si>
  <si>
    <t>підрядний</t>
  </si>
  <si>
    <t xml:space="preserve">Постачання теплової енергії </t>
  </si>
  <si>
    <t>Головний бухгалтер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</si>
  <si>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</si>
  <si>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</si>
  <si>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</si>
  <si>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</si>
  <si>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</si>
  <si>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</si>
  <si>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</si>
  <si>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</si>
  <si>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</si>
  <si>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</si>
  <si>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 xml:space="preserve">Фінансовий план 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</si>
  <si>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</si>
  <si>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</si>
  <si>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</si>
  <si>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</si>
  <si>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</si>
  <si>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</si>
  <si>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</si>
  <si>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</si>
  <si>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</si>
  <si>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</si>
  <si>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</si>
  <si>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</si>
  <si>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</si>
  <si>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t>використання коштів для  виконання  інвестиційної програми та  їх урахування у структурі тарифів на 12 місяців</t>
  </si>
  <si>
    <t>Фінансовий план</t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</si>
  <si>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</si>
  <si>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</si>
  <si>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тис. грн. (без ПДВ)</t>
    </r>
  </si>
  <si>
    <t xml:space="preserve"> Сума інших залучених коштів, що підлягає поверненню у планованому періоді, тис. грн. (без ПДВ)</t>
  </si>
  <si>
    <t>Кошти, що враховуються у структурі тарифів гр.5+гр.6. + гр.11+гр.12, тис. грн. (без ПДВ)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</si>
  <si>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теплопостачання, з урахуванням:</t>
    </r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</si>
  <si>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</si>
  <si>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</si>
  <si>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</si>
  <si>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</si>
  <si>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</si>
  <si>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ПЛАН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</si>
  <si>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</si>
  <si>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</si>
  <si>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</si>
  <si>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</si>
  <si>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урахуванням:</t>
    </r>
  </si>
  <si>
    <t xml:space="preserve">Постачання гарячої води </t>
  </si>
  <si>
    <t>Заступник міського голови, керуючий справами виконавчого комітету</t>
  </si>
  <si>
    <t>1.1.3.3</t>
  </si>
  <si>
    <t>1.1.3.4</t>
  </si>
  <si>
    <t>1.1.3.5</t>
  </si>
  <si>
    <t>_______________________Юрій ВЕРБИЧ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</si>
  <si>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Іван СКОРУПСЬКИЙ</t>
    </r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</si>
  <si>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Іван СКОРУПСЬКИЙ</t>
    </r>
  </si>
  <si>
    <t>Наталія КОЗАК</t>
  </si>
  <si>
    <t xml:space="preserve">   Іван СКОРУПСЬКИЙ</t>
  </si>
  <si>
    <t xml:space="preserve">          Руслана СКРОБАКА</t>
  </si>
  <si>
    <t>_________________________</t>
  </si>
  <si>
    <t xml:space="preserve">                     (посада особа ліцензіата)</t>
  </si>
  <si>
    <t xml:space="preserve">                     (посада відповідального виконавця)</t>
  </si>
  <si>
    <t>Заступник міського голови, керуючий справами  виконавчого комітету</t>
  </si>
  <si>
    <t>1 шт.</t>
  </si>
  <si>
    <t>2.1.1.2</t>
  </si>
  <si>
    <t>3 шт.</t>
  </si>
  <si>
    <t>Аналітик ВТР та ІД</t>
  </si>
  <si>
    <t xml:space="preserve">      Олена БРУНОВСЬКА</t>
  </si>
  <si>
    <t>Начальник ВЕПП та ЗП</t>
  </si>
  <si>
    <t xml:space="preserve">Аналітик  ВТР та ІД </t>
  </si>
  <si>
    <t>Олена БРУНОВСЬКА</t>
  </si>
  <si>
    <t xml:space="preserve">       Аналітик ВТР та ІД</t>
  </si>
  <si>
    <t xml:space="preserve">                 Олена БРУНОВСЬКА        </t>
  </si>
  <si>
    <t xml:space="preserve"> використання коштів для  виконання  інвестиційної програми на плановий період з 01.10.2025 по 30.09.2026</t>
  </si>
  <si>
    <t>2.1.1.3</t>
  </si>
  <si>
    <t>2.1.1.4</t>
  </si>
  <si>
    <t>2.1.1.5</t>
  </si>
  <si>
    <t>2.1.1.6</t>
  </si>
  <si>
    <t>2.1.1.7</t>
  </si>
  <si>
    <t>2.1.1.8</t>
  </si>
  <si>
    <t>Капітальний ремонт теплової мережі від ВТ-31 до житлового будинку№1 на вул. Зоряній в м.Луцьку</t>
  </si>
  <si>
    <t>Капітальний ремонт теплових мереж від ВТ-10 (ж/б №104) до ВТ-3 (ж/б №113) на вул. Володимирській в м. Луцьку</t>
  </si>
  <si>
    <t>Капітальний ремонт теплових мереж від ВТ-36 до житлового будинку №62 на вул. Ковельській в м. Луцьку</t>
  </si>
  <si>
    <t>Капітальний ремонт теплової мережі від ВТ-9 до ВТ-13 на вул. Ранковій в м. Луцьку</t>
  </si>
  <si>
    <t>Капітальний ремонт теплових мереж від ВТ-4 до житлового будинку №93 на вул. Теремнівській в м. Луцьку</t>
  </si>
  <si>
    <t>Капітальний ремонт теплової мережі від ЦТП на просп. Соборності, 3-д до житлового будинку№8-а на просп. Молоді в м. Луцьку</t>
  </si>
  <si>
    <t>2.1.1.9</t>
  </si>
  <si>
    <t>2.1.1.10</t>
  </si>
  <si>
    <t>2.1.1.11</t>
  </si>
  <si>
    <t>2.1.1.12</t>
  </si>
  <si>
    <t>Капітальний ремонт теплових мереж від ВТ-22 до ВТ-21 на вул. Захисників України в м. Луцьку</t>
  </si>
  <si>
    <t>Капітальний ремонт теплових мереж від ВТ-28 до житлового будинку №16-а на просп. Відродження в м. Луцьку</t>
  </si>
  <si>
    <t>Капітальний ремонт теплової мережі від Вт-36 до житлового будинку №52 на просп. Волі, в м. Луцьку</t>
  </si>
  <si>
    <t>Капітальний ремонт теплової мережі від ВТ-31 до житлового будинку №2-а на вул. Богомольця в м. Луцьку</t>
  </si>
  <si>
    <t>Капітальний ремонт теплової мережі від т."1" до КП1 на вул. Грабовського, 13-а в м. Луцьку (заміна теплової ізоляції)</t>
  </si>
  <si>
    <t>Капітальний ремонт теплових мереж від ВТ-14 до житлового будинку №33 на просп. Презедента Грушевського в м. Луцьку</t>
  </si>
  <si>
    <t>Капітальний ремонт теплових мереж від житлового будинку №1 до житлового будинку №3 на бульварі Івана Газюка в м. Луцьку</t>
  </si>
  <si>
    <t>2.1.1.13</t>
  </si>
  <si>
    <t>2.1.1.14</t>
  </si>
  <si>
    <t>2.1.1.15</t>
  </si>
  <si>
    <t>Капітальний ремонт котельні з заміною обладнання ГРУ на вул. 8-го Березня, 3 в м. Луцьку</t>
  </si>
  <si>
    <t>Капітальний ремонт котельні з заміною обладнання ГРУ на вул. Свободи, 29 в м. Луцьку</t>
  </si>
  <si>
    <t>Капітальний ремонт котельні з заміною обладнання ГРУ на вул. Ольги княгині, 15-б в м. Луцьку</t>
  </si>
  <si>
    <t>Капітальний ремонт котельні з заміною обладнання ГРУ на вул. Незалежності, 6 в м. Луцьку</t>
  </si>
  <si>
    <t>Капітальний ремонт котельні з заміною обладнання ГРУ на вул. Ковельській, 68-б в м. Луцьку</t>
  </si>
  <si>
    <t>Придбання фотокопіювального обладнання</t>
  </si>
  <si>
    <t>Придбання компютерного обладнання</t>
  </si>
  <si>
    <t>10 шт.</t>
  </si>
  <si>
    <t>1.1.1.1</t>
  </si>
  <si>
    <t>Реконструкція котельні на вул. Державності, 29-В в м. Луцьку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</si>
  <si>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</si>
  <si>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 з урахуванням :</t>
    </r>
  </si>
  <si>
    <t>1.1.3.9</t>
  </si>
  <si>
    <t>1.1.3.10</t>
  </si>
  <si>
    <t>1.1.3.11</t>
  </si>
  <si>
    <t>Капітальний ремонт покрівлі Обє'кту 12 в м. Луцьку</t>
  </si>
  <si>
    <t>Капітальний ремонт покрівлі Обє'кту 17 в м. Луцьку</t>
  </si>
  <si>
    <t>1.1.3.12</t>
  </si>
  <si>
    <t>1.1.3.13</t>
  </si>
  <si>
    <t>Капітальний ремонт ЦТП на вул. Івана Газюка, 15-б в м. Луцьку (автоматизація)</t>
  </si>
  <si>
    <t>Реконструкція теплових мереж від ВТ-34 на бульварі Івана Газюка, 3 до ВТ-38 на вул. Сергія Климчука, 1 в м. Луцьку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</si>
  <si>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</si>
  <si>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</si>
  <si>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</si>
  <si>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</si>
  <si>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</si>
  <si>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</si>
  <si>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</si>
  <si>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</si>
  <si>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Капітальний ремонт ЦТП на вул. Івана Газюка, 8 в м. Луцьку (автоматизація)</t>
  </si>
  <si>
    <t>Капітальний ремонт ЦТП на вул. Ярослава Мудрого, 50-в в м. Луцьку (автоматизація)</t>
  </si>
  <si>
    <t>Капітальний ремонт ЦТП на вул. Кравчука, 1 в м. Луцьку (автоматизація)</t>
  </si>
  <si>
    <t>Капітальний ремонт ЦТП на вул. Конякіна, 7-б в м. Луцьку (автоматизація)</t>
  </si>
  <si>
    <t>Капітальний ремонт ЦТП на вул. Захисників України, 10-б в м. Луцьку (автоматизація)</t>
  </si>
  <si>
    <t>Капітальний ремонт ЦТП на вул.Гнідавській, 65-а в м. Луцьку (автоматизація)</t>
  </si>
  <si>
    <t>Капітальний ремонт ЦТП на вул. Конякіна, 8-а в м. Луцьку (автоматизація)</t>
  </si>
  <si>
    <t>Капітальний ремонт котельні по вул. Кравчука, 11-б у м. Луцьку (встановлення системи автоматизації та диспетчиризації)</t>
  </si>
  <si>
    <t>Капітальний ремонт котельні по вул. Героїв-добровольців, 4-в у м. Луцьку (встановлення системи автоматизації та диспетчиризації)</t>
  </si>
  <si>
    <t>Капітальний ремонт котельні по вул. Героїв-добровольців, 4-д у м. Луцьку (встановлення системи автоматизації та диспетчиризації)</t>
  </si>
  <si>
    <t>Капітальний ремонт ЦТП на вул. Героїв-добровольців, 4-ж в м. Луцьку (заміна теплообмінника)</t>
  </si>
  <si>
    <t>Виробництво теплової енергії (без САТ)</t>
  </si>
  <si>
    <t>І.ІІ</t>
  </si>
  <si>
    <t>Виробництво теплової енергії  (САТ Кравчука, 11-Б)</t>
  </si>
  <si>
    <t>Виробництво теплової енергії  (САТ Героїв-добровольців, 4-В)</t>
  </si>
  <si>
    <t>І.ІІІ</t>
  </si>
  <si>
    <t>І.ІV</t>
  </si>
  <si>
    <t>Виробництво теплової енергії  (САТ Героїв-добровольців, 4-Д)</t>
  </si>
  <si>
    <t>Усього за розділом І.ІІ</t>
  </si>
  <si>
    <t>Усього за розділом І.ІІІ</t>
  </si>
  <si>
    <t>Усього за розділом І.ІV</t>
  </si>
  <si>
    <t>Виробництво теплової енергії  (без САТ)</t>
  </si>
  <si>
    <t>Виробництво теплової енергії (САТ Кравчука, 11-Б)</t>
  </si>
  <si>
    <t>Виробництво теплової енергії (САТ Героїв-добровольців, 4-В)</t>
  </si>
  <si>
    <t>Виробництво теплової енергії (САТ Героїв-добровольців, 4-Д)</t>
  </si>
  <si>
    <t>1.1.2.1</t>
  </si>
  <si>
    <t>Виробництво теплової енергії  (САТ Дубнівська, 15)</t>
  </si>
  <si>
    <t>Реконструкція вузла обліку газу котельні на вул. Дубнівська, 15 в м. Луцьку</t>
  </si>
  <si>
    <t>Виробництво теплової енергії  (САТ Ковельська, 47-А)</t>
  </si>
  <si>
    <t>Реконструкція вузла обліку газу на газопроводі високого тиску перед ШГРП на вул. Ковельській, 47-А в м. Луцьку</t>
  </si>
  <si>
    <t>І.V</t>
  </si>
  <si>
    <t>Усього за розділом І.V</t>
  </si>
  <si>
    <t>І.VІ</t>
  </si>
  <si>
    <t>Усього за розділом І.VІ</t>
  </si>
  <si>
    <t>Виробництво теплової енергії  (САТ Захисників України, 20-А)</t>
  </si>
  <si>
    <t>І.VІІ</t>
  </si>
  <si>
    <t>Усього за розділом І.VІІ</t>
  </si>
  <si>
    <t>Реконструкція вузла обліку газу котельні на вул. Захисників України, 20-А в м. Луцьку</t>
  </si>
  <si>
    <t>Виробництво теплової енергії (САТ Дубнівська, 15)</t>
  </si>
  <si>
    <t>Виробництво теплової енергії (САТ Ковельська, 47-А)</t>
  </si>
  <si>
    <t>Виробництво теплової енергії (САТ Захисників України, 20-А)</t>
  </si>
  <si>
    <t>200 м.п.</t>
  </si>
  <si>
    <t xml:space="preserve">50 м.п. </t>
  </si>
  <si>
    <t>729 м.п.</t>
  </si>
  <si>
    <t>280 м.п.</t>
  </si>
  <si>
    <t>128 м.п.</t>
  </si>
  <si>
    <t>940 м.п.</t>
  </si>
  <si>
    <t>184 м.п.</t>
  </si>
  <si>
    <t>432 м.п.</t>
  </si>
  <si>
    <t>172 м.п.</t>
  </si>
  <si>
    <t>196 м.п.</t>
  </si>
  <si>
    <t>261 м.п.</t>
  </si>
  <si>
    <t>180 м.п.</t>
  </si>
  <si>
    <t>106 м.п.</t>
  </si>
  <si>
    <t>563 м.п.</t>
  </si>
  <si>
    <t>Нове будівництво газопоршневої когенераційної установки потужністю 1.1 МВт за адресою: м. Луцьк, вул. Івана корсака, 2</t>
  </si>
  <si>
    <t>Капітальний ремонт теплової мережі від ВТ-28 до житлового будинку №24 на просп. Презедента Грушевського в м. Луцьку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</si>
</sst>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г_р_н_._-;\-* #,##0.00\ _г_р_н_._-;_-* &quot;-&quot;??\ _г_р_н_._-;_-@_-"/>
    <numFmt numFmtId="165" formatCode="0.000"/>
    <numFmt numFmtId="166" formatCode="0.0"/>
  </numFmts>
  <fonts count="3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164" fontId="1" fillId="0" borderId="0" applyFont="0" applyFill="0" applyBorder="0" applyAlignment="0" applyProtection="0"/>
  </cellStyleXfs>
  <cellXfs count="313">
    <xf numFmtId="0" fontId="0" fillId="0" borderId="0" xfId="0"/>
    <xf numFmtId="0" fontId="6" fillId="0" borderId="1" xfId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14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7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/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3" fontId="4" fillId="0" borderId="1" xfId="2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6" fontId="4" fillId="0" borderId="5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top"/>
    </xf>
    <xf numFmtId="0" fontId="7" fillId="0" borderId="0" xfId="0" applyFont="1" applyFill="1"/>
    <xf numFmtId="0" fontId="30" fillId="0" borderId="0" xfId="0" applyFont="1" applyFill="1" applyAlignment="1"/>
    <xf numFmtId="0" fontId="31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>
      <alignment horizontal="left"/>
    </xf>
    <xf numFmtId="2" fontId="6" fillId="0" borderId="1" xfId="2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/>
    <xf numFmtId="0" fontId="16" fillId="0" borderId="0" xfId="0" applyFont="1" applyFill="1" applyAlignment="1">
      <alignment vertical="top" wrapText="1"/>
    </xf>
    <xf numFmtId="0" fontId="20" fillId="0" borderId="0" xfId="0" applyFont="1" applyFill="1" applyAlignment="1"/>
    <xf numFmtId="0" fontId="16" fillId="0" borderId="0" xfId="0" applyFont="1" applyFill="1" applyAlignment="1"/>
    <xf numFmtId="2" fontId="6" fillId="0" borderId="0" xfId="0" applyNumberFormat="1" applyFont="1" applyFill="1" applyBorder="1" applyAlignment="1"/>
    <xf numFmtId="2" fontId="4" fillId="0" borderId="0" xfId="0" applyNumberFormat="1" applyFont="1" applyFill="1"/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16" fontId="4" fillId="0" borderId="7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14" fontId="4" fillId="0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23" fillId="2" borderId="0" xfId="0" applyFont="1" applyFill="1" applyAlignment="1">
      <alignment wrapText="1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center" vertical="top"/>
    </xf>
    <xf numFmtId="0" fontId="9" fillId="0" borderId="0" xfId="0" applyFont="1" applyFill="1" applyAlignment="1"/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9" fillId="0" borderId="0" xfId="0" applyFont="1" applyFill="1" applyAlignment="1">
      <alignment wrapText="1"/>
    </xf>
    <xf numFmtId="0" fontId="2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16" fontId="4" fillId="0" borderId="7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66" fontId="4" fillId="0" borderId="1" xfId="1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4" fontId="4" fillId="0" borderId="5" xfId="1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center"/>
    </xf>
    <xf numFmtId="0" fontId="9" fillId="0" borderId="14" xfId="0" applyFont="1" applyFill="1" applyBorder="1" applyAlignment="1">
      <alignment horizontal="center" vertical="top" wrapText="1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64" fontId="9" fillId="0" borderId="0" xfId="3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6" xfId="1" applyFont="1" applyFill="1" applyBorder="1" applyAlignment="1" applyProtection="1">
      <alignment horizontal="center" vertical="center" textRotation="90" wrapText="1"/>
      <protection locked="0"/>
    </xf>
    <xf numFmtId="0" fontId="4" fillId="0" borderId="11" xfId="1" applyFont="1" applyFill="1" applyBorder="1" applyAlignment="1" applyProtection="1">
      <alignment horizontal="center" vertical="center" textRotation="90" wrapText="1"/>
      <protection locked="0"/>
    </xf>
    <xf numFmtId="0" fontId="4" fillId="0" borderId="12" xfId="1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16" fillId="0" borderId="0" xfId="0" applyFont="1" applyFill="1" applyAlignment="1">
      <alignment horizontal="center" vertical="top" wrapText="1"/>
    </xf>
    <xf numFmtId="0" fontId="20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left" wrapText="1"/>
    </xf>
    <xf numFmtId="0" fontId="2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textRotation="90" wrapText="1"/>
    </xf>
    <xf numFmtId="0" fontId="23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textRotation="90" wrapText="1"/>
      <protection locked="0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/>
    </xf>
  </cellXfs>
  <cellStyles count="4">
    <cellStyle name="Iau?iue" xfId="1" xr:uid="{00000000-0005-0000-0000-000000000000}"/>
    <cellStyle name="Звичайний" xfId="0" builtinId="0"/>
    <cellStyle name="Обычный 2" xfId="2" xr:uid="{00000000-0005-0000-0000-000003000000}"/>
    <cellStyle name="Фінансови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6"/>
  <sheetViews>
    <sheetView topLeftCell="A134" zoomScaleNormal="100" zoomScaleSheetLayoutView="100" workbookViewId="0">
      <selection activeCell="E171" sqref="E171:I171"/>
    </sheetView>
  </sheetViews>
  <sheetFormatPr defaultColWidth="5.28515625" defaultRowHeight="69.75" customHeight="1" x14ac:dyDescent="0.2"/>
  <cols>
    <col min="1" max="1" width="7.85546875" style="33" customWidth="1"/>
    <col min="2" max="2" width="39" style="34" customWidth="1"/>
    <col min="3" max="3" width="7.140625" style="34" customWidth="1"/>
    <col min="4" max="4" width="10.140625" style="34" customWidth="1"/>
    <col min="5" max="5" width="9" style="34" customWidth="1"/>
    <col min="6" max="6" width="8.5703125" style="34" customWidth="1"/>
    <col min="7" max="7" width="7" style="34" customWidth="1"/>
    <col min="8" max="8" width="6.42578125" style="34" customWidth="1"/>
    <col min="9" max="9" width="9.7109375" style="34" customWidth="1"/>
    <col min="10" max="10" width="8.42578125" style="34" customWidth="1"/>
    <col min="11" max="11" width="9.140625" style="34" customWidth="1"/>
    <col min="12" max="13" width="9.5703125" style="34" customWidth="1"/>
    <col min="14" max="14" width="5.42578125" style="34" customWidth="1"/>
    <col min="15" max="15" width="5.5703125" style="34" customWidth="1"/>
    <col min="16" max="16" width="4" style="34" customWidth="1"/>
    <col min="17" max="17" width="7" style="34" customWidth="1"/>
    <col min="18" max="18" width="5.5703125" style="34" customWidth="1"/>
    <col min="19" max="19" width="5" style="37" customWidth="1"/>
    <col min="20" max="20" width="4.85546875" style="37" customWidth="1"/>
    <col min="21" max="22" width="5.28515625" style="37" customWidth="1"/>
    <col min="23" max="23" width="6.5703125" style="34" bestFit="1" customWidth="1"/>
    <col min="24" max="16384" width="5.28515625" style="34"/>
  </cols>
  <sheetData>
    <row r="1" spans="1:22" ht="12" customHeight="1" x14ac:dyDescent="0.3">
      <c r="L1" s="35"/>
      <c r="M1" s="35"/>
      <c r="N1" s="36"/>
      <c r="O1" s="38"/>
      <c r="P1" s="38"/>
      <c r="Q1" s="38"/>
      <c r="R1" s="38"/>
      <c r="S1" s="38"/>
      <c r="T1" s="38"/>
    </row>
    <row r="2" spans="1:22" ht="13.5" customHeight="1" x14ac:dyDescent="0.3">
      <c r="B2" s="121" t="s">
        <v>48</v>
      </c>
      <c r="C2" s="121"/>
      <c r="D2" s="122"/>
      <c r="E2" s="122"/>
      <c r="L2" s="35"/>
      <c r="M2" s="235" t="s">
        <v>51</v>
      </c>
      <c r="N2" s="235"/>
      <c r="O2" s="235"/>
      <c r="P2" s="39"/>
      <c r="Q2" s="39"/>
      <c r="R2" s="38"/>
      <c r="S2" s="38"/>
      <c r="T2" s="38"/>
    </row>
    <row r="3" spans="1:22" ht="12" customHeight="1" x14ac:dyDescent="0.3">
      <c r="B3" s="250" t="s">
        <v>94</v>
      </c>
      <c r="C3" s="250"/>
      <c r="D3" s="250"/>
      <c r="E3" s="148"/>
      <c r="L3" s="35"/>
      <c r="M3" s="252" t="s">
        <v>95</v>
      </c>
      <c r="N3" s="252"/>
      <c r="O3" s="252"/>
      <c r="P3" s="252"/>
      <c r="Q3" s="252"/>
      <c r="R3" s="38"/>
      <c r="S3" s="38"/>
      <c r="T3" s="38"/>
    </row>
    <row r="4" spans="1:22" ht="9.75" customHeight="1" x14ac:dyDescent="0.3">
      <c r="B4" s="71" t="s">
        <v>80</v>
      </c>
      <c r="C4" s="71"/>
      <c r="D4" s="72"/>
      <c r="E4" s="72"/>
      <c r="L4" s="35"/>
      <c r="M4" s="242" t="s">
        <v>52</v>
      </c>
      <c r="N4" s="242"/>
      <c r="O4" s="242"/>
      <c r="P4" s="39"/>
      <c r="Q4" s="39"/>
      <c r="R4" s="38"/>
      <c r="S4" s="38"/>
      <c r="T4" s="38"/>
    </row>
    <row r="5" spans="1:22" ht="9" customHeight="1" x14ac:dyDescent="0.3">
      <c r="B5" s="40"/>
      <c r="C5" s="40"/>
      <c r="D5" s="248"/>
      <c r="E5" s="248"/>
      <c r="L5" s="35"/>
      <c r="P5" s="39"/>
      <c r="Q5" s="39"/>
      <c r="R5" s="38"/>
      <c r="S5" s="38"/>
      <c r="T5" s="38"/>
    </row>
    <row r="6" spans="1:22" ht="14.25" customHeight="1" x14ac:dyDescent="0.3">
      <c r="B6" s="249" t="s">
        <v>49</v>
      </c>
      <c r="C6" s="249"/>
      <c r="D6" s="249"/>
      <c r="E6" s="249"/>
      <c r="L6" s="35"/>
      <c r="M6" s="251" t="s">
        <v>163</v>
      </c>
      <c r="N6" s="251"/>
      <c r="O6" s="251"/>
      <c r="P6" s="251"/>
      <c r="Q6" s="251"/>
      <c r="R6" s="38"/>
      <c r="S6" s="38"/>
      <c r="T6" s="38"/>
    </row>
    <row r="7" spans="1:22" ht="16.5" customHeight="1" x14ac:dyDescent="0.3">
      <c r="B7" s="225" t="s">
        <v>158</v>
      </c>
      <c r="C7" s="225"/>
      <c r="D7" s="225"/>
      <c r="E7" s="149"/>
      <c r="L7" s="35"/>
      <c r="M7" s="226" t="s">
        <v>2</v>
      </c>
      <c r="N7" s="226"/>
      <c r="O7" s="73"/>
      <c r="P7" s="226" t="s">
        <v>53</v>
      </c>
      <c r="Q7" s="226"/>
      <c r="R7" s="38"/>
      <c r="S7" s="38"/>
      <c r="T7" s="38"/>
    </row>
    <row r="8" spans="1:22" ht="15.75" customHeight="1" x14ac:dyDescent="0.3">
      <c r="B8" s="225"/>
      <c r="C8" s="225"/>
      <c r="D8" s="225"/>
      <c r="E8" s="149"/>
      <c r="L8" s="35"/>
      <c r="M8" s="120" t="s">
        <v>96</v>
      </c>
      <c r="N8" s="120"/>
      <c r="O8" s="120"/>
      <c r="P8" s="120"/>
      <c r="Q8" s="120"/>
      <c r="R8" s="38"/>
      <c r="S8" s="38"/>
      <c r="T8" s="38"/>
    </row>
    <row r="9" spans="1:22" ht="18" customHeight="1" x14ac:dyDescent="0.3">
      <c r="B9" s="47" t="s">
        <v>162</v>
      </c>
      <c r="C9" s="47"/>
      <c r="L9" s="35"/>
      <c r="M9" s="74" t="s">
        <v>50</v>
      </c>
      <c r="N9" s="42"/>
      <c r="O9" s="42"/>
      <c r="P9" s="39"/>
      <c r="Q9" s="39"/>
      <c r="R9" s="38"/>
      <c r="S9" s="38"/>
      <c r="T9" s="38"/>
    </row>
    <row r="10" spans="1:22" s="46" customFormat="1" ht="9.75" customHeight="1" x14ac:dyDescent="0.2">
      <c r="A10" s="33"/>
      <c r="B10" s="74" t="s">
        <v>50</v>
      </c>
      <c r="C10" s="74"/>
      <c r="D10" s="34"/>
      <c r="E10" s="34"/>
      <c r="F10" s="34"/>
      <c r="G10" s="34"/>
      <c r="H10" s="34"/>
      <c r="I10" s="34"/>
      <c r="J10" s="34"/>
      <c r="K10" s="34"/>
      <c r="L10" s="35"/>
      <c r="M10" s="34"/>
      <c r="N10" s="34"/>
      <c r="O10" s="34"/>
      <c r="P10" s="34"/>
      <c r="Q10" s="34"/>
      <c r="R10" s="43"/>
      <c r="S10" s="44"/>
      <c r="T10" s="44"/>
      <c r="U10" s="45"/>
      <c r="V10" s="45"/>
    </row>
    <row r="11" spans="1:22" s="46" customFormat="1" ht="17.25" customHeight="1" x14ac:dyDescent="0.3">
      <c r="A11" s="227" t="s">
        <v>124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45"/>
      <c r="V11" s="45"/>
    </row>
    <row r="12" spans="1:22" ht="15" customHeight="1" x14ac:dyDescent="0.25">
      <c r="A12" s="247" t="s">
        <v>182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</row>
    <row r="13" spans="1:22" ht="16.5" customHeight="1" x14ac:dyDescent="0.25">
      <c r="A13" s="243" t="s">
        <v>125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</row>
    <row r="14" spans="1:22" ht="12.75" customHeight="1" x14ac:dyDescent="0.2">
      <c r="A14" s="228" t="s">
        <v>117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1:22" ht="59.25" customHeight="1" x14ac:dyDescent="0.2">
      <c r="A15" s="244" t="s">
        <v>0</v>
      </c>
      <c r="B15" s="244" t="s">
        <v>1</v>
      </c>
      <c r="C15" s="222" t="s">
        <v>32</v>
      </c>
      <c r="D15" s="239" t="s">
        <v>28</v>
      </c>
      <c r="E15" s="240"/>
      <c r="F15" s="240"/>
      <c r="G15" s="240"/>
      <c r="H15" s="240"/>
      <c r="I15" s="240"/>
      <c r="J15" s="241"/>
      <c r="K15" s="239" t="s">
        <v>29</v>
      </c>
      <c r="L15" s="241"/>
      <c r="M15" s="239" t="s">
        <v>41</v>
      </c>
      <c r="N15" s="240"/>
      <c r="O15" s="241"/>
      <c r="P15" s="222" t="s">
        <v>44</v>
      </c>
      <c r="Q15" s="222" t="s">
        <v>30</v>
      </c>
      <c r="R15" s="222" t="s">
        <v>86</v>
      </c>
      <c r="S15" s="222" t="s">
        <v>31</v>
      </c>
      <c r="T15" s="222" t="s">
        <v>45</v>
      </c>
    </row>
    <row r="16" spans="1:22" ht="14.25" customHeight="1" x14ac:dyDescent="0.2">
      <c r="A16" s="245"/>
      <c r="B16" s="245"/>
      <c r="C16" s="223"/>
      <c r="D16" s="222" t="s">
        <v>24</v>
      </c>
      <c r="E16" s="236" t="s">
        <v>75</v>
      </c>
      <c r="F16" s="237"/>
      <c r="G16" s="237"/>
      <c r="H16" s="237"/>
      <c r="I16" s="237"/>
      <c r="J16" s="238"/>
      <c r="K16" s="222" t="s">
        <v>119</v>
      </c>
      <c r="L16" s="222" t="s">
        <v>111</v>
      </c>
      <c r="M16" s="222" t="s">
        <v>120</v>
      </c>
      <c r="N16" s="231" t="s">
        <v>27</v>
      </c>
      <c r="O16" s="232"/>
      <c r="P16" s="223"/>
      <c r="Q16" s="223"/>
      <c r="R16" s="223"/>
      <c r="S16" s="223"/>
      <c r="T16" s="223"/>
    </row>
    <row r="17" spans="1:22" ht="26.25" customHeight="1" x14ac:dyDescent="0.2">
      <c r="A17" s="245"/>
      <c r="B17" s="245"/>
      <c r="C17" s="223"/>
      <c r="D17" s="223"/>
      <c r="E17" s="222" t="s">
        <v>22</v>
      </c>
      <c r="F17" s="222" t="s">
        <v>19</v>
      </c>
      <c r="G17" s="222" t="s">
        <v>114</v>
      </c>
      <c r="H17" s="229" t="s">
        <v>118</v>
      </c>
      <c r="I17" s="230"/>
      <c r="J17" s="222" t="s">
        <v>46</v>
      </c>
      <c r="K17" s="223"/>
      <c r="L17" s="223"/>
      <c r="M17" s="223"/>
      <c r="N17" s="233"/>
      <c r="O17" s="234"/>
      <c r="P17" s="223"/>
      <c r="Q17" s="223"/>
      <c r="R17" s="223"/>
      <c r="S17" s="223"/>
      <c r="T17" s="223"/>
    </row>
    <row r="18" spans="1:22" ht="75" customHeight="1" x14ac:dyDescent="0.2">
      <c r="A18" s="246"/>
      <c r="B18" s="246"/>
      <c r="C18" s="224"/>
      <c r="D18" s="223"/>
      <c r="E18" s="223"/>
      <c r="F18" s="223"/>
      <c r="G18" s="223"/>
      <c r="H18" s="117" t="s">
        <v>115</v>
      </c>
      <c r="I18" s="117" t="s">
        <v>116</v>
      </c>
      <c r="J18" s="223"/>
      <c r="K18" s="224"/>
      <c r="L18" s="224"/>
      <c r="M18" s="224"/>
      <c r="N18" s="117" t="s">
        <v>121</v>
      </c>
      <c r="O18" s="117" t="s">
        <v>122</v>
      </c>
      <c r="P18" s="224"/>
      <c r="Q18" s="224"/>
      <c r="R18" s="224"/>
      <c r="S18" s="224"/>
      <c r="T18" s="224"/>
    </row>
    <row r="19" spans="1:22" s="33" customFormat="1" ht="12.75" customHeight="1" x14ac:dyDescent="0.2">
      <c r="A19" s="91">
        <v>1</v>
      </c>
      <c r="B19" s="91">
        <v>2</v>
      </c>
      <c r="C19" s="142">
        <v>3</v>
      </c>
      <c r="D19" s="91">
        <v>4</v>
      </c>
      <c r="E19" s="91">
        <v>5</v>
      </c>
      <c r="F19" s="142">
        <v>6</v>
      </c>
      <c r="G19" s="142">
        <v>7</v>
      </c>
      <c r="H19" s="142">
        <v>8</v>
      </c>
      <c r="I19" s="142">
        <v>9</v>
      </c>
      <c r="J19" s="142">
        <v>10</v>
      </c>
      <c r="K19" s="142">
        <v>11</v>
      </c>
      <c r="L19" s="142">
        <v>12</v>
      </c>
      <c r="M19" s="142">
        <v>13</v>
      </c>
      <c r="N19" s="142">
        <v>14</v>
      </c>
      <c r="O19" s="142">
        <v>15</v>
      </c>
      <c r="P19" s="142">
        <v>16</v>
      </c>
      <c r="Q19" s="142">
        <v>17</v>
      </c>
      <c r="R19" s="142">
        <v>18</v>
      </c>
      <c r="S19" s="142">
        <v>19</v>
      </c>
      <c r="T19" s="142">
        <v>20</v>
      </c>
      <c r="U19" s="48"/>
      <c r="V19" s="48"/>
    </row>
    <row r="20" spans="1:22" s="16" customFormat="1" ht="15" customHeight="1" x14ac:dyDescent="0.2">
      <c r="A20" s="109" t="s">
        <v>106</v>
      </c>
      <c r="B20" s="208" t="s">
        <v>259</v>
      </c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10"/>
      <c r="U20" s="15"/>
      <c r="V20" s="15"/>
    </row>
    <row r="21" spans="1:22" s="16" customFormat="1" ht="15" customHeight="1" x14ac:dyDescent="0.2">
      <c r="A21" s="51" t="s">
        <v>7</v>
      </c>
      <c r="B21" s="202" t="s">
        <v>219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7"/>
      <c r="U21" s="15"/>
      <c r="V21" s="15"/>
    </row>
    <row r="22" spans="1:22" s="16" customFormat="1" ht="12.75" customHeight="1" x14ac:dyDescent="0.2">
      <c r="A22" s="52" t="s">
        <v>8</v>
      </c>
      <c r="B22" s="211" t="s">
        <v>56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3"/>
      <c r="U22" s="15"/>
      <c r="V22" s="15"/>
    </row>
    <row r="23" spans="1:22" s="16" customFormat="1" ht="25.5" x14ac:dyDescent="0.2">
      <c r="A23" s="52" t="s">
        <v>217</v>
      </c>
      <c r="B23" s="157" t="s">
        <v>218</v>
      </c>
      <c r="C23" s="155" t="s">
        <v>172</v>
      </c>
      <c r="D23" s="152">
        <v>14444.14</v>
      </c>
      <c r="E23" s="54" t="s">
        <v>16</v>
      </c>
      <c r="F23" s="54" t="s">
        <v>16</v>
      </c>
      <c r="G23" s="54" t="s">
        <v>16</v>
      </c>
      <c r="H23" s="54" t="s">
        <v>16</v>
      </c>
      <c r="I23" s="54" t="s">
        <v>16</v>
      </c>
      <c r="J23" s="54" t="s">
        <v>16</v>
      </c>
      <c r="K23" s="152">
        <v>0</v>
      </c>
      <c r="L23" s="152">
        <f>D23</f>
        <v>14444.14</v>
      </c>
      <c r="M23" s="152">
        <f>D23</f>
        <v>14444.14</v>
      </c>
      <c r="N23" s="155" t="s">
        <v>97</v>
      </c>
      <c r="O23" s="155" t="s">
        <v>97</v>
      </c>
      <c r="P23" s="155" t="s">
        <v>97</v>
      </c>
      <c r="Q23" s="155" t="s">
        <v>97</v>
      </c>
      <c r="R23" s="155" t="s">
        <v>97</v>
      </c>
      <c r="S23" s="155" t="s">
        <v>97</v>
      </c>
      <c r="T23" s="155" t="s">
        <v>97</v>
      </c>
      <c r="U23" s="15"/>
      <c r="V23" s="15"/>
    </row>
    <row r="24" spans="1:22" s="16" customFormat="1" ht="14.25" customHeight="1" x14ac:dyDescent="0.2">
      <c r="A24" s="204" t="s">
        <v>55</v>
      </c>
      <c r="B24" s="204"/>
      <c r="C24" s="153"/>
      <c r="D24" s="152">
        <f>SUM(D23)</f>
        <v>14444.14</v>
      </c>
      <c r="E24" s="62" t="s">
        <v>16</v>
      </c>
      <c r="F24" s="54" t="s">
        <v>16</v>
      </c>
      <c r="G24" s="155" t="s">
        <v>97</v>
      </c>
      <c r="H24" s="155" t="s">
        <v>97</v>
      </c>
      <c r="I24" s="158" t="str">
        <f>'5'!J25</f>
        <v>-</v>
      </c>
      <c r="J24" s="155" t="s">
        <v>97</v>
      </c>
      <c r="K24" s="152">
        <f>SUM(K23)</f>
        <v>0</v>
      </c>
      <c r="L24" s="152">
        <f>SUM(L23)</f>
        <v>14444.14</v>
      </c>
      <c r="M24" s="152">
        <f>SUM(M23)</f>
        <v>14444.14</v>
      </c>
      <c r="N24" s="155" t="s">
        <v>97</v>
      </c>
      <c r="O24" s="155" t="s">
        <v>97</v>
      </c>
      <c r="P24" s="153" t="str">
        <f>'5'!T25</f>
        <v>-</v>
      </c>
      <c r="Q24" s="153" t="s">
        <v>97</v>
      </c>
      <c r="R24" s="59" t="str">
        <f>'5'!V25</f>
        <v>-</v>
      </c>
      <c r="S24" s="59" t="str">
        <f>'5'!W25</f>
        <v>-</v>
      </c>
      <c r="T24" s="59" t="str">
        <f>'5'!X25</f>
        <v>-</v>
      </c>
      <c r="U24" s="15"/>
      <c r="V24" s="15"/>
    </row>
    <row r="25" spans="1:22" s="16" customFormat="1" ht="14.25" customHeight="1" x14ac:dyDescent="0.2">
      <c r="A25" s="153" t="s">
        <v>9</v>
      </c>
      <c r="B25" s="206" t="s">
        <v>132</v>
      </c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15"/>
      <c r="V25" s="15"/>
    </row>
    <row r="26" spans="1:22" s="16" customFormat="1" ht="15" customHeight="1" x14ac:dyDescent="0.2">
      <c r="A26" s="201" t="s">
        <v>58</v>
      </c>
      <c r="B26" s="201"/>
      <c r="C26" s="155"/>
      <c r="D26" s="59">
        <v>0</v>
      </c>
      <c r="E26" s="155" t="s">
        <v>16</v>
      </c>
      <c r="F26" s="155" t="s">
        <v>16</v>
      </c>
      <c r="G26" s="155" t="s">
        <v>97</v>
      </c>
      <c r="H26" s="155" t="s">
        <v>97</v>
      </c>
      <c r="I26" s="155" t="s">
        <v>97</v>
      </c>
      <c r="J26" s="155" t="s">
        <v>97</v>
      </c>
      <c r="K26" s="59">
        <v>0</v>
      </c>
      <c r="L26" s="59">
        <v>0</v>
      </c>
      <c r="M26" s="59">
        <v>0</v>
      </c>
      <c r="N26" s="155" t="s">
        <v>97</v>
      </c>
      <c r="O26" s="155" t="s">
        <v>97</v>
      </c>
      <c r="P26" s="155" t="s">
        <v>97</v>
      </c>
      <c r="Q26" s="155" t="s">
        <v>97</v>
      </c>
      <c r="R26" s="155" t="s">
        <v>97</v>
      </c>
      <c r="S26" s="155" t="s">
        <v>97</v>
      </c>
      <c r="T26" s="155" t="s">
        <v>97</v>
      </c>
      <c r="U26" s="15"/>
      <c r="V26" s="15"/>
    </row>
    <row r="27" spans="1:22" s="16" customFormat="1" ht="15.75" customHeight="1" x14ac:dyDescent="0.2">
      <c r="A27" s="51" t="s">
        <v>33</v>
      </c>
      <c r="B27" s="201" t="s">
        <v>57</v>
      </c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15"/>
      <c r="V27" s="15"/>
    </row>
    <row r="28" spans="1:22" s="16" customFormat="1" ht="38.25" x14ac:dyDescent="0.2">
      <c r="A28" s="55" t="s">
        <v>98</v>
      </c>
      <c r="B28" s="157" t="s">
        <v>209</v>
      </c>
      <c r="C28" s="156" t="s">
        <v>172</v>
      </c>
      <c r="D28" s="152">
        <v>213.04</v>
      </c>
      <c r="E28" s="54" t="s">
        <v>16</v>
      </c>
      <c r="F28" s="54" t="s">
        <v>16</v>
      </c>
      <c r="G28" s="54" t="s">
        <v>16</v>
      </c>
      <c r="H28" s="54" t="s">
        <v>16</v>
      </c>
      <c r="I28" s="54" t="s">
        <v>16</v>
      </c>
      <c r="J28" s="54" t="s">
        <v>16</v>
      </c>
      <c r="K28" s="59">
        <f>D28</f>
        <v>213.04</v>
      </c>
      <c r="L28" s="59">
        <v>0</v>
      </c>
      <c r="M28" s="78">
        <f>D28</f>
        <v>213.04</v>
      </c>
      <c r="N28" s="155" t="s">
        <v>97</v>
      </c>
      <c r="O28" s="155" t="s">
        <v>97</v>
      </c>
      <c r="P28" s="155" t="s">
        <v>97</v>
      </c>
      <c r="Q28" s="155" t="s">
        <v>97</v>
      </c>
      <c r="R28" s="155" t="s">
        <v>97</v>
      </c>
      <c r="S28" s="155" t="s">
        <v>97</v>
      </c>
      <c r="T28" s="155" t="s">
        <v>97</v>
      </c>
      <c r="U28" s="15"/>
      <c r="V28" s="15"/>
    </row>
    <row r="29" spans="1:22" s="16" customFormat="1" ht="38.25" x14ac:dyDescent="0.2">
      <c r="A29" s="55" t="s">
        <v>99</v>
      </c>
      <c r="B29" s="157" t="s">
        <v>210</v>
      </c>
      <c r="C29" s="156" t="s">
        <v>172</v>
      </c>
      <c r="D29" s="152">
        <v>212.86</v>
      </c>
      <c r="E29" s="54" t="s">
        <v>39</v>
      </c>
      <c r="F29" s="54" t="s">
        <v>39</v>
      </c>
      <c r="G29" s="54" t="s">
        <v>16</v>
      </c>
      <c r="H29" s="54" t="s">
        <v>16</v>
      </c>
      <c r="I29" s="54" t="s">
        <v>16</v>
      </c>
      <c r="J29" s="54" t="s">
        <v>16</v>
      </c>
      <c r="K29" s="59">
        <f t="shared" ref="K29:K37" si="0">D29</f>
        <v>212.86</v>
      </c>
      <c r="L29" s="59">
        <v>0</v>
      </c>
      <c r="M29" s="78">
        <f t="shared" ref="M29:M37" si="1">D29</f>
        <v>212.86</v>
      </c>
      <c r="N29" s="155" t="s">
        <v>97</v>
      </c>
      <c r="O29" s="155" t="s">
        <v>97</v>
      </c>
      <c r="P29" s="155" t="s">
        <v>97</v>
      </c>
      <c r="Q29" s="155" t="s">
        <v>97</v>
      </c>
      <c r="R29" s="155" t="s">
        <v>97</v>
      </c>
      <c r="S29" s="155" t="s">
        <v>97</v>
      </c>
      <c r="T29" s="155" t="s">
        <v>97</v>
      </c>
      <c r="U29" s="15"/>
      <c r="V29" s="15"/>
    </row>
    <row r="30" spans="1:22" s="16" customFormat="1" ht="38.25" x14ac:dyDescent="0.2">
      <c r="A30" s="55" t="s">
        <v>159</v>
      </c>
      <c r="B30" s="157" t="s">
        <v>211</v>
      </c>
      <c r="C30" s="156" t="s">
        <v>172</v>
      </c>
      <c r="D30" s="152">
        <v>212.8</v>
      </c>
      <c r="E30" s="54" t="s">
        <v>39</v>
      </c>
      <c r="F30" s="54" t="s">
        <v>39</v>
      </c>
      <c r="G30" s="54" t="s">
        <v>16</v>
      </c>
      <c r="H30" s="54" t="s">
        <v>16</v>
      </c>
      <c r="I30" s="54" t="s">
        <v>16</v>
      </c>
      <c r="J30" s="54" t="s">
        <v>16</v>
      </c>
      <c r="K30" s="59">
        <f t="shared" si="0"/>
        <v>212.8</v>
      </c>
      <c r="L30" s="59">
        <v>0</v>
      </c>
      <c r="M30" s="78">
        <f t="shared" si="1"/>
        <v>212.8</v>
      </c>
      <c r="N30" s="155" t="s">
        <v>97</v>
      </c>
      <c r="O30" s="155" t="s">
        <v>97</v>
      </c>
      <c r="P30" s="155" t="s">
        <v>97</v>
      </c>
      <c r="Q30" s="155" t="s">
        <v>97</v>
      </c>
      <c r="R30" s="155" t="s">
        <v>97</v>
      </c>
      <c r="S30" s="155" t="s">
        <v>97</v>
      </c>
      <c r="T30" s="155" t="s">
        <v>97</v>
      </c>
      <c r="U30" s="15"/>
      <c r="V30" s="15"/>
    </row>
    <row r="31" spans="1:22" s="16" customFormat="1" ht="38.25" x14ac:dyDescent="0.2">
      <c r="A31" s="55" t="s">
        <v>160</v>
      </c>
      <c r="B31" s="157" t="s">
        <v>212</v>
      </c>
      <c r="C31" s="156" t="s">
        <v>172</v>
      </c>
      <c r="D31" s="152">
        <v>212.84</v>
      </c>
      <c r="E31" s="54" t="s">
        <v>39</v>
      </c>
      <c r="F31" s="54" t="s">
        <v>39</v>
      </c>
      <c r="G31" s="54" t="s">
        <v>16</v>
      </c>
      <c r="H31" s="54" t="s">
        <v>16</v>
      </c>
      <c r="I31" s="54" t="s">
        <v>16</v>
      </c>
      <c r="J31" s="54" t="s">
        <v>16</v>
      </c>
      <c r="K31" s="59">
        <f t="shared" si="0"/>
        <v>212.84</v>
      </c>
      <c r="L31" s="59">
        <v>0</v>
      </c>
      <c r="M31" s="78">
        <f t="shared" si="1"/>
        <v>212.84</v>
      </c>
      <c r="N31" s="155" t="s">
        <v>97</v>
      </c>
      <c r="O31" s="155" t="s">
        <v>97</v>
      </c>
      <c r="P31" s="155" t="s">
        <v>97</v>
      </c>
      <c r="Q31" s="155" t="s">
        <v>97</v>
      </c>
      <c r="R31" s="155" t="s">
        <v>97</v>
      </c>
      <c r="S31" s="155" t="s">
        <v>97</v>
      </c>
      <c r="T31" s="155" t="s">
        <v>97</v>
      </c>
      <c r="U31" s="15"/>
      <c r="V31" s="15"/>
    </row>
    <row r="32" spans="1:22" s="16" customFormat="1" ht="38.25" x14ac:dyDescent="0.2">
      <c r="A32" s="55" t="s">
        <v>161</v>
      </c>
      <c r="B32" s="157" t="s">
        <v>213</v>
      </c>
      <c r="C32" s="156" t="s">
        <v>172</v>
      </c>
      <c r="D32" s="152">
        <v>32.24</v>
      </c>
      <c r="E32" s="54" t="s">
        <v>39</v>
      </c>
      <c r="F32" s="54" t="s">
        <v>39</v>
      </c>
      <c r="G32" s="54" t="s">
        <v>16</v>
      </c>
      <c r="H32" s="54" t="s">
        <v>16</v>
      </c>
      <c r="I32" s="54" t="s">
        <v>16</v>
      </c>
      <c r="J32" s="54" t="s">
        <v>16</v>
      </c>
      <c r="K32" s="59">
        <f t="shared" si="0"/>
        <v>32.24</v>
      </c>
      <c r="L32" s="59">
        <v>0</v>
      </c>
      <c r="M32" s="78">
        <f t="shared" si="1"/>
        <v>32.24</v>
      </c>
      <c r="N32" s="155" t="s">
        <v>97</v>
      </c>
      <c r="O32" s="155" t="s">
        <v>97</v>
      </c>
      <c r="P32" s="155" t="s">
        <v>97</v>
      </c>
      <c r="Q32" s="155" t="s">
        <v>97</v>
      </c>
      <c r="R32" s="155" t="s">
        <v>97</v>
      </c>
      <c r="S32" s="155" t="s">
        <v>97</v>
      </c>
      <c r="T32" s="155" t="s">
        <v>97</v>
      </c>
      <c r="U32" s="15"/>
      <c r="V32" s="15"/>
    </row>
    <row r="33" spans="1:22" s="16" customFormat="1" ht="25.5" x14ac:dyDescent="0.2">
      <c r="A33" s="55" t="s">
        <v>221</v>
      </c>
      <c r="B33" s="157" t="s">
        <v>224</v>
      </c>
      <c r="C33" s="169" t="s">
        <v>172</v>
      </c>
      <c r="D33" s="152">
        <v>2298.9299999999998</v>
      </c>
      <c r="E33" s="54" t="s">
        <v>39</v>
      </c>
      <c r="F33" s="54" t="s">
        <v>39</v>
      </c>
      <c r="G33" s="54" t="s">
        <v>16</v>
      </c>
      <c r="H33" s="54" t="s">
        <v>16</v>
      </c>
      <c r="I33" s="54" t="s">
        <v>16</v>
      </c>
      <c r="J33" s="54" t="s">
        <v>16</v>
      </c>
      <c r="K33" s="59">
        <v>0</v>
      </c>
      <c r="L33" s="152">
        <f t="shared" ref="L33:L35" si="2">D33</f>
        <v>2298.9299999999998</v>
      </c>
      <c r="M33" s="152">
        <f t="shared" si="1"/>
        <v>2298.9299999999998</v>
      </c>
      <c r="N33" s="168" t="s">
        <v>97</v>
      </c>
      <c r="O33" s="168" t="s">
        <v>97</v>
      </c>
      <c r="P33" s="168" t="s">
        <v>97</v>
      </c>
      <c r="Q33" s="168" t="s">
        <v>97</v>
      </c>
      <c r="R33" s="168" t="s">
        <v>97</v>
      </c>
      <c r="S33" s="168" t="s">
        <v>97</v>
      </c>
      <c r="T33" s="168" t="s">
        <v>97</v>
      </c>
      <c r="U33" s="15"/>
      <c r="V33" s="15"/>
    </row>
    <row r="34" spans="1:22" s="16" customFormat="1" ht="25.5" x14ac:dyDescent="0.2">
      <c r="A34" s="55" t="s">
        <v>222</v>
      </c>
      <c r="B34" s="157" t="s">
        <v>225</v>
      </c>
      <c r="C34" s="169" t="s">
        <v>172</v>
      </c>
      <c r="D34" s="152">
        <v>1402.79</v>
      </c>
      <c r="E34" s="54" t="s">
        <v>39</v>
      </c>
      <c r="F34" s="54" t="s">
        <v>39</v>
      </c>
      <c r="G34" s="54" t="s">
        <v>16</v>
      </c>
      <c r="H34" s="54" t="s">
        <v>16</v>
      </c>
      <c r="I34" s="54" t="s">
        <v>16</v>
      </c>
      <c r="J34" s="54" t="s">
        <v>16</v>
      </c>
      <c r="K34" s="59">
        <v>0</v>
      </c>
      <c r="L34" s="152">
        <f t="shared" si="2"/>
        <v>1402.79</v>
      </c>
      <c r="M34" s="152">
        <f t="shared" si="1"/>
        <v>1402.79</v>
      </c>
      <c r="N34" s="168" t="s">
        <v>97</v>
      </c>
      <c r="O34" s="168" t="s">
        <v>97</v>
      </c>
      <c r="P34" s="168" t="s">
        <v>97</v>
      </c>
      <c r="Q34" s="168" t="s">
        <v>97</v>
      </c>
      <c r="R34" s="168" t="s">
        <v>97</v>
      </c>
      <c r="S34" s="168" t="s">
        <v>97</v>
      </c>
      <c r="T34" s="168" t="s">
        <v>97</v>
      </c>
      <c r="U34" s="15"/>
      <c r="V34" s="15"/>
    </row>
    <row r="35" spans="1:22" s="16" customFormat="1" ht="38.25" x14ac:dyDescent="0.2">
      <c r="A35" s="55" t="s">
        <v>223</v>
      </c>
      <c r="B35" s="157" t="s">
        <v>293</v>
      </c>
      <c r="C35" s="169" t="s">
        <v>172</v>
      </c>
      <c r="D35" s="152">
        <v>11325</v>
      </c>
      <c r="E35" s="54" t="s">
        <v>39</v>
      </c>
      <c r="F35" s="54" t="s">
        <v>39</v>
      </c>
      <c r="G35" s="54" t="s">
        <v>16</v>
      </c>
      <c r="H35" s="54" t="s">
        <v>16</v>
      </c>
      <c r="I35" s="54" t="s">
        <v>16</v>
      </c>
      <c r="J35" s="54" t="s">
        <v>16</v>
      </c>
      <c r="K35" s="59">
        <v>0</v>
      </c>
      <c r="L35" s="152">
        <f t="shared" si="2"/>
        <v>11325</v>
      </c>
      <c r="M35" s="152">
        <f t="shared" si="1"/>
        <v>11325</v>
      </c>
      <c r="N35" s="168" t="s">
        <v>97</v>
      </c>
      <c r="O35" s="168" t="s">
        <v>97</v>
      </c>
      <c r="P35" s="168" t="s">
        <v>97</v>
      </c>
      <c r="Q35" s="168" t="s">
        <v>97</v>
      </c>
      <c r="R35" s="168" t="s">
        <v>97</v>
      </c>
      <c r="S35" s="168" t="s">
        <v>97</v>
      </c>
      <c r="T35" s="168" t="s">
        <v>97</v>
      </c>
      <c r="U35" s="15"/>
      <c r="V35" s="15"/>
    </row>
    <row r="36" spans="1:22" s="16" customFormat="1" ht="13.5" customHeight="1" x14ac:dyDescent="0.2">
      <c r="A36" s="55" t="s">
        <v>226</v>
      </c>
      <c r="B36" s="157" t="s">
        <v>214</v>
      </c>
      <c r="C36" s="156" t="s">
        <v>174</v>
      </c>
      <c r="D36" s="152">
        <v>105.57</v>
      </c>
      <c r="E36" s="54" t="s">
        <v>39</v>
      </c>
      <c r="F36" s="54" t="s">
        <v>39</v>
      </c>
      <c r="G36" s="54" t="s">
        <v>16</v>
      </c>
      <c r="H36" s="54" t="s">
        <v>16</v>
      </c>
      <c r="I36" s="54" t="s">
        <v>16</v>
      </c>
      <c r="J36" s="54" t="s">
        <v>16</v>
      </c>
      <c r="K36" s="59">
        <f t="shared" si="0"/>
        <v>105.57</v>
      </c>
      <c r="L36" s="59">
        <v>0</v>
      </c>
      <c r="M36" s="78">
        <f t="shared" si="1"/>
        <v>105.57</v>
      </c>
      <c r="N36" s="155" t="s">
        <v>97</v>
      </c>
      <c r="O36" s="155" t="s">
        <v>97</v>
      </c>
      <c r="P36" s="155" t="s">
        <v>97</v>
      </c>
      <c r="Q36" s="155" t="s">
        <v>97</v>
      </c>
      <c r="R36" s="155" t="s">
        <v>97</v>
      </c>
      <c r="S36" s="155" t="s">
        <v>97</v>
      </c>
      <c r="T36" s="155" t="s">
        <v>97</v>
      </c>
      <c r="U36" s="15"/>
      <c r="V36" s="15"/>
    </row>
    <row r="37" spans="1:22" s="16" customFormat="1" ht="13.5" customHeight="1" x14ac:dyDescent="0.2">
      <c r="A37" s="55" t="s">
        <v>227</v>
      </c>
      <c r="B37" s="157" t="s">
        <v>215</v>
      </c>
      <c r="C37" s="156" t="s">
        <v>216</v>
      </c>
      <c r="D37" s="152">
        <v>241.53</v>
      </c>
      <c r="E37" s="54" t="s">
        <v>39</v>
      </c>
      <c r="F37" s="54" t="s">
        <v>39</v>
      </c>
      <c r="G37" s="54" t="s">
        <v>16</v>
      </c>
      <c r="H37" s="54" t="s">
        <v>16</v>
      </c>
      <c r="I37" s="54" t="s">
        <v>16</v>
      </c>
      <c r="J37" s="54" t="s">
        <v>16</v>
      </c>
      <c r="K37" s="59">
        <f t="shared" si="0"/>
        <v>241.53</v>
      </c>
      <c r="L37" s="59">
        <v>0</v>
      </c>
      <c r="M37" s="78">
        <f t="shared" si="1"/>
        <v>241.53</v>
      </c>
      <c r="N37" s="155" t="s">
        <v>97</v>
      </c>
      <c r="O37" s="155" t="s">
        <v>97</v>
      </c>
      <c r="P37" s="155" t="s">
        <v>97</v>
      </c>
      <c r="Q37" s="155" t="s">
        <v>97</v>
      </c>
      <c r="R37" s="155" t="s">
        <v>97</v>
      </c>
      <c r="S37" s="155" t="s">
        <v>97</v>
      </c>
      <c r="T37" s="155" t="s">
        <v>97</v>
      </c>
      <c r="U37" s="15"/>
      <c r="V37" s="15"/>
    </row>
    <row r="38" spans="1:22" s="16" customFormat="1" ht="12.75" x14ac:dyDescent="0.2">
      <c r="A38" s="202" t="s">
        <v>59</v>
      </c>
      <c r="B38" s="203"/>
      <c r="C38" s="153"/>
      <c r="D38" s="152">
        <f>SUM(D28:D37)</f>
        <v>16257.6</v>
      </c>
      <c r="E38" s="153" t="s">
        <v>16</v>
      </c>
      <c r="F38" s="153" t="s">
        <v>16</v>
      </c>
      <c r="G38" s="153" t="s">
        <v>97</v>
      </c>
      <c r="H38" s="153" t="s">
        <v>97</v>
      </c>
      <c r="I38" s="153" t="s">
        <v>97</v>
      </c>
      <c r="J38" s="153" t="s">
        <v>97</v>
      </c>
      <c r="K38" s="152">
        <f>SUM(K28:K37)</f>
        <v>1230.8800000000001</v>
      </c>
      <c r="L38" s="152">
        <f>SUM(L28:L37)</f>
        <v>15026.72</v>
      </c>
      <c r="M38" s="152">
        <f>SUM(M28:M37)</f>
        <v>16257.6</v>
      </c>
      <c r="N38" s="155" t="s">
        <v>97</v>
      </c>
      <c r="O38" s="155" t="s">
        <v>97</v>
      </c>
      <c r="P38" s="155" t="s">
        <v>97</v>
      </c>
      <c r="Q38" s="155" t="s">
        <v>97</v>
      </c>
      <c r="R38" s="155" t="s">
        <v>97</v>
      </c>
      <c r="S38" s="155" t="s">
        <v>97</v>
      </c>
      <c r="T38" s="155" t="s">
        <v>97</v>
      </c>
      <c r="U38" s="15"/>
      <c r="V38" s="15"/>
    </row>
    <row r="39" spans="1:22" s="16" customFormat="1" ht="12.75" x14ac:dyDescent="0.2">
      <c r="A39" s="204" t="s">
        <v>60</v>
      </c>
      <c r="B39" s="204"/>
      <c r="C39" s="153"/>
      <c r="D39" s="152">
        <f>D24+D26+D38</f>
        <v>30701.739999999998</v>
      </c>
      <c r="E39" s="62" t="str">
        <f>E24</f>
        <v>х </v>
      </c>
      <c r="F39" s="159" t="str">
        <f>F24</f>
        <v>х </v>
      </c>
      <c r="G39" s="155" t="s">
        <v>97</v>
      </c>
      <c r="H39" s="155" t="s">
        <v>97</v>
      </c>
      <c r="I39" s="158" t="str">
        <f>I24</f>
        <v>-</v>
      </c>
      <c r="J39" s="155" t="s">
        <v>97</v>
      </c>
      <c r="K39" s="152">
        <f>K24+K26+K38</f>
        <v>1230.8800000000001</v>
      </c>
      <c r="L39" s="152">
        <f>L24+L26+L38</f>
        <v>29470.86</v>
      </c>
      <c r="M39" s="152">
        <f>M24+M26+M38</f>
        <v>30701.739999999998</v>
      </c>
      <c r="N39" s="155" t="s">
        <v>97</v>
      </c>
      <c r="O39" s="155" t="s">
        <v>97</v>
      </c>
      <c r="P39" s="155" t="s">
        <v>97</v>
      </c>
      <c r="Q39" s="155" t="s">
        <v>97</v>
      </c>
      <c r="R39" s="155" t="s">
        <v>97</v>
      </c>
      <c r="S39" s="155" t="s">
        <v>97</v>
      </c>
      <c r="T39" s="155" t="s">
        <v>97</v>
      </c>
      <c r="U39" s="15"/>
      <c r="V39" s="15"/>
    </row>
    <row r="40" spans="1:22" s="16" customFormat="1" ht="14.25" customHeight="1" x14ac:dyDescent="0.2">
      <c r="A40" s="205" t="s">
        <v>107</v>
      </c>
      <c r="B40" s="205"/>
      <c r="C40" s="109"/>
      <c r="D40" s="160">
        <f>D39</f>
        <v>30701.739999999998</v>
      </c>
      <c r="E40" s="160">
        <v>26355.439999999999</v>
      </c>
      <c r="F40" s="160">
        <v>0</v>
      </c>
      <c r="G40" s="160">
        <v>0</v>
      </c>
      <c r="H40" s="160">
        <v>0</v>
      </c>
      <c r="I40" s="160">
        <f>D40-E40</f>
        <v>4346.2999999999993</v>
      </c>
      <c r="J40" s="160">
        <v>0</v>
      </c>
      <c r="K40" s="160">
        <f>K39</f>
        <v>1230.8800000000001</v>
      </c>
      <c r="L40" s="160">
        <f>L39</f>
        <v>29470.86</v>
      </c>
      <c r="M40" s="160">
        <f>M39</f>
        <v>30701.739999999998</v>
      </c>
      <c r="N40" s="155" t="s">
        <v>97</v>
      </c>
      <c r="O40" s="155" t="s">
        <v>97</v>
      </c>
      <c r="P40" s="77" t="str">
        <f>P39</f>
        <v>-</v>
      </c>
      <c r="Q40" s="109" t="s">
        <v>97</v>
      </c>
      <c r="R40" s="63" t="str">
        <f>R39</f>
        <v>-</v>
      </c>
      <c r="S40" s="63" t="str">
        <f>S39</f>
        <v>-</v>
      </c>
      <c r="T40" s="63" t="str">
        <f>T39</f>
        <v>-</v>
      </c>
      <c r="U40" s="15"/>
      <c r="V40" s="15"/>
    </row>
    <row r="41" spans="1:22" s="16" customFormat="1" ht="15" customHeight="1" x14ac:dyDescent="0.2">
      <c r="A41" s="186" t="s">
        <v>250</v>
      </c>
      <c r="B41" s="208" t="s">
        <v>251</v>
      </c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10"/>
      <c r="U41" s="15"/>
      <c r="V41" s="15"/>
    </row>
    <row r="42" spans="1:22" s="16" customFormat="1" ht="15" customHeight="1" x14ac:dyDescent="0.2">
      <c r="A42" s="51" t="s">
        <v>7</v>
      </c>
      <c r="B42" s="202" t="s">
        <v>219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7"/>
      <c r="U42" s="15"/>
      <c r="V42" s="15"/>
    </row>
    <row r="43" spans="1:22" s="16" customFormat="1" ht="12.75" customHeight="1" x14ac:dyDescent="0.2">
      <c r="A43" s="52" t="s">
        <v>8</v>
      </c>
      <c r="B43" s="211" t="s">
        <v>56</v>
      </c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3"/>
      <c r="U43" s="15"/>
      <c r="V43" s="15"/>
    </row>
    <row r="44" spans="1:22" s="16" customFormat="1" ht="14.25" customHeight="1" x14ac:dyDescent="0.2">
      <c r="A44" s="204" t="s">
        <v>55</v>
      </c>
      <c r="B44" s="204"/>
      <c r="C44" s="184"/>
      <c r="D44" s="152">
        <v>0</v>
      </c>
      <c r="E44" s="62" t="s">
        <v>16</v>
      </c>
      <c r="F44" s="54" t="s">
        <v>16</v>
      </c>
      <c r="G44" s="185" t="s">
        <v>97</v>
      </c>
      <c r="H44" s="185" t="s">
        <v>97</v>
      </c>
      <c r="I44" s="158">
        <f>'5'!J110</f>
        <v>0</v>
      </c>
      <c r="J44" s="185" t="s">
        <v>97</v>
      </c>
      <c r="K44" s="152">
        <v>0</v>
      </c>
      <c r="L44" s="152">
        <v>0</v>
      </c>
      <c r="M44" s="152">
        <v>0</v>
      </c>
      <c r="N44" s="185" t="s">
        <v>97</v>
      </c>
      <c r="O44" s="185" t="s">
        <v>97</v>
      </c>
      <c r="P44" s="185" t="s">
        <v>97</v>
      </c>
      <c r="Q44" s="185" t="s">
        <v>97</v>
      </c>
      <c r="R44" s="185" t="s">
        <v>97</v>
      </c>
      <c r="S44" s="185" t="s">
        <v>97</v>
      </c>
      <c r="T44" s="185" t="s">
        <v>97</v>
      </c>
      <c r="U44" s="15"/>
      <c r="V44" s="15"/>
    </row>
    <row r="45" spans="1:22" s="16" customFormat="1" ht="14.25" customHeight="1" x14ac:dyDescent="0.2">
      <c r="A45" s="184" t="s">
        <v>9</v>
      </c>
      <c r="B45" s="206" t="s">
        <v>132</v>
      </c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15"/>
      <c r="V45" s="15"/>
    </row>
    <row r="46" spans="1:22" s="16" customFormat="1" ht="15" customHeight="1" x14ac:dyDescent="0.2">
      <c r="A46" s="201" t="s">
        <v>58</v>
      </c>
      <c r="B46" s="201"/>
      <c r="C46" s="185"/>
      <c r="D46" s="59">
        <v>0</v>
      </c>
      <c r="E46" s="185" t="s">
        <v>16</v>
      </c>
      <c r="F46" s="185" t="s">
        <v>16</v>
      </c>
      <c r="G46" s="185" t="s">
        <v>97</v>
      </c>
      <c r="H46" s="185" t="s">
        <v>97</v>
      </c>
      <c r="I46" s="185" t="s">
        <v>97</v>
      </c>
      <c r="J46" s="185" t="s">
        <v>97</v>
      </c>
      <c r="K46" s="59">
        <v>0</v>
      </c>
      <c r="L46" s="59">
        <v>0</v>
      </c>
      <c r="M46" s="59">
        <v>0</v>
      </c>
      <c r="N46" s="185" t="s">
        <v>97</v>
      </c>
      <c r="O46" s="185" t="s">
        <v>97</v>
      </c>
      <c r="P46" s="185" t="s">
        <v>97</v>
      </c>
      <c r="Q46" s="185" t="s">
        <v>97</v>
      </c>
      <c r="R46" s="185" t="s">
        <v>97</v>
      </c>
      <c r="S46" s="185" t="s">
        <v>97</v>
      </c>
      <c r="T46" s="185" t="s">
        <v>97</v>
      </c>
      <c r="U46" s="15"/>
      <c r="V46" s="15"/>
    </row>
    <row r="47" spans="1:22" s="16" customFormat="1" ht="15.75" customHeight="1" x14ac:dyDescent="0.2">
      <c r="A47" s="51" t="s">
        <v>33</v>
      </c>
      <c r="B47" s="201" t="s">
        <v>57</v>
      </c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15"/>
      <c r="V47" s="15"/>
    </row>
    <row r="48" spans="1:22" s="16" customFormat="1" ht="38.25" x14ac:dyDescent="0.2">
      <c r="A48" s="55" t="s">
        <v>98</v>
      </c>
      <c r="B48" s="157" t="s">
        <v>245</v>
      </c>
      <c r="C48" s="189" t="s">
        <v>172</v>
      </c>
      <c r="D48" s="152">
        <v>633.97</v>
      </c>
      <c r="E48" s="54" t="s">
        <v>39</v>
      </c>
      <c r="F48" s="54" t="s">
        <v>39</v>
      </c>
      <c r="G48" s="54" t="s">
        <v>16</v>
      </c>
      <c r="H48" s="54" t="s">
        <v>16</v>
      </c>
      <c r="I48" s="54" t="s">
        <v>16</v>
      </c>
      <c r="J48" s="54" t="s">
        <v>16</v>
      </c>
      <c r="K48" s="59">
        <v>0</v>
      </c>
      <c r="L48" s="59">
        <f t="shared" ref="L48" si="3">D48</f>
        <v>633.97</v>
      </c>
      <c r="M48" s="78">
        <f t="shared" ref="M48" si="4">D48</f>
        <v>633.97</v>
      </c>
      <c r="N48" s="185" t="s">
        <v>97</v>
      </c>
      <c r="O48" s="185" t="s">
        <v>97</v>
      </c>
      <c r="P48" s="185" t="s">
        <v>97</v>
      </c>
      <c r="Q48" s="185" t="s">
        <v>97</v>
      </c>
      <c r="R48" s="185" t="s">
        <v>97</v>
      </c>
      <c r="S48" s="185" t="s">
        <v>97</v>
      </c>
      <c r="T48" s="185" t="s">
        <v>97</v>
      </c>
      <c r="U48" s="15"/>
      <c r="V48" s="15"/>
    </row>
    <row r="49" spans="1:22" s="16" customFormat="1" ht="12.75" x14ac:dyDescent="0.2">
      <c r="A49" s="202" t="s">
        <v>59</v>
      </c>
      <c r="B49" s="203"/>
      <c r="C49" s="184"/>
      <c r="D49" s="152">
        <f>SUM(D48:D48)</f>
        <v>633.97</v>
      </c>
      <c r="E49" s="184" t="s">
        <v>16</v>
      </c>
      <c r="F49" s="184" t="s">
        <v>16</v>
      </c>
      <c r="G49" s="184" t="s">
        <v>97</v>
      </c>
      <c r="H49" s="184" t="s">
        <v>97</v>
      </c>
      <c r="I49" s="184" t="s">
        <v>97</v>
      </c>
      <c r="J49" s="184" t="s">
        <v>97</v>
      </c>
      <c r="K49" s="152">
        <f>SUM(K48:K48)</f>
        <v>0</v>
      </c>
      <c r="L49" s="152">
        <f>SUM(L48:L48)</f>
        <v>633.97</v>
      </c>
      <c r="M49" s="152">
        <f>SUM(M48:M48)</f>
        <v>633.97</v>
      </c>
      <c r="N49" s="185" t="s">
        <v>97</v>
      </c>
      <c r="O49" s="185" t="s">
        <v>97</v>
      </c>
      <c r="P49" s="185" t="s">
        <v>97</v>
      </c>
      <c r="Q49" s="185" t="s">
        <v>97</v>
      </c>
      <c r="R49" s="185" t="s">
        <v>97</v>
      </c>
      <c r="S49" s="185" t="s">
        <v>97</v>
      </c>
      <c r="T49" s="185" t="s">
        <v>97</v>
      </c>
      <c r="U49" s="15"/>
      <c r="V49" s="15"/>
    </row>
    <row r="50" spans="1:22" s="16" customFormat="1" ht="12.75" x14ac:dyDescent="0.2">
      <c r="A50" s="204" t="s">
        <v>60</v>
      </c>
      <c r="B50" s="204"/>
      <c r="C50" s="184"/>
      <c r="D50" s="152">
        <f>D44+D46+D49</f>
        <v>633.97</v>
      </c>
      <c r="E50" s="62" t="str">
        <f>E44</f>
        <v>х </v>
      </c>
      <c r="F50" s="159" t="str">
        <f>F44</f>
        <v>х </v>
      </c>
      <c r="G50" s="185" t="s">
        <v>97</v>
      </c>
      <c r="H50" s="185" t="s">
        <v>97</v>
      </c>
      <c r="I50" s="158">
        <f>I44</f>
        <v>0</v>
      </c>
      <c r="J50" s="185" t="s">
        <v>97</v>
      </c>
      <c r="K50" s="152">
        <f>K44+K46+K49</f>
        <v>0</v>
      </c>
      <c r="L50" s="152">
        <f>L44+L46+L49</f>
        <v>633.97</v>
      </c>
      <c r="M50" s="152">
        <f>M44+M46+M49</f>
        <v>633.97</v>
      </c>
      <c r="N50" s="185" t="s">
        <v>97</v>
      </c>
      <c r="O50" s="185" t="s">
        <v>97</v>
      </c>
      <c r="P50" s="185" t="s">
        <v>97</v>
      </c>
      <c r="Q50" s="185" t="s">
        <v>97</v>
      </c>
      <c r="R50" s="185" t="s">
        <v>97</v>
      </c>
      <c r="S50" s="185" t="s">
        <v>97</v>
      </c>
      <c r="T50" s="185" t="s">
        <v>97</v>
      </c>
      <c r="U50" s="15"/>
      <c r="V50" s="15"/>
    </row>
    <row r="51" spans="1:22" s="16" customFormat="1" ht="15" customHeight="1" x14ac:dyDescent="0.2">
      <c r="A51" s="205" t="s">
        <v>256</v>
      </c>
      <c r="B51" s="205"/>
      <c r="C51" s="186"/>
      <c r="D51" s="160">
        <f>D50</f>
        <v>633.97</v>
      </c>
      <c r="E51" s="160">
        <v>29.1</v>
      </c>
      <c r="F51" s="160">
        <v>550</v>
      </c>
      <c r="G51" s="160">
        <v>0</v>
      </c>
      <c r="H51" s="160">
        <v>0</v>
      </c>
      <c r="I51" s="160">
        <f>D51-E51-F51</f>
        <v>54.870000000000005</v>
      </c>
      <c r="J51" s="160">
        <v>0</v>
      </c>
      <c r="K51" s="160">
        <f>K50</f>
        <v>0</v>
      </c>
      <c r="L51" s="160">
        <f>L50</f>
        <v>633.97</v>
      </c>
      <c r="M51" s="160">
        <f>M50</f>
        <v>633.97</v>
      </c>
      <c r="N51" s="185" t="s">
        <v>97</v>
      </c>
      <c r="O51" s="185" t="s">
        <v>97</v>
      </c>
      <c r="P51" s="77" t="str">
        <f>P50</f>
        <v>-</v>
      </c>
      <c r="Q51" s="186" t="s">
        <v>97</v>
      </c>
      <c r="R51" s="63" t="str">
        <f>R50</f>
        <v>-</v>
      </c>
      <c r="S51" s="63" t="str">
        <f>S50</f>
        <v>-</v>
      </c>
      <c r="T51" s="63" t="str">
        <f>T50</f>
        <v>-</v>
      </c>
      <c r="U51" s="15"/>
      <c r="V51" s="15"/>
    </row>
    <row r="52" spans="1:22" s="16" customFormat="1" ht="15" customHeight="1" x14ac:dyDescent="0.2">
      <c r="A52" s="186" t="s">
        <v>253</v>
      </c>
      <c r="B52" s="208" t="s">
        <v>252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10"/>
      <c r="U52" s="15"/>
      <c r="V52" s="15"/>
    </row>
    <row r="53" spans="1:22" s="16" customFormat="1" ht="15" customHeight="1" x14ac:dyDescent="0.2">
      <c r="A53" s="51" t="s">
        <v>7</v>
      </c>
      <c r="B53" s="202" t="s">
        <v>219</v>
      </c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7"/>
      <c r="U53" s="15"/>
      <c r="V53" s="15"/>
    </row>
    <row r="54" spans="1:22" s="16" customFormat="1" ht="12.75" customHeight="1" x14ac:dyDescent="0.2">
      <c r="A54" s="52" t="s">
        <v>8</v>
      </c>
      <c r="B54" s="211" t="s">
        <v>56</v>
      </c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3"/>
      <c r="U54" s="15"/>
      <c r="V54" s="15"/>
    </row>
    <row r="55" spans="1:22" s="16" customFormat="1" ht="14.25" customHeight="1" x14ac:dyDescent="0.2">
      <c r="A55" s="204" t="s">
        <v>55</v>
      </c>
      <c r="B55" s="204"/>
      <c r="C55" s="184"/>
      <c r="D55" s="152">
        <v>0</v>
      </c>
      <c r="E55" s="62" t="s">
        <v>16</v>
      </c>
      <c r="F55" s="54" t="s">
        <v>16</v>
      </c>
      <c r="G55" s="185" t="s">
        <v>97</v>
      </c>
      <c r="H55" s="185" t="s">
        <v>97</v>
      </c>
      <c r="I55" s="158" t="str">
        <f>'5'!J123</f>
        <v>х</v>
      </c>
      <c r="J55" s="185" t="s">
        <v>97</v>
      </c>
      <c r="K55" s="152">
        <v>0</v>
      </c>
      <c r="L55" s="152">
        <v>0</v>
      </c>
      <c r="M55" s="152">
        <v>0</v>
      </c>
      <c r="N55" s="185" t="s">
        <v>97</v>
      </c>
      <c r="O55" s="185" t="s">
        <v>97</v>
      </c>
      <c r="P55" s="185" t="s">
        <v>97</v>
      </c>
      <c r="Q55" s="185" t="s">
        <v>97</v>
      </c>
      <c r="R55" s="185" t="s">
        <v>97</v>
      </c>
      <c r="S55" s="185" t="s">
        <v>97</v>
      </c>
      <c r="T55" s="185" t="s">
        <v>97</v>
      </c>
      <c r="U55" s="15"/>
      <c r="V55" s="15"/>
    </row>
    <row r="56" spans="1:22" s="16" customFormat="1" ht="14.25" customHeight="1" x14ac:dyDescent="0.2">
      <c r="A56" s="184" t="s">
        <v>9</v>
      </c>
      <c r="B56" s="206" t="s">
        <v>132</v>
      </c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15"/>
      <c r="V56" s="15"/>
    </row>
    <row r="57" spans="1:22" s="16" customFormat="1" ht="15" customHeight="1" x14ac:dyDescent="0.2">
      <c r="A57" s="201" t="s">
        <v>58</v>
      </c>
      <c r="B57" s="201"/>
      <c r="C57" s="185"/>
      <c r="D57" s="59">
        <v>0</v>
      </c>
      <c r="E57" s="185" t="s">
        <v>16</v>
      </c>
      <c r="F57" s="185" t="s">
        <v>16</v>
      </c>
      <c r="G57" s="185" t="s">
        <v>97</v>
      </c>
      <c r="H57" s="185" t="s">
        <v>97</v>
      </c>
      <c r="I57" s="185" t="s">
        <v>97</v>
      </c>
      <c r="J57" s="185" t="s">
        <v>97</v>
      </c>
      <c r="K57" s="59">
        <v>0</v>
      </c>
      <c r="L57" s="59">
        <v>0</v>
      </c>
      <c r="M57" s="59">
        <v>0</v>
      </c>
      <c r="N57" s="185" t="s">
        <v>97</v>
      </c>
      <c r="O57" s="185" t="s">
        <v>97</v>
      </c>
      <c r="P57" s="185" t="s">
        <v>97</v>
      </c>
      <c r="Q57" s="185" t="s">
        <v>97</v>
      </c>
      <c r="R57" s="185" t="s">
        <v>97</v>
      </c>
      <c r="S57" s="185" t="s">
        <v>97</v>
      </c>
      <c r="T57" s="185" t="s">
        <v>97</v>
      </c>
      <c r="U57" s="15"/>
      <c r="V57" s="15"/>
    </row>
    <row r="58" spans="1:22" s="16" customFormat="1" ht="15.75" customHeight="1" x14ac:dyDescent="0.2">
      <c r="A58" s="51" t="s">
        <v>33</v>
      </c>
      <c r="B58" s="201" t="s">
        <v>57</v>
      </c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15"/>
      <c r="V58" s="15"/>
    </row>
    <row r="59" spans="1:22" s="16" customFormat="1" ht="38.25" x14ac:dyDescent="0.2">
      <c r="A59" s="55" t="s">
        <v>98</v>
      </c>
      <c r="B59" s="157" t="s">
        <v>246</v>
      </c>
      <c r="C59" s="189" t="s">
        <v>172</v>
      </c>
      <c r="D59" s="152">
        <v>628.82000000000005</v>
      </c>
      <c r="E59" s="54" t="s">
        <v>39</v>
      </c>
      <c r="F59" s="54" t="s">
        <v>39</v>
      </c>
      <c r="G59" s="54" t="s">
        <v>16</v>
      </c>
      <c r="H59" s="54" t="s">
        <v>16</v>
      </c>
      <c r="I59" s="54" t="s">
        <v>16</v>
      </c>
      <c r="J59" s="54" t="s">
        <v>16</v>
      </c>
      <c r="K59" s="59">
        <v>0</v>
      </c>
      <c r="L59" s="59">
        <f t="shared" ref="L59" si="5">D59</f>
        <v>628.82000000000005</v>
      </c>
      <c r="M59" s="78">
        <f t="shared" ref="M59" si="6">D59</f>
        <v>628.82000000000005</v>
      </c>
      <c r="N59" s="185" t="s">
        <v>97</v>
      </c>
      <c r="O59" s="185" t="s">
        <v>97</v>
      </c>
      <c r="P59" s="185" t="s">
        <v>97</v>
      </c>
      <c r="Q59" s="185" t="s">
        <v>97</v>
      </c>
      <c r="R59" s="185" t="s">
        <v>97</v>
      </c>
      <c r="S59" s="185" t="s">
        <v>97</v>
      </c>
      <c r="T59" s="185" t="s">
        <v>97</v>
      </c>
      <c r="U59" s="15"/>
      <c r="V59" s="15"/>
    </row>
    <row r="60" spans="1:22" s="16" customFormat="1" ht="12.75" x14ac:dyDescent="0.2">
      <c r="A60" s="202" t="s">
        <v>59</v>
      </c>
      <c r="B60" s="203"/>
      <c r="C60" s="184"/>
      <c r="D60" s="152">
        <f>SUM(D59:D59)</f>
        <v>628.82000000000005</v>
      </c>
      <c r="E60" s="184" t="s">
        <v>16</v>
      </c>
      <c r="F60" s="184" t="s">
        <v>16</v>
      </c>
      <c r="G60" s="184" t="s">
        <v>97</v>
      </c>
      <c r="H60" s="184" t="s">
        <v>97</v>
      </c>
      <c r="I60" s="184" t="s">
        <v>97</v>
      </c>
      <c r="J60" s="184" t="s">
        <v>97</v>
      </c>
      <c r="K60" s="152">
        <f>SUM(K59:K59)</f>
        <v>0</v>
      </c>
      <c r="L60" s="152">
        <f>SUM(L59:L59)</f>
        <v>628.82000000000005</v>
      </c>
      <c r="M60" s="152">
        <f>SUM(M59:M59)</f>
        <v>628.82000000000005</v>
      </c>
      <c r="N60" s="185" t="s">
        <v>97</v>
      </c>
      <c r="O60" s="185" t="s">
        <v>97</v>
      </c>
      <c r="P60" s="185" t="s">
        <v>97</v>
      </c>
      <c r="Q60" s="185" t="s">
        <v>97</v>
      </c>
      <c r="R60" s="185" t="s">
        <v>97</v>
      </c>
      <c r="S60" s="185" t="s">
        <v>97</v>
      </c>
      <c r="T60" s="185" t="s">
        <v>97</v>
      </c>
      <c r="U60" s="15"/>
      <c r="V60" s="15"/>
    </row>
    <row r="61" spans="1:22" s="16" customFormat="1" ht="12.75" x14ac:dyDescent="0.2">
      <c r="A61" s="204" t="s">
        <v>60</v>
      </c>
      <c r="B61" s="204"/>
      <c r="C61" s="184"/>
      <c r="D61" s="152">
        <f>D55+D57+D60</f>
        <v>628.82000000000005</v>
      </c>
      <c r="E61" s="62" t="str">
        <f>E55</f>
        <v>х </v>
      </c>
      <c r="F61" s="159" t="str">
        <f>F55</f>
        <v>х </v>
      </c>
      <c r="G61" s="185" t="s">
        <v>97</v>
      </c>
      <c r="H61" s="185" t="s">
        <v>97</v>
      </c>
      <c r="I61" s="158" t="str">
        <f>I55</f>
        <v>х</v>
      </c>
      <c r="J61" s="185" t="s">
        <v>97</v>
      </c>
      <c r="K61" s="152">
        <f>K55+K57+K60</f>
        <v>0</v>
      </c>
      <c r="L61" s="152">
        <f>L55+L57+L60</f>
        <v>628.82000000000005</v>
      </c>
      <c r="M61" s="152">
        <f>M55+M57+M60</f>
        <v>628.82000000000005</v>
      </c>
      <c r="N61" s="185" t="s">
        <v>97</v>
      </c>
      <c r="O61" s="185" t="s">
        <v>97</v>
      </c>
      <c r="P61" s="185" t="s">
        <v>97</v>
      </c>
      <c r="Q61" s="185" t="s">
        <v>97</v>
      </c>
      <c r="R61" s="185" t="s">
        <v>97</v>
      </c>
      <c r="S61" s="185" t="s">
        <v>97</v>
      </c>
      <c r="T61" s="185" t="s">
        <v>97</v>
      </c>
      <c r="U61" s="15"/>
      <c r="V61" s="15"/>
    </row>
    <row r="62" spans="1:22" s="16" customFormat="1" ht="14.25" customHeight="1" x14ac:dyDescent="0.2">
      <c r="A62" s="205" t="s">
        <v>257</v>
      </c>
      <c r="B62" s="205"/>
      <c r="C62" s="186"/>
      <c r="D62" s="160">
        <f>D61</f>
        <v>628.82000000000005</v>
      </c>
      <c r="E62" s="160">
        <v>13.97</v>
      </c>
      <c r="F62" s="160">
        <v>550</v>
      </c>
      <c r="G62" s="160">
        <v>0</v>
      </c>
      <c r="H62" s="160">
        <v>0</v>
      </c>
      <c r="I62" s="160">
        <f>D62-E62-F62</f>
        <v>64.850000000000023</v>
      </c>
      <c r="J62" s="160">
        <v>0</v>
      </c>
      <c r="K62" s="160">
        <f>K61</f>
        <v>0</v>
      </c>
      <c r="L62" s="160">
        <f>L61</f>
        <v>628.82000000000005</v>
      </c>
      <c r="M62" s="160">
        <f>M61</f>
        <v>628.82000000000005</v>
      </c>
      <c r="N62" s="185" t="s">
        <v>97</v>
      </c>
      <c r="O62" s="185" t="s">
        <v>97</v>
      </c>
      <c r="P62" s="77" t="str">
        <f>P61</f>
        <v>-</v>
      </c>
      <c r="Q62" s="186" t="s">
        <v>97</v>
      </c>
      <c r="R62" s="63" t="str">
        <f>R61</f>
        <v>-</v>
      </c>
      <c r="S62" s="63" t="str">
        <f>S61</f>
        <v>-</v>
      </c>
      <c r="T62" s="63" t="str">
        <f>T61</f>
        <v>-</v>
      </c>
      <c r="U62" s="15"/>
      <c r="V62" s="15"/>
    </row>
    <row r="63" spans="1:22" s="16" customFormat="1" ht="15" customHeight="1" x14ac:dyDescent="0.2">
      <c r="A63" s="186" t="s">
        <v>254</v>
      </c>
      <c r="B63" s="208" t="s">
        <v>255</v>
      </c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10"/>
      <c r="U63" s="15"/>
      <c r="V63" s="15"/>
    </row>
    <row r="64" spans="1:22" s="16" customFormat="1" ht="15" customHeight="1" x14ac:dyDescent="0.2">
      <c r="A64" s="51" t="s">
        <v>7</v>
      </c>
      <c r="B64" s="202" t="s">
        <v>219</v>
      </c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7"/>
      <c r="U64" s="15"/>
      <c r="V64" s="15"/>
    </row>
    <row r="65" spans="1:22" s="16" customFormat="1" ht="12.75" customHeight="1" x14ac:dyDescent="0.2">
      <c r="A65" s="52" t="s">
        <v>8</v>
      </c>
      <c r="B65" s="211" t="s">
        <v>56</v>
      </c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3"/>
      <c r="U65" s="15"/>
      <c r="V65" s="15"/>
    </row>
    <row r="66" spans="1:22" s="16" customFormat="1" ht="14.25" customHeight="1" x14ac:dyDescent="0.2">
      <c r="A66" s="204" t="s">
        <v>55</v>
      </c>
      <c r="B66" s="204"/>
      <c r="C66" s="184"/>
      <c r="D66" s="152">
        <v>0</v>
      </c>
      <c r="E66" s="62" t="s">
        <v>16</v>
      </c>
      <c r="F66" s="54" t="s">
        <v>16</v>
      </c>
      <c r="G66" s="185" t="s">
        <v>97</v>
      </c>
      <c r="H66" s="185" t="s">
        <v>97</v>
      </c>
      <c r="I66" s="158">
        <f>'5'!J135</f>
        <v>0</v>
      </c>
      <c r="J66" s="185" t="s">
        <v>97</v>
      </c>
      <c r="K66" s="152">
        <v>0</v>
      </c>
      <c r="L66" s="152">
        <v>0</v>
      </c>
      <c r="M66" s="152">
        <v>0</v>
      </c>
      <c r="N66" s="185" t="s">
        <v>97</v>
      </c>
      <c r="O66" s="185" t="s">
        <v>97</v>
      </c>
      <c r="P66" s="185" t="s">
        <v>97</v>
      </c>
      <c r="Q66" s="185" t="s">
        <v>97</v>
      </c>
      <c r="R66" s="185" t="s">
        <v>97</v>
      </c>
      <c r="S66" s="185" t="s">
        <v>97</v>
      </c>
      <c r="T66" s="185" t="s">
        <v>97</v>
      </c>
      <c r="U66" s="15"/>
      <c r="V66" s="15"/>
    </row>
    <row r="67" spans="1:22" s="16" customFormat="1" ht="14.25" customHeight="1" x14ac:dyDescent="0.2">
      <c r="A67" s="184" t="s">
        <v>9</v>
      </c>
      <c r="B67" s="206" t="s">
        <v>132</v>
      </c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15"/>
      <c r="V67" s="15"/>
    </row>
    <row r="68" spans="1:22" s="16" customFormat="1" ht="15" customHeight="1" x14ac:dyDescent="0.2">
      <c r="A68" s="201" t="s">
        <v>58</v>
      </c>
      <c r="B68" s="201"/>
      <c r="C68" s="185"/>
      <c r="D68" s="59">
        <v>0</v>
      </c>
      <c r="E68" s="185" t="s">
        <v>16</v>
      </c>
      <c r="F68" s="185" t="s">
        <v>16</v>
      </c>
      <c r="G68" s="185" t="s">
        <v>97</v>
      </c>
      <c r="H68" s="185" t="s">
        <v>97</v>
      </c>
      <c r="I68" s="185" t="s">
        <v>97</v>
      </c>
      <c r="J68" s="185" t="s">
        <v>97</v>
      </c>
      <c r="K68" s="59">
        <v>0</v>
      </c>
      <c r="L68" s="59">
        <v>0</v>
      </c>
      <c r="M68" s="59">
        <v>0</v>
      </c>
      <c r="N68" s="185" t="s">
        <v>97</v>
      </c>
      <c r="O68" s="185" t="s">
        <v>97</v>
      </c>
      <c r="P68" s="185" t="s">
        <v>97</v>
      </c>
      <c r="Q68" s="185" t="s">
        <v>97</v>
      </c>
      <c r="R68" s="185" t="s">
        <v>97</v>
      </c>
      <c r="S68" s="185" t="s">
        <v>97</v>
      </c>
      <c r="T68" s="185" t="s">
        <v>97</v>
      </c>
      <c r="U68" s="15"/>
      <c r="V68" s="15"/>
    </row>
    <row r="69" spans="1:22" s="16" customFormat="1" ht="15.75" customHeight="1" x14ac:dyDescent="0.2">
      <c r="A69" s="51" t="s">
        <v>33</v>
      </c>
      <c r="B69" s="201" t="s">
        <v>57</v>
      </c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15"/>
      <c r="V69" s="15"/>
    </row>
    <row r="70" spans="1:22" s="16" customFormat="1" ht="38.25" x14ac:dyDescent="0.2">
      <c r="A70" s="55" t="s">
        <v>98</v>
      </c>
      <c r="B70" s="157" t="s">
        <v>247</v>
      </c>
      <c r="C70" s="189" t="s">
        <v>172</v>
      </c>
      <c r="D70" s="152">
        <v>630.41999999999996</v>
      </c>
      <c r="E70" s="54" t="s">
        <v>39</v>
      </c>
      <c r="F70" s="54" t="s">
        <v>39</v>
      </c>
      <c r="G70" s="54" t="s">
        <v>16</v>
      </c>
      <c r="H70" s="54" t="s">
        <v>16</v>
      </c>
      <c r="I70" s="54" t="s">
        <v>16</v>
      </c>
      <c r="J70" s="54" t="s">
        <v>16</v>
      </c>
      <c r="K70" s="59">
        <v>0</v>
      </c>
      <c r="L70" s="59">
        <f t="shared" ref="L70" si="7">D70</f>
        <v>630.41999999999996</v>
      </c>
      <c r="M70" s="78">
        <f t="shared" ref="M70" si="8">D70</f>
        <v>630.41999999999996</v>
      </c>
      <c r="N70" s="185" t="s">
        <v>97</v>
      </c>
      <c r="O70" s="185" t="s">
        <v>97</v>
      </c>
      <c r="P70" s="185" t="s">
        <v>97</v>
      </c>
      <c r="Q70" s="185" t="s">
        <v>97</v>
      </c>
      <c r="R70" s="185" t="s">
        <v>97</v>
      </c>
      <c r="S70" s="185" t="s">
        <v>97</v>
      </c>
      <c r="T70" s="185" t="s">
        <v>97</v>
      </c>
      <c r="U70" s="15"/>
      <c r="V70" s="15"/>
    </row>
    <row r="71" spans="1:22" s="16" customFormat="1" ht="12.75" x14ac:dyDescent="0.2">
      <c r="A71" s="202" t="s">
        <v>59</v>
      </c>
      <c r="B71" s="203"/>
      <c r="C71" s="184"/>
      <c r="D71" s="152">
        <f>SUM(D70:D70)</f>
        <v>630.41999999999996</v>
      </c>
      <c r="E71" s="184" t="s">
        <v>16</v>
      </c>
      <c r="F71" s="184" t="s">
        <v>16</v>
      </c>
      <c r="G71" s="184" t="s">
        <v>97</v>
      </c>
      <c r="H71" s="184" t="s">
        <v>97</v>
      </c>
      <c r="I71" s="184" t="s">
        <v>97</v>
      </c>
      <c r="J71" s="184" t="s">
        <v>97</v>
      </c>
      <c r="K71" s="152">
        <f>SUM(K70:K70)</f>
        <v>0</v>
      </c>
      <c r="L71" s="152">
        <f>SUM(L70:L70)</f>
        <v>630.41999999999996</v>
      </c>
      <c r="M71" s="152">
        <f>SUM(M70:M70)</f>
        <v>630.41999999999996</v>
      </c>
      <c r="N71" s="185" t="s">
        <v>97</v>
      </c>
      <c r="O71" s="185" t="s">
        <v>97</v>
      </c>
      <c r="P71" s="185" t="s">
        <v>97</v>
      </c>
      <c r="Q71" s="185" t="s">
        <v>97</v>
      </c>
      <c r="R71" s="185" t="s">
        <v>97</v>
      </c>
      <c r="S71" s="185" t="s">
        <v>97</v>
      </c>
      <c r="T71" s="185" t="s">
        <v>97</v>
      </c>
      <c r="U71" s="15"/>
      <c r="V71" s="15"/>
    </row>
    <row r="72" spans="1:22" s="16" customFormat="1" ht="12.75" x14ac:dyDescent="0.2">
      <c r="A72" s="204" t="s">
        <v>60</v>
      </c>
      <c r="B72" s="204"/>
      <c r="C72" s="184"/>
      <c r="D72" s="152">
        <f>D66+D68+D71</f>
        <v>630.41999999999996</v>
      </c>
      <c r="E72" s="62" t="str">
        <f>E66</f>
        <v>х </v>
      </c>
      <c r="F72" s="159" t="str">
        <f>F66</f>
        <v>х </v>
      </c>
      <c r="G72" s="185" t="s">
        <v>97</v>
      </c>
      <c r="H72" s="185" t="s">
        <v>97</v>
      </c>
      <c r="I72" s="158">
        <f>I66</f>
        <v>0</v>
      </c>
      <c r="J72" s="185" t="s">
        <v>97</v>
      </c>
      <c r="K72" s="152">
        <f>K66+K68+K71</f>
        <v>0</v>
      </c>
      <c r="L72" s="152">
        <f>L66+L68+L71</f>
        <v>630.41999999999996</v>
      </c>
      <c r="M72" s="152">
        <f>M66+M68+M71</f>
        <v>630.41999999999996</v>
      </c>
      <c r="N72" s="185" t="s">
        <v>97</v>
      </c>
      <c r="O72" s="185" t="s">
        <v>97</v>
      </c>
      <c r="P72" s="185" t="s">
        <v>97</v>
      </c>
      <c r="Q72" s="185" t="s">
        <v>97</v>
      </c>
      <c r="R72" s="185" t="s">
        <v>97</v>
      </c>
      <c r="S72" s="185" t="s">
        <v>97</v>
      </c>
      <c r="T72" s="185" t="s">
        <v>97</v>
      </c>
      <c r="U72" s="15"/>
      <c r="V72" s="15"/>
    </row>
    <row r="73" spans="1:22" s="16" customFormat="1" ht="13.5" customHeight="1" x14ac:dyDescent="0.2">
      <c r="A73" s="205" t="s">
        <v>258</v>
      </c>
      <c r="B73" s="205"/>
      <c r="C73" s="186"/>
      <c r="D73" s="160">
        <f>D72</f>
        <v>630.41999999999996</v>
      </c>
      <c r="E73" s="160">
        <v>27.45</v>
      </c>
      <c r="F73" s="160">
        <v>550</v>
      </c>
      <c r="G73" s="160">
        <v>0</v>
      </c>
      <c r="H73" s="160">
        <v>0</v>
      </c>
      <c r="I73" s="160">
        <f>D73-E73-F73</f>
        <v>52.969999999999914</v>
      </c>
      <c r="J73" s="160">
        <v>0</v>
      </c>
      <c r="K73" s="160">
        <f>K72</f>
        <v>0</v>
      </c>
      <c r="L73" s="160">
        <f>L72</f>
        <v>630.41999999999996</v>
      </c>
      <c r="M73" s="160">
        <f>M72</f>
        <v>630.41999999999996</v>
      </c>
      <c r="N73" s="185" t="s">
        <v>97</v>
      </c>
      <c r="O73" s="185" t="s">
        <v>97</v>
      </c>
      <c r="P73" s="77" t="str">
        <f>P72</f>
        <v>-</v>
      </c>
      <c r="Q73" s="186" t="s">
        <v>97</v>
      </c>
      <c r="R73" s="63" t="str">
        <f>R72</f>
        <v>-</v>
      </c>
      <c r="S73" s="63" t="str">
        <f>S72</f>
        <v>-</v>
      </c>
      <c r="T73" s="63" t="str">
        <f>T72</f>
        <v>-</v>
      </c>
      <c r="U73" s="15"/>
      <c r="V73" s="15"/>
    </row>
    <row r="74" spans="1:22" s="16" customFormat="1" ht="15" customHeight="1" x14ac:dyDescent="0.2">
      <c r="A74" s="191" t="s">
        <v>268</v>
      </c>
      <c r="B74" s="208" t="s">
        <v>264</v>
      </c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10"/>
      <c r="U74" s="15"/>
      <c r="V74" s="15"/>
    </row>
    <row r="75" spans="1:22" s="16" customFormat="1" ht="15" customHeight="1" x14ac:dyDescent="0.2">
      <c r="A75" s="51" t="s">
        <v>7</v>
      </c>
      <c r="B75" s="202" t="s">
        <v>219</v>
      </c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7"/>
      <c r="U75" s="15"/>
      <c r="V75" s="15"/>
    </row>
    <row r="76" spans="1:22" s="16" customFormat="1" ht="12.75" customHeight="1" x14ac:dyDescent="0.2">
      <c r="A76" s="52" t="s">
        <v>8</v>
      </c>
      <c r="B76" s="211" t="s">
        <v>56</v>
      </c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3"/>
      <c r="U76" s="15"/>
      <c r="V76" s="15"/>
    </row>
    <row r="77" spans="1:22" s="16" customFormat="1" ht="14.25" customHeight="1" x14ac:dyDescent="0.2">
      <c r="A77" s="204" t="s">
        <v>55</v>
      </c>
      <c r="B77" s="204"/>
      <c r="C77" s="195"/>
      <c r="D77" s="152">
        <v>0</v>
      </c>
      <c r="E77" s="62" t="s">
        <v>16</v>
      </c>
      <c r="F77" s="54" t="s">
        <v>16</v>
      </c>
      <c r="G77" s="193" t="s">
        <v>97</v>
      </c>
      <c r="H77" s="193" t="s">
        <v>97</v>
      </c>
      <c r="I77" s="158" t="str">
        <f>'5'!J146</f>
        <v>х</v>
      </c>
      <c r="J77" s="193" t="s">
        <v>97</v>
      </c>
      <c r="K77" s="152">
        <v>0</v>
      </c>
      <c r="L77" s="152">
        <v>0</v>
      </c>
      <c r="M77" s="152">
        <v>0</v>
      </c>
      <c r="N77" s="193" t="s">
        <v>97</v>
      </c>
      <c r="O77" s="193" t="s">
        <v>97</v>
      </c>
      <c r="P77" s="193" t="s">
        <v>97</v>
      </c>
      <c r="Q77" s="193" t="s">
        <v>97</v>
      </c>
      <c r="R77" s="193" t="s">
        <v>97</v>
      </c>
      <c r="S77" s="193" t="s">
        <v>97</v>
      </c>
      <c r="T77" s="193" t="s">
        <v>97</v>
      </c>
      <c r="U77" s="15"/>
      <c r="V77" s="15"/>
    </row>
    <row r="78" spans="1:22" s="16" customFormat="1" ht="14.25" customHeight="1" x14ac:dyDescent="0.2">
      <c r="A78" s="195" t="s">
        <v>9</v>
      </c>
      <c r="B78" s="206" t="s">
        <v>132</v>
      </c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15"/>
      <c r="V78" s="15"/>
    </row>
    <row r="79" spans="1:22" s="16" customFormat="1" ht="25.5" x14ac:dyDescent="0.2">
      <c r="A79" s="193" t="s">
        <v>263</v>
      </c>
      <c r="B79" s="166" t="s">
        <v>265</v>
      </c>
      <c r="C79" s="197" t="s">
        <v>172</v>
      </c>
      <c r="D79" s="152">
        <v>362.04</v>
      </c>
      <c r="E79" s="54" t="s">
        <v>39</v>
      </c>
      <c r="F79" s="54" t="s">
        <v>39</v>
      </c>
      <c r="G79" s="54" t="s">
        <v>16</v>
      </c>
      <c r="H79" s="54" t="s">
        <v>16</v>
      </c>
      <c r="I79" s="54" t="s">
        <v>16</v>
      </c>
      <c r="J79" s="54" t="s">
        <v>16</v>
      </c>
      <c r="K79" s="152">
        <v>0</v>
      </c>
      <c r="L79" s="152">
        <f>D79</f>
        <v>362.04</v>
      </c>
      <c r="M79" s="152">
        <f>D79</f>
        <v>362.04</v>
      </c>
      <c r="N79" s="193" t="s">
        <v>97</v>
      </c>
      <c r="O79" s="193" t="s">
        <v>97</v>
      </c>
      <c r="P79" s="193" t="s">
        <v>97</v>
      </c>
      <c r="Q79" s="193" t="s">
        <v>97</v>
      </c>
      <c r="R79" s="193" t="s">
        <v>97</v>
      </c>
      <c r="S79" s="193" t="s">
        <v>97</v>
      </c>
      <c r="T79" s="193" t="s">
        <v>97</v>
      </c>
      <c r="U79" s="15"/>
      <c r="V79" s="15"/>
    </row>
    <row r="80" spans="1:22" s="16" customFormat="1" ht="15" customHeight="1" x14ac:dyDescent="0.2">
      <c r="A80" s="201" t="s">
        <v>58</v>
      </c>
      <c r="B80" s="201"/>
      <c r="C80" s="193"/>
      <c r="D80" s="152">
        <f>SUM(D79)</f>
        <v>362.04</v>
      </c>
      <c r="E80" s="193" t="s">
        <v>16</v>
      </c>
      <c r="F80" s="193" t="s">
        <v>16</v>
      </c>
      <c r="G80" s="193" t="s">
        <v>97</v>
      </c>
      <c r="H80" s="193" t="s">
        <v>97</v>
      </c>
      <c r="I80" s="193" t="s">
        <v>97</v>
      </c>
      <c r="J80" s="193" t="s">
        <v>97</v>
      </c>
      <c r="K80" s="152">
        <f t="shared" ref="K80:M80" si="9">SUM(K79)</f>
        <v>0</v>
      </c>
      <c r="L80" s="152">
        <f t="shared" si="9"/>
        <v>362.04</v>
      </c>
      <c r="M80" s="152">
        <f t="shared" si="9"/>
        <v>362.04</v>
      </c>
      <c r="N80" s="193" t="s">
        <v>97</v>
      </c>
      <c r="O80" s="193" t="s">
        <v>97</v>
      </c>
      <c r="P80" s="193" t="s">
        <v>97</v>
      </c>
      <c r="Q80" s="193" t="s">
        <v>97</v>
      </c>
      <c r="R80" s="193" t="s">
        <v>97</v>
      </c>
      <c r="S80" s="193" t="s">
        <v>97</v>
      </c>
      <c r="T80" s="193" t="s">
        <v>97</v>
      </c>
      <c r="U80" s="15"/>
      <c r="V80" s="15"/>
    </row>
    <row r="81" spans="1:22" s="16" customFormat="1" ht="15.75" customHeight="1" x14ac:dyDescent="0.2">
      <c r="A81" s="51" t="s">
        <v>33</v>
      </c>
      <c r="B81" s="201" t="s">
        <v>57</v>
      </c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15"/>
      <c r="V81" s="15"/>
    </row>
    <row r="82" spans="1:22" s="16" customFormat="1" ht="12.75" x14ac:dyDescent="0.2">
      <c r="A82" s="202" t="s">
        <v>59</v>
      </c>
      <c r="B82" s="203"/>
      <c r="C82" s="195"/>
      <c r="D82" s="152">
        <v>0</v>
      </c>
      <c r="E82" s="195" t="s">
        <v>16</v>
      </c>
      <c r="F82" s="195" t="s">
        <v>16</v>
      </c>
      <c r="G82" s="195" t="s">
        <v>97</v>
      </c>
      <c r="H82" s="195" t="s">
        <v>97</v>
      </c>
      <c r="I82" s="195" t="s">
        <v>97</v>
      </c>
      <c r="J82" s="195" t="s">
        <v>97</v>
      </c>
      <c r="K82" s="152">
        <v>0</v>
      </c>
      <c r="L82" s="152">
        <v>0</v>
      </c>
      <c r="M82" s="152">
        <v>0</v>
      </c>
      <c r="N82" s="193" t="s">
        <v>97</v>
      </c>
      <c r="O82" s="193" t="s">
        <v>97</v>
      </c>
      <c r="P82" s="193" t="s">
        <v>97</v>
      </c>
      <c r="Q82" s="193" t="s">
        <v>97</v>
      </c>
      <c r="R82" s="193" t="s">
        <v>97</v>
      </c>
      <c r="S82" s="193" t="s">
        <v>97</v>
      </c>
      <c r="T82" s="193" t="s">
        <v>97</v>
      </c>
      <c r="U82" s="15"/>
      <c r="V82" s="15"/>
    </row>
    <row r="83" spans="1:22" s="16" customFormat="1" ht="12.75" x14ac:dyDescent="0.2">
      <c r="A83" s="204" t="s">
        <v>60</v>
      </c>
      <c r="B83" s="204"/>
      <c r="C83" s="195"/>
      <c r="D83" s="152">
        <f>D77+D80+D82</f>
        <v>362.04</v>
      </c>
      <c r="E83" s="62" t="str">
        <f>E77</f>
        <v>х </v>
      </c>
      <c r="F83" s="159" t="str">
        <f>F77</f>
        <v>х </v>
      </c>
      <c r="G83" s="193" t="s">
        <v>97</v>
      </c>
      <c r="H83" s="193" t="s">
        <v>97</v>
      </c>
      <c r="I83" s="158" t="str">
        <f>I77</f>
        <v>х</v>
      </c>
      <c r="J83" s="193" t="s">
        <v>97</v>
      </c>
      <c r="K83" s="152">
        <f>K77+K80+K82</f>
        <v>0</v>
      </c>
      <c r="L83" s="152">
        <f>L77+L80+L82</f>
        <v>362.04</v>
      </c>
      <c r="M83" s="152">
        <f>M77+M80+M82</f>
        <v>362.04</v>
      </c>
      <c r="N83" s="193" t="s">
        <v>97</v>
      </c>
      <c r="O83" s="193" t="s">
        <v>97</v>
      </c>
      <c r="P83" s="193" t="s">
        <v>97</v>
      </c>
      <c r="Q83" s="193" t="s">
        <v>97</v>
      </c>
      <c r="R83" s="193" t="s">
        <v>97</v>
      </c>
      <c r="S83" s="193" t="s">
        <v>97</v>
      </c>
      <c r="T83" s="193" t="s">
        <v>97</v>
      </c>
      <c r="U83" s="15"/>
      <c r="V83" s="15"/>
    </row>
    <row r="84" spans="1:22" s="16" customFormat="1" ht="13.5" customHeight="1" x14ac:dyDescent="0.2">
      <c r="A84" s="205" t="s">
        <v>269</v>
      </c>
      <c r="B84" s="205"/>
      <c r="C84" s="191"/>
      <c r="D84" s="160">
        <f>D83</f>
        <v>362.04</v>
      </c>
      <c r="E84" s="160">
        <v>67.650000000000006</v>
      </c>
      <c r="F84" s="160">
        <v>260</v>
      </c>
      <c r="G84" s="160">
        <v>0</v>
      </c>
      <c r="H84" s="160">
        <v>0</v>
      </c>
      <c r="I84" s="160">
        <f>D84-E84-F84</f>
        <v>34.389999999999986</v>
      </c>
      <c r="J84" s="160">
        <v>0</v>
      </c>
      <c r="K84" s="160">
        <f>K83</f>
        <v>0</v>
      </c>
      <c r="L84" s="160">
        <f>L83</f>
        <v>362.04</v>
      </c>
      <c r="M84" s="160">
        <f>M83</f>
        <v>362.04</v>
      </c>
      <c r="N84" s="193" t="s">
        <v>97</v>
      </c>
      <c r="O84" s="193" t="s">
        <v>97</v>
      </c>
      <c r="P84" s="77" t="str">
        <f>P83</f>
        <v>-</v>
      </c>
      <c r="Q84" s="191" t="s">
        <v>97</v>
      </c>
      <c r="R84" s="63" t="str">
        <f>R83</f>
        <v>-</v>
      </c>
      <c r="S84" s="63" t="str">
        <f>S83</f>
        <v>-</v>
      </c>
      <c r="T84" s="63" t="str">
        <f>T83</f>
        <v>-</v>
      </c>
      <c r="U84" s="15"/>
      <c r="V84" s="15"/>
    </row>
    <row r="85" spans="1:22" s="16" customFormat="1" ht="15" customHeight="1" x14ac:dyDescent="0.2">
      <c r="A85" s="191" t="s">
        <v>270</v>
      </c>
      <c r="B85" s="208" t="s">
        <v>266</v>
      </c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10"/>
      <c r="U85" s="15"/>
      <c r="V85" s="15"/>
    </row>
    <row r="86" spans="1:22" s="16" customFormat="1" ht="15" customHeight="1" x14ac:dyDescent="0.2">
      <c r="A86" s="51" t="s">
        <v>7</v>
      </c>
      <c r="B86" s="202" t="s">
        <v>219</v>
      </c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7"/>
      <c r="U86" s="15"/>
      <c r="V86" s="15"/>
    </row>
    <row r="87" spans="1:22" s="16" customFormat="1" ht="12.75" customHeight="1" x14ac:dyDescent="0.2">
      <c r="A87" s="52" t="s">
        <v>8</v>
      </c>
      <c r="B87" s="211" t="s">
        <v>56</v>
      </c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3"/>
      <c r="U87" s="15"/>
      <c r="V87" s="15"/>
    </row>
    <row r="88" spans="1:22" s="16" customFormat="1" ht="14.25" customHeight="1" x14ac:dyDescent="0.2">
      <c r="A88" s="204" t="s">
        <v>55</v>
      </c>
      <c r="B88" s="204"/>
      <c r="C88" s="195"/>
      <c r="D88" s="152">
        <v>0</v>
      </c>
      <c r="E88" s="62" t="s">
        <v>16</v>
      </c>
      <c r="F88" s="54" t="s">
        <v>16</v>
      </c>
      <c r="G88" s="193" t="s">
        <v>97</v>
      </c>
      <c r="H88" s="193" t="s">
        <v>97</v>
      </c>
      <c r="I88" s="158">
        <f>'5'!J157</f>
        <v>0</v>
      </c>
      <c r="J88" s="193" t="s">
        <v>97</v>
      </c>
      <c r="K88" s="152">
        <v>0</v>
      </c>
      <c r="L88" s="152">
        <v>0</v>
      </c>
      <c r="M88" s="152">
        <v>0</v>
      </c>
      <c r="N88" s="193" t="s">
        <v>97</v>
      </c>
      <c r="O88" s="193" t="s">
        <v>97</v>
      </c>
      <c r="P88" s="193" t="s">
        <v>97</v>
      </c>
      <c r="Q88" s="193" t="s">
        <v>97</v>
      </c>
      <c r="R88" s="193" t="s">
        <v>97</v>
      </c>
      <c r="S88" s="193" t="s">
        <v>97</v>
      </c>
      <c r="T88" s="193" t="s">
        <v>97</v>
      </c>
      <c r="U88" s="15"/>
      <c r="V88" s="15"/>
    </row>
    <row r="89" spans="1:22" s="16" customFormat="1" ht="14.25" customHeight="1" x14ac:dyDescent="0.2">
      <c r="A89" s="195" t="s">
        <v>9</v>
      </c>
      <c r="B89" s="206" t="s">
        <v>132</v>
      </c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15"/>
      <c r="V89" s="15"/>
    </row>
    <row r="90" spans="1:22" s="16" customFormat="1" ht="38.25" x14ac:dyDescent="0.2">
      <c r="A90" s="193" t="s">
        <v>263</v>
      </c>
      <c r="B90" s="166" t="s">
        <v>267</v>
      </c>
      <c r="C90" s="197" t="s">
        <v>172</v>
      </c>
      <c r="D90" s="152">
        <v>568.67999999999995</v>
      </c>
      <c r="E90" s="54" t="s">
        <v>39</v>
      </c>
      <c r="F90" s="54" t="s">
        <v>39</v>
      </c>
      <c r="G90" s="54" t="s">
        <v>16</v>
      </c>
      <c r="H90" s="54" t="s">
        <v>16</v>
      </c>
      <c r="I90" s="54" t="s">
        <v>16</v>
      </c>
      <c r="J90" s="54" t="s">
        <v>16</v>
      </c>
      <c r="K90" s="152">
        <v>0</v>
      </c>
      <c r="L90" s="152">
        <f>D90</f>
        <v>568.67999999999995</v>
      </c>
      <c r="M90" s="152">
        <f>D90</f>
        <v>568.67999999999995</v>
      </c>
      <c r="N90" s="193" t="s">
        <v>97</v>
      </c>
      <c r="O90" s="193" t="s">
        <v>97</v>
      </c>
      <c r="P90" s="193" t="s">
        <v>97</v>
      </c>
      <c r="Q90" s="193" t="s">
        <v>97</v>
      </c>
      <c r="R90" s="193" t="s">
        <v>97</v>
      </c>
      <c r="S90" s="193" t="s">
        <v>97</v>
      </c>
      <c r="T90" s="193" t="s">
        <v>97</v>
      </c>
      <c r="U90" s="15"/>
      <c r="V90" s="15"/>
    </row>
    <row r="91" spans="1:22" s="16" customFormat="1" ht="15" customHeight="1" x14ac:dyDescent="0.2">
      <c r="A91" s="201" t="s">
        <v>58</v>
      </c>
      <c r="B91" s="201"/>
      <c r="C91" s="193"/>
      <c r="D91" s="152">
        <f>SUM(D90)</f>
        <v>568.67999999999995</v>
      </c>
      <c r="E91" s="193" t="s">
        <v>16</v>
      </c>
      <c r="F91" s="193" t="s">
        <v>16</v>
      </c>
      <c r="G91" s="193" t="s">
        <v>97</v>
      </c>
      <c r="H91" s="193" t="s">
        <v>97</v>
      </c>
      <c r="I91" s="193" t="s">
        <v>97</v>
      </c>
      <c r="J91" s="193" t="s">
        <v>97</v>
      </c>
      <c r="K91" s="152">
        <f t="shared" ref="K91" si="10">SUM(K90)</f>
        <v>0</v>
      </c>
      <c r="L91" s="152">
        <f t="shared" ref="L91" si="11">SUM(L90)</f>
        <v>568.67999999999995</v>
      </c>
      <c r="M91" s="152">
        <f t="shared" ref="M91" si="12">SUM(M90)</f>
        <v>568.67999999999995</v>
      </c>
      <c r="N91" s="193" t="s">
        <v>97</v>
      </c>
      <c r="O91" s="193" t="s">
        <v>97</v>
      </c>
      <c r="P91" s="193" t="s">
        <v>97</v>
      </c>
      <c r="Q91" s="193" t="s">
        <v>97</v>
      </c>
      <c r="R91" s="193" t="s">
        <v>97</v>
      </c>
      <c r="S91" s="193" t="s">
        <v>97</v>
      </c>
      <c r="T91" s="193" t="s">
        <v>97</v>
      </c>
      <c r="U91" s="15"/>
      <c r="V91" s="15"/>
    </row>
    <row r="92" spans="1:22" s="16" customFormat="1" ht="15.75" customHeight="1" x14ac:dyDescent="0.2">
      <c r="A92" s="51" t="s">
        <v>33</v>
      </c>
      <c r="B92" s="201" t="s">
        <v>57</v>
      </c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15"/>
      <c r="V92" s="15"/>
    </row>
    <row r="93" spans="1:22" s="16" customFormat="1" ht="12.75" x14ac:dyDescent="0.2">
      <c r="A93" s="202" t="s">
        <v>59</v>
      </c>
      <c r="B93" s="203"/>
      <c r="C93" s="195"/>
      <c r="D93" s="152">
        <v>0</v>
      </c>
      <c r="E93" s="195" t="s">
        <v>16</v>
      </c>
      <c r="F93" s="195" t="s">
        <v>16</v>
      </c>
      <c r="G93" s="195" t="s">
        <v>97</v>
      </c>
      <c r="H93" s="195" t="s">
        <v>97</v>
      </c>
      <c r="I93" s="195" t="s">
        <v>97</v>
      </c>
      <c r="J93" s="195" t="s">
        <v>97</v>
      </c>
      <c r="K93" s="152">
        <v>0</v>
      </c>
      <c r="L93" s="152">
        <v>0</v>
      </c>
      <c r="M93" s="152">
        <v>0</v>
      </c>
      <c r="N93" s="193" t="s">
        <v>97</v>
      </c>
      <c r="O93" s="193" t="s">
        <v>97</v>
      </c>
      <c r="P93" s="193" t="s">
        <v>97</v>
      </c>
      <c r="Q93" s="193" t="s">
        <v>97</v>
      </c>
      <c r="R93" s="193" t="s">
        <v>97</v>
      </c>
      <c r="S93" s="193" t="s">
        <v>97</v>
      </c>
      <c r="T93" s="193" t="s">
        <v>97</v>
      </c>
      <c r="U93" s="15"/>
      <c r="V93" s="15"/>
    </row>
    <row r="94" spans="1:22" s="16" customFormat="1" ht="12.75" x14ac:dyDescent="0.2">
      <c r="A94" s="204" t="s">
        <v>60</v>
      </c>
      <c r="B94" s="204"/>
      <c r="C94" s="195"/>
      <c r="D94" s="152">
        <f>D88+D91+D93</f>
        <v>568.67999999999995</v>
      </c>
      <c r="E94" s="62" t="str">
        <f>E88</f>
        <v>х </v>
      </c>
      <c r="F94" s="159" t="str">
        <f>F88</f>
        <v>х </v>
      </c>
      <c r="G94" s="193" t="s">
        <v>97</v>
      </c>
      <c r="H94" s="193" t="s">
        <v>97</v>
      </c>
      <c r="I94" s="158">
        <f>I88</f>
        <v>0</v>
      </c>
      <c r="J94" s="193" t="s">
        <v>97</v>
      </c>
      <c r="K94" s="152">
        <f>K88+K91+K93</f>
        <v>0</v>
      </c>
      <c r="L94" s="152">
        <f>L88+L91+L93</f>
        <v>568.67999999999995</v>
      </c>
      <c r="M94" s="152">
        <f>M88+M91+M93</f>
        <v>568.67999999999995</v>
      </c>
      <c r="N94" s="193" t="s">
        <v>97</v>
      </c>
      <c r="O94" s="193" t="s">
        <v>97</v>
      </c>
      <c r="P94" s="193" t="s">
        <v>97</v>
      </c>
      <c r="Q94" s="193" t="s">
        <v>97</v>
      </c>
      <c r="R94" s="193" t="s">
        <v>97</v>
      </c>
      <c r="S94" s="193" t="s">
        <v>97</v>
      </c>
      <c r="T94" s="193" t="s">
        <v>97</v>
      </c>
      <c r="U94" s="15"/>
      <c r="V94" s="15"/>
    </row>
    <row r="95" spans="1:22" s="16" customFormat="1" ht="13.5" customHeight="1" x14ac:dyDescent="0.2">
      <c r="A95" s="205" t="s">
        <v>271</v>
      </c>
      <c r="B95" s="205"/>
      <c r="C95" s="191"/>
      <c r="D95" s="160">
        <f>D94</f>
        <v>568.67999999999995</v>
      </c>
      <c r="E95" s="160">
        <v>65.849999999999994</v>
      </c>
      <c r="F95" s="160">
        <v>450</v>
      </c>
      <c r="G95" s="160">
        <v>0</v>
      </c>
      <c r="H95" s="160">
        <v>0</v>
      </c>
      <c r="I95" s="160">
        <f>D95-E95-F95</f>
        <v>52.829999999999927</v>
      </c>
      <c r="J95" s="160">
        <v>0</v>
      </c>
      <c r="K95" s="160">
        <f>K94</f>
        <v>0</v>
      </c>
      <c r="L95" s="160">
        <f>L94</f>
        <v>568.67999999999995</v>
      </c>
      <c r="M95" s="160">
        <f>M94</f>
        <v>568.67999999999995</v>
      </c>
      <c r="N95" s="193" t="s">
        <v>97</v>
      </c>
      <c r="O95" s="193" t="s">
        <v>97</v>
      </c>
      <c r="P95" s="77" t="str">
        <f>P94</f>
        <v>-</v>
      </c>
      <c r="Q95" s="191" t="s">
        <v>97</v>
      </c>
      <c r="R95" s="63" t="str">
        <f>R94</f>
        <v>-</v>
      </c>
      <c r="S95" s="63" t="str">
        <f>S94</f>
        <v>-</v>
      </c>
      <c r="T95" s="63" t="str">
        <f>T94</f>
        <v>-</v>
      </c>
      <c r="U95" s="15"/>
      <c r="V95" s="15"/>
    </row>
    <row r="96" spans="1:22" s="16" customFormat="1" ht="15" customHeight="1" x14ac:dyDescent="0.2">
      <c r="A96" s="191" t="s">
        <v>273</v>
      </c>
      <c r="B96" s="208" t="s">
        <v>272</v>
      </c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10"/>
      <c r="U96" s="15"/>
      <c r="V96" s="15"/>
    </row>
    <row r="97" spans="1:22" s="16" customFormat="1" ht="15" customHeight="1" x14ac:dyDescent="0.2">
      <c r="A97" s="51" t="s">
        <v>7</v>
      </c>
      <c r="B97" s="202" t="s">
        <v>219</v>
      </c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7"/>
      <c r="U97" s="15"/>
      <c r="V97" s="15"/>
    </row>
    <row r="98" spans="1:22" s="16" customFormat="1" ht="15" customHeight="1" x14ac:dyDescent="0.2">
      <c r="A98" s="52" t="s">
        <v>8</v>
      </c>
      <c r="B98" s="202" t="s">
        <v>56</v>
      </c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7"/>
      <c r="U98" s="15"/>
      <c r="V98" s="15"/>
    </row>
    <row r="99" spans="1:22" s="16" customFormat="1" ht="14.25" customHeight="1" x14ac:dyDescent="0.2">
      <c r="A99" s="204" t="s">
        <v>55</v>
      </c>
      <c r="B99" s="204"/>
      <c r="C99" s="195"/>
      <c r="D99" s="152">
        <v>0</v>
      </c>
      <c r="E99" s="62" t="s">
        <v>16</v>
      </c>
      <c r="F99" s="54" t="s">
        <v>16</v>
      </c>
      <c r="G99" s="193" t="s">
        <v>97</v>
      </c>
      <c r="H99" s="193" t="s">
        <v>97</v>
      </c>
      <c r="I99" s="158" t="str">
        <f>'5'!J168</f>
        <v>-</v>
      </c>
      <c r="J99" s="193" t="s">
        <v>97</v>
      </c>
      <c r="K99" s="152">
        <v>0</v>
      </c>
      <c r="L99" s="152">
        <v>0</v>
      </c>
      <c r="M99" s="152">
        <v>0</v>
      </c>
      <c r="N99" s="193" t="s">
        <v>97</v>
      </c>
      <c r="O99" s="193" t="s">
        <v>97</v>
      </c>
      <c r="P99" s="193" t="s">
        <v>97</v>
      </c>
      <c r="Q99" s="193" t="s">
        <v>97</v>
      </c>
      <c r="R99" s="193" t="s">
        <v>97</v>
      </c>
      <c r="S99" s="193" t="s">
        <v>97</v>
      </c>
      <c r="T99" s="193" t="s">
        <v>97</v>
      </c>
      <c r="U99" s="15"/>
      <c r="V99" s="15"/>
    </row>
    <row r="100" spans="1:22" s="16" customFormat="1" ht="14.25" customHeight="1" x14ac:dyDescent="0.2">
      <c r="A100" s="195" t="s">
        <v>9</v>
      </c>
      <c r="B100" s="206" t="s">
        <v>132</v>
      </c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15"/>
      <c r="V100" s="15"/>
    </row>
    <row r="101" spans="1:22" s="16" customFormat="1" ht="25.5" x14ac:dyDescent="0.2">
      <c r="A101" s="193" t="s">
        <v>263</v>
      </c>
      <c r="B101" s="166" t="s">
        <v>275</v>
      </c>
      <c r="C101" s="197" t="s">
        <v>172</v>
      </c>
      <c r="D101" s="152">
        <v>398.13</v>
      </c>
      <c r="E101" s="54" t="s">
        <v>39</v>
      </c>
      <c r="F101" s="54" t="s">
        <v>39</v>
      </c>
      <c r="G101" s="54" t="s">
        <v>16</v>
      </c>
      <c r="H101" s="54" t="s">
        <v>16</v>
      </c>
      <c r="I101" s="54" t="s">
        <v>16</v>
      </c>
      <c r="J101" s="54" t="s">
        <v>16</v>
      </c>
      <c r="K101" s="152">
        <v>0</v>
      </c>
      <c r="L101" s="152">
        <f>D101</f>
        <v>398.13</v>
      </c>
      <c r="M101" s="152">
        <f>D101</f>
        <v>398.13</v>
      </c>
      <c r="N101" s="193" t="s">
        <v>97</v>
      </c>
      <c r="O101" s="193" t="s">
        <v>97</v>
      </c>
      <c r="P101" s="193" t="s">
        <v>97</v>
      </c>
      <c r="Q101" s="193" t="s">
        <v>97</v>
      </c>
      <c r="R101" s="193" t="s">
        <v>97</v>
      </c>
      <c r="S101" s="193" t="s">
        <v>97</v>
      </c>
      <c r="T101" s="193" t="s">
        <v>97</v>
      </c>
      <c r="U101" s="15"/>
      <c r="V101" s="15"/>
    </row>
    <row r="102" spans="1:22" s="16" customFormat="1" ht="15" customHeight="1" x14ac:dyDescent="0.2">
      <c r="A102" s="201" t="s">
        <v>58</v>
      </c>
      <c r="B102" s="201"/>
      <c r="C102" s="193"/>
      <c r="D102" s="152">
        <f>SUM(D101)</f>
        <v>398.13</v>
      </c>
      <c r="E102" s="193" t="s">
        <v>16</v>
      </c>
      <c r="F102" s="193" t="s">
        <v>16</v>
      </c>
      <c r="G102" s="193" t="s">
        <v>97</v>
      </c>
      <c r="H102" s="193" t="s">
        <v>97</v>
      </c>
      <c r="I102" s="193" t="s">
        <v>97</v>
      </c>
      <c r="J102" s="193" t="s">
        <v>97</v>
      </c>
      <c r="K102" s="152">
        <f t="shared" ref="K102" si="13">SUM(K101)</f>
        <v>0</v>
      </c>
      <c r="L102" s="152">
        <f t="shared" ref="L102" si="14">SUM(L101)</f>
        <v>398.13</v>
      </c>
      <c r="M102" s="152">
        <f t="shared" ref="M102" si="15">SUM(M101)</f>
        <v>398.13</v>
      </c>
      <c r="N102" s="193" t="s">
        <v>97</v>
      </c>
      <c r="O102" s="193" t="s">
        <v>97</v>
      </c>
      <c r="P102" s="193" t="s">
        <v>97</v>
      </c>
      <c r="Q102" s="193" t="s">
        <v>97</v>
      </c>
      <c r="R102" s="193" t="s">
        <v>97</v>
      </c>
      <c r="S102" s="193" t="s">
        <v>97</v>
      </c>
      <c r="T102" s="193" t="s">
        <v>97</v>
      </c>
      <c r="U102" s="15"/>
      <c r="V102" s="15"/>
    </row>
    <row r="103" spans="1:22" s="16" customFormat="1" ht="15.75" customHeight="1" x14ac:dyDescent="0.2">
      <c r="A103" s="51" t="s">
        <v>33</v>
      </c>
      <c r="B103" s="201" t="s">
        <v>57</v>
      </c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15"/>
      <c r="V103" s="15"/>
    </row>
    <row r="104" spans="1:22" s="16" customFormat="1" ht="12.75" x14ac:dyDescent="0.2">
      <c r="A104" s="202" t="s">
        <v>59</v>
      </c>
      <c r="B104" s="203"/>
      <c r="C104" s="195"/>
      <c r="D104" s="152">
        <v>0</v>
      </c>
      <c r="E104" s="195" t="s">
        <v>16</v>
      </c>
      <c r="F104" s="195" t="s">
        <v>16</v>
      </c>
      <c r="G104" s="195" t="s">
        <v>97</v>
      </c>
      <c r="H104" s="195" t="s">
        <v>97</v>
      </c>
      <c r="I104" s="195" t="s">
        <v>97</v>
      </c>
      <c r="J104" s="195" t="s">
        <v>97</v>
      </c>
      <c r="K104" s="152">
        <v>0</v>
      </c>
      <c r="L104" s="152">
        <v>0</v>
      </c>
      <c r="M104" s="152">
        <v>0</v>
      </c>
      <c r="N104" s="193" t="s">
        <v>97</v>
      </c>
      <c r="O104" s="193" t="s">
        <v>97</v>
      </c>
      <c r="P104" s="193" t="s">
        <v>97</v>
      </c>
      <c r="Q104" s="193" t="s">
        <v>97</v>
      </c>
      <c r="R104" s="193" t="s">
        <v>97</v>
      </c>
      <c r="S104" s="193" t="s">
        <v>97</v>
      </c>
      <c r="T104" s="193" t="s">
        <v>97</v>
      </c>
      <c r="U104" s="15"/>
      <c r="V104" s="15"/>
    </row>
    <row r="105" spans="1:22" s="16" customFormat="1" ht="12.75" x14ac:dyDescent="0.2">
      <c r="A105" s="204" t="s">
        <v>60</v>
      </c>
      <c r="B105" s="204"/>
      <c r="C105" s="195"/>
      <c r="D105" s="152">
        <f>D99+D102+D104</f>
        <v>398.13</v>
      </c>
      <c r="E105" s="62" t="str">
        <f>E99</f>
        <v>х </v>
      </c>
      <c r="F105" s="159" t="str">
        <f>F99</f>
        <v>х </v>
      </c>
      <c r="G105" s="193" t="s">
        <v>97</v>
      </c>
      <c r="H105" s="193" t="s">
        <v>97</v>
      </c>
      <c r="I105" s="158" t="str">
        <f>I99</f>
        <v>-</v>
      </c>
      <c r="J105" s="193" t="s">
        <v>97</v>
      </c>
      <c r="K105" s="152">
        <f>K99+K102+K104</f>
        <v>0</v>
      </c>
      <c r="L105" s="152">
        <f>L99+L102+L104</f>
        <v>398.13</v>
      </c>
      <c r="M105" s="152">
        <f>M99+M102+M104</f>
        <v>398.13</v>
      </c>
      <c r="N105" s="193" t="s">
        <v>97</v>
      </c>
      <c r="O105" s="193" t="s">
        <v>97</v>
      </c>
      <c r="P105" s="193" t="s">
        <v>97</v>
      </c>
      <c r="Q105" s="193" t="s">
        <v>97</v>
      </c>
      <c r="R105" s="193" t="s">
        <v>97</v>
      </c>
      <c r="S105" s="193" t="s">
        <v>97</v>
      </c>
      <c r="T105" s="193" t="s">
        <v>97</v>
      </c>
      <c r="U105" s="15"/>
      <c r="V105" s="15"/>
    </row>
    <row r="106" spans="1:22" s="16" customFormat="1" ht="13.5" customHeight="1" x14ac:dyDescent="0.2">
      <c r="A106" s="205" t="s">
        <v>274</v>
      </c>
      <c r="B106" s="205"/>
      <c r="C106" s="191"/>
      <c r="D106" s="160">
        <f>D105</f>
        <v>398.13</v>
      </c>
      <c r="E106" s="160">
        <v>54.62</v>
      </c>
      <c r="F106" s="160">
        <v>310</v>
      </c>
      <c r="G106" s="160">
        <v>0</v>
      </c>
      <c r="H106" s="160">
        <v>0</v>
      </c>
      <c r="I106" s="160">
        <f>D106-E106-F106</f>
        <v>33.509999999999991</v>
      </c>
      <c r="J106" s="160">
        <v>0</v>
      </c>
      <c r="K106" s="160">
        <f>K105</f>
        <v>0</v>
      </c>
      <c r="L106" s="160">
        <f>L105</f>
        <v>398.13</v>
      </c>
      <c r="M106" s="160">
        <f>M105</f>
        <v>398.13</v>
      </c>
      <c r="N106" s="193" t="s">
        <v>97</v>
      </c>
      <c r="O106" s="193" t="s">
        <v>97</v>
      </c>
      <c r="P106" s="77" t="str">
        <f>P105</f>
        <v>-</v>
      </c>
      <c r="Q106" s="191" t="s">
        <v>97</v>
      </c>
      <c r="R106" s="63" t="str">
        <f>R105</f>
        <v>-</v>
      </c>
      <c r="S106" s="63" t="str">
        <f>S105</f>
        <v>-</v>
      </c>
      <c r="T106" s="63" t="str">
        <f>T105</f>
        <v>-</v>
      </c>
      <c r="U106" s="15"/>
      <c r="V106" s="15"/>
    </row>
    <row r="107" spans="1:22" s="16" customFormat="1" ht="15.75" customHeight="1" x14ac:dyDescent="0.2">
      <c r="A107" s="109" t="s">
        <v>102</v>
      </c>
      <c r="B107" s="208" t="s">
        <v>100</v>
      </c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10"/>
      <c r="U107" s="15"/>
      <c r="V107" s="15"/>
    </row>
    <row r="108" spans="1:22" s="16" customFormat="1" ht="15" customHeight="1" x14ac:dyDescent="0.2">
      <c r="A108" s="51" t="s">
        <v>10</v>
      </c>
      <c r="B108" s="214" t="s">
        <v>219</v>
      </c>
      <c r="C108" s="215"/>
      <c r="D108" s="215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60"/>
      <c r="U108" s="15"/>
      <c r="V108" s="15"/>
    </row>
    <row r="109" spans="1:22" s="16" customFormat="1" ht="15.75" customHeight="1" x14ac:dyDescent="0.2">
      <c r="A109" s="52" t="s">
        <v>11</v>
      </c>
      <c r="B109" s="216" t="s">
        <v>56</v>
      </c>
      <c r="C109" s="217"/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8"/>
      <c r="U109" s="15"/>
      <c r="V109" s="15"/>
    </row>
    <row r="110" spans="1:22" s="16" customFormat="1" ht="38.25" x14ac:dyDescent="0.2">
      <c r="A110" s="96" t="s">
        <v>91</v>
      </c>
      <c r="B110" s="161" t="s">
        <v>294</v>
      </c>
      <c r="C110" s="156" t="s">
        <v>279</v>
      </c>
      <c r="D110" s="162">
        <v>597.82000000000005</v>
      </c>
      <c r="E110" s="61" t="s">
        <v>16</v>
      </c>
      <c r="F110" s="61" t="s">
        <v>16</v>
      </c>
      <c r="G110" s="61" t="s">
        <v>16</v>
      </c>
      <c r="H110" s="61" t="s">
        <v>16</v>
      </c>
      <c r="I110" s="61" t="s">
        <v>16</v>
      </c>
      <c r="J110" s="61" t="s">
        <v>16</v>
      </c>
      <c r="K110" s="152">
        <f>D110</f>
        <v>597.82000000000005</v>
      </c>
      <c r="L110" s="59">
        <v>0</v>
      </c>
      <c r="M110" s="59">
        <f>D110</f>
        <v>597.82000000000005</v>
      </c>
      <c r="N110" s="155" t="s">
        <v>97</v>
      </c>
      <c r="O110" s="155" t="s">
        <v>97</v>
      </c>
      <c r="P110" s="155" t="s">
        <v>97</v>
      </c>
      <c r="Q110" s="155" t="s">
        <v>97</v>
      </c>
      <c r="R110" s="155" t="s">
        <v>97</v>
      </c>
      <c r="S110" s="155" t="s">
        <v>97</v>
      </c>
      <c r="T110" s="155" t="s">
        <v>97</v>
      </c>
      <c r="U110" s="15"/>
      <c r="V110" s="15"/>
    </row>
    <row r="111" spans="1:22" s="16" customFormat="1" ht="38.25" x14ac:dyDescent="0.2">
      <c r="A111" s="96" t="s">
        <v>173</v>
      </c>
      <c r="B111" s="163" t="s">
        <v>189</v>
      </c>
      <c r="C111" s="156" t="s">
        <v>280</v>
      </c>
      <c r="D111" s="162">
        <v>147.66</v>
      </c>
      <c r="E111" s="61" t="s">
        <v>16</v>
      </c>
      <c r="F111" s="61" t="s">
        <v>16</v>
      </c>
      <c r="G111" s="61" t="s">
        <v>16</v>
      </c>
      <c r="H111" s="61" t="s">
        <v>16</v>
      </c>
      <c r="I111" s="61" t="s">
        <v>16</v>
      </c>
      <c r="J111" s="61" t="s">
        <v>16</v>
      </c>
      <c r="K111" s="152">
        <f t="shared" ref="K111:K123" si="16">D111</f>
        <v>147.66</v>
      </c>
      <c r="L111" s="59">
        <v>0</v>
      </c>
      <c r="M111" s="59">
        <f t="shared" ref="M111:M124" si="17">D111</f>
        <v>147.66</v>
      </c>
      <c r="N111" s="155" t="s">
        <v>97</v>
      </c>
      <c r="O111" s="155" t="s">
        <v>97</v>
      </c>
      <c r="P111" s="155" t="s">
        <v>97</v>
      </c>
      <c r="Q111" s="155" t="s">
        <v>97</v>
      </c>
      <c r="R111" s="155" t="s">
        <v>97</v>
      </c>
      <c r="S111" s="155" t="s">
        <v>97</v>
      </c>
      <c r="T111" s="155" t="s">
        <v>97</v>
      </c>
      <c r="U111" s="15"/>
      <c r="V111" s="15"/>
    </row>
    <row r="112" spans="1:22" s="16" customFormat="1" ht="38.25" x14ac:dyDescent="0.2">
      <c r="A112" s="96" t="s">
        <v>183</v>
      </c>
      <c r="B112" s="163" t="s">
        <v>190</v>
      </c>
      <c r="C112" s="156" t="s">
        <v>281</v>
      </c>
      <c r="D112" s="152">
        <v>2864.07</v>
      </c>
      <c r="E112" s="61" t="s">
        <v>16</v>
      </c>
      <c r="F112" s="61" t="s">
        <v>16</v>
      </c>
      <c r="G112" s="61" t="s">
        <v>16</v>
      </c>
      <c r="H112" s="61" t="s">
        <v>16</v>
      </c>
      <c r="I112" s="61" t="s">
        <v>16</v>
      </c>
      <c r="J112" s="61" t="s">
        <v>16</v>
      </c>
      <c r="K112" s="152">
        <f t="shared" si="16"/>
        <v>2864.07</v>
      </c>
      <c r="L112" s="59">
        <v>0</v>
      </c>
      <c r="M112" s="59">
        <f t="shared" si="17"/>
        <v>2864.07</v>
      </c>
      <c r="N112" s="155" t="s">
        <v>97</v>
      </c>
      <c r="O112" s="155" t="s">
        <v>97</v>
      </c>
      <c r="P112" s="155" t="s">
        <v>97</v>
      </c>
      <c r="Q112" s="155" t="s">
        <v>97</v>
      </c>
      <c r="R112" s="155" t="s">
        <v>97</v>
      </c>
      <c r="S112" s="155" t="s">
        <v>97</v>
      </c>
      <c r="T112" s="155" t="s">
        <v>97</v>
      </c>
      <c r="U112" s="15"/>
      <c r="V112" s="15"/>
    </row>
    <row r="113" spans="1:22" s="16" customFormat="1" ht="38.25" x14ac:dyDescent="0.2">
      <c r="A113" s="96" t="s">
        <v>184</v>
      </c>
      <c r="B113" s="163" t="s">
        <v>191</v>
      </c>
      <c r="C113" s="156" t="s">
        <v>282</v>
      </c>
      <c r="D113" s="162">
        <v>850.52</v>
      </c>
      <c r="E113" s="61" t="s">
        <v>16</v>
      </c>
      <c r="F113" s="61" t="s">
        <v>16</v>
      </c>
      <c r="G113" s="61" t="s">
        <v>16</v>
      </c>
      <c r="H113" s="61" t="s">
        <v>16</v>
      </c>
      <c r="I113" s="61" t="s">
        <v>16</v>
      </c>
      <c r="J113" s="61" t="s">
        <v>16</v>
      </c>
      <c r="K113" s="152">
        <f t="shared" si="16"/>
        <v>850.52</v>
      </c>
      <c r="L113" s="59">
        <v>0</v>
      </c>
      <c r="M113" s="152">
        <f t="shared" si="17"/>
        <v>850.52</v>
      </c>
      <c r="N113" s="155" t="s">
        <v>97</v>
      </c>
      <c r="O113" s="155" t="s">
        <v>97</v>
      </c>
      <c r="P113" s="155" t="s">
        <v>97</v>
      </c>
      <c r="Q113" s="155" t="s">
        <v>97</v>
      </c>
      <c r="R113" s="155" t="s">
        <v>97</v>
      </c>
      <c r="S113" s="155" t="s">
        <v>97</v>
      </c>
      <c r="T113" s="155" t="s">
        <v>97</v>
      </c>
      <c r="U113" s="15"/>
      <c r="V113" s="15"/>
    </row>
    <row r="114" spans="1:22" s="16" customFormat="1" ht="25.5" x14ac:dyDescent="0.2">
      <c r="A114" s="96" t="s">
        <v>185</v>
      </c>
      <c r="B114" s="163" t="s">
        <v>192</v>
      </c>
      <c r="C114" s="156" t="s">
        <v>283</v>
      </c>
      <c r="D114" s="162">
        <v>990.62</v>
      </c>
      <c r="E114" s="61" t="s">
        <v>16</v>
      </c>
      <c r="F114" s="61" t="s">
        <v>16</v>
      </c>
      <c r="G114" s="61" t="s">
        <v>16</v>
      </c>
      <c r="H114" s="61" t="s">
        <v>16</v>
      </c>
      <c r="I114" s="61" t="s">
        <v>16</v>
      </c>
      <c r="J114" s="61" t="s">
        <v>16</v>
      </c>
      <c r="K114" s="152">
        <f t="shared" si="16"/>
        <v>990.62</v>
      </c>
      <c r="L114" s="59">
        <v>0</v>
      </c>
      <c r="M114" s="152">
        <f t="shared" si="17"/>
        <v>990.62</v>
      </c>
      <c r="N114" s="155" t="s">
        <v>97</v>
      </c>
      <c r="O114" s="155" t="s">
        <v>97</v>
      </c>
      <c r="P114" s="155" t="s">
        <v>97</v>
      </c>
      <c r="Q114" s="155" t="s">
        <v>97</v>
      </c>
      <c r="R114" s="155" t="s">
        <v>97</v>
      </c>
      <c r="S114" s="155" t="s">
        <v>97</v>
      </c>
      <c r="T114" s="155" t="s">
        <v>97</v>
      </c>
      <c r="U114" s="15"/>
      <c r="V114" s="15"/>
    </row>
    <row r="115" spans="1:22" s="16" customFormat="1" ht="38.25" x14ac:dyDescent="0.2">
      <c r="A115" s="96" t="s">
        <v>186</v>
      </c>
      <c r="B115" s="163" t="s">
        <v>193</v>
      </c>
      <c r="C115" s="156" t="s">
        <v>284</v>
      </c>
      <c r="D115" s="152">
        <v>2565.09</v>
      </c>
      <c r="E115" s="61" t="s">
        <v>16</v>
      </c>
      <c r="F115" s="61" t="s">
        <v>16</v>
      </c>
      <c r="G115" s="61" t="s">
        <v>16</v>
      </c>
      <c r="H115" s="61" t="s">
        <v>16</v>
      </c>
      <c r="I115" s="61" t="s">
        <v>16</v>
      </c>
      <c r="J115" s="61" t="s">
        <v>16</v>
      </c>
      <c r="K115" s="152">
        <f t="shared" si="16"/>
        <v>2565.09</v>
      </c>
      <c r="L115" s="59">
        <v>0</v>
      </c>
      <c r="M115" s="152">
        <f t="shared" si="17"/>
        <v>2565.09</v>
      </c>
      <c r="N115" s="155" t="s">
        <v>97</v>
      </c>
      <c r="O115" s="155" t="s">
        <v>97</v>
      </c>
      <c r="P115" s="155" t="s">
        <v>97</v>
      </c>
      <c r="Q115" s="155" t="s">
        <v>97</v>
      </c>
      <c r="R115" s="155" t="s">
        <v>97</v>
      </c>
      <c r="S115" s="155" t="s">
        <v>97</v>
      </c>
      <c r="T115" s="155" t="s">
        <v>97</v>
      </c>
      <c r="U115" s="15"/>
      <c r="V115" s="15"/>
    </row>
    <row r="116" spans="1:22" s="16" customFormat="1" ht="38.25" x14ac:dyDescent="0.2">
      <c r="A116" s="96" t="s">
        <v>187</v>
      </c>
      <c r="B116" s="163" t="s">
        <v>194</v>
      </c>
      <c r="C116" s="156" t="s">
        <v>285</v>
      </c>
      <c r="D116" s="152">
        <v>1425.78</v>
      </c>
      <c r="E116" s="61" t="s">
        <v>16</v>
      </c>
      <c r="F116" s="61" t="s">
        <v>16</v>
      </c>
      <c r="G116" s="61" t="s">
        <v>16</v>
      </c>
      <c r="H116" s="61" t="s">
        <v>16</v>
      </c>
      <c r="I116" s="61" t="s">
        <v>16</v>
      </c>
      <c r="J116" s="61" t="s">
        <v>16</v>
      </c>
      <c r="K116" s="152">
        <f t="shared" si="16"/>
        <v>1425.78</v>
      </c>
      <c r="L116" s="59">
        <v>0</v>
      </c>
      <c r="M116" s="152">
        <f t="shared" si="17"/>
        <v>1425.78</v>
      </c>
      <c r="N116" s="155" t="s">
        <v>97</v>
      </c>
      <c r="O116" s="155" t="s">
        <v>97</v>
      </c>
      <c r="P116" s="155" t="s">
        <v>97</v>
      </c>
      <c r="Q116" s="155" t="s">
        <v>97</v>
      </c>
      <c r="R116" s="155" t="s">
        <v>97</v>
      </c>
      <c r="S116" s="155" t="s">
        <v>97</v>
      </c>
      <c r="T116" s="155" t="s">
        <v>97</v>
      </c>
      <c r="U116" s="15"/>
      <c r="V116" s="15"/>
    </row>
    <row r="117" spans="1:22" s="16" customFormat="1" ht="38.25" x14ac:dyDescent="0.2">
      <c r="A117" s="96" t="s">
        <v>188</v>
      </c>
      <c r="B117" s="163" t="s">
        <v>199</v>
      </c>
      <c r="C117" s="156" t="s">
        <v>286</v>
      </c>
      <c r="D117" s="152">
        <v>4693.75</v>
      </c>
      <c r="E117" s="61" t="s">
        <v>16</v>
      </c>
      <c r="F117" s="61" t="s">
        <v>16</v>
      </c>
      <c r="G117" s="61" t="s">
        <v>16</v>
      </c>
      <c r="H117" s="61" t="s">
        <v>16</v>
      </c>
      <c r="I117" s="61" t="s">
        <v>16</v>
      </c>
      <c r="J117" s="61" t="s">
        <v>16</v>
      </c>
      <c r="K117" s="152">
        <f t="shared" si="16"/>
        <v>4693.75</v>
      </c>
      <c r="L117" s="59">
        <v>0</v>
      </c>
      <c r="M117" s="152">
        <f t="shared" si="17"/>
        <v>4693.75</v>
      </c>
      <c r="N117" s="155" t="s">
        <v>97</v>
      </c>
      <c r="O117" s="155" t="s">
        <v>97</v>
      </c>
      <c r="P117" s="155" t="s">
        <v>97</v>
      </c>
      <c r="Q117" s="155" t="s">
        <v>97</v>
      </c>
      <c r="R117" s="155" t="s">
        <v>97</v>
      </c>
      <c r="S117" s="155" t="s">
        <v>97</v>
      </c>
      <c r="T117" s="155" t="s">
        <v>97</v>
      </c>
      <c r="U117" s="15"/>
      <c r="V117" s="15"/>
    </row>
    <row r="118" spans="1:22" s="16" customFormat="1" ht="38.25" x14ac:dyDescent="0.2">
      <c r="A118" s="96" t="s">
        <v>195</v>
      </c>
      <c r="B118" s="163" t="s">
        <v>200</v>
      </c>
      <c r="C118" s="156" t="s">
        <v>287</v>
      </c>
      <c r="D118" s="152">
        <v>522.63</v>
      </c>
      <c r="E118" s="61" t="s">
        <v>16</v>
      </c>
      <c r="F118" s="61" t="s">
        <v>16</v>
      </c>
      <c r="G118" s="61" t="s">
        <v>16</v>
      </c>
      <c r="H118" s="61" t="s">
        <v>16</v>
      </c>
      <c r="I118" s="61" t="s">
        <v>16</v>
      </c>
      <c r="J118" s="61" t="s">
        <v>16</v>
      </c>
      <c r="K118" s="152">
        <f t="shared" si="16"/>
        <v>522.63</v>
      </c>
      <c r="L118" s="59">
        <v>0</v>
      </c>
      <c r="M118" s="152">
        <f t="shared" si="17"/>
        <v>522.63</v>
      </c>
      <c r="N118" s="155" t="s">
        <v>97</v>
      </c>
      <c r="O118" s="155" t="s">
        <v>97</v>
      </c>
      <c r="P118" s="155" t="s">
        <v>97</v>
      </c>
      <c r="Q118" s="155" t="s">
        <v>97</v>
      </c>
      <c r="R118" s="155" t="s">
        <v>97</v>
      </c>
      <c r="S118" s="155" t="s">
        <v>97</v>
      </c>
      <c r="T118" s="155" t="s">
        <v>97</v>
      </c>
      <c r="U118" s="15"/>
      <c r="V118" s="15"/>
    </row>
    <row r="119" spans="1:22" s="16" customFormat="1" ht="38.25" x14ac:dyDescent="0.2">
      <c r="A119" s="96" t="s">
        <v>196</v>
      </c>
      <c r="B119" s="163" t="s">
        <v>201</v>
      </c>
      <c r="C119" s="156" t="s">
        <v>288</v>
      </c>
      <c r="D119" s="152">
        <v>645.23</v>
      </c>
      <c r="E119" s="61" t="s">
        <v>16</v>
      </c>
      <c r="F119" s="61" t="s">
        <v>16</v>
      </c>
      <c r="G119" s="61" t="s">
        <v>16</v>
      </c>
      <c r="H119" s="61" t="s">
        <v>16</v>
      </c>
      <c r="I119" s="61" t="s">
        <v>16</v>
      </c>
      <c r="J119" s="61" t="s">
        <v>16</v>
      </c>
      <c r="K119" s="152">
        <f t="shared" si="16"/>
        <v>645.23</v>
      </c>
      <c r="L119" s="59">
        <v>0</v>
      </c>
      <c r="M119" s="152">
        <f t="shared" si="17"/>
        <v>645.23</v>
      </c>
      <c r="N119" s="155" t="s">
        <v>97</v>
      </c>
      <c r="O119" s="155" t="s">
        <v>97</v>
      </c>
      <c r="P119" s="155" t="s">
        <v>97</v>
      </c>
      <c r="Q119" s="155" t="s">
        <v>97</v>
      </c>
      <c r="R119" s="155" t="s">
        <v>97</v>
      </c>
      <c r="S119" s="155" t="s">
        <v>97</v>
      </c>
      <c r="T119" s="155" t="s">
        <v>97</v>
      </c>
      <c r="U119" s="15"/>
      <c r="V119" s="15"/>
    </row>
    <row r="120" spans="1:22" s="16" customFormat="1" ht="38.25" x14ac:dyDescent="0.2">
      <c r="A120" s="96" t="s">
        <v>197</v>
      </c>
      <c r="B120" s="163" t="s">
        <v>202</v>
      </c>
      <c r="C120" s="156" t="s">
        <v>279</v>
      </c>
      <c r="D120" s="152">
        <v>1720.51</v>
      </c>
      <c r="E120" s="61" t="s">
        <v>16</v>
      </c>
      <c r="F120" s="61" t="s">
        <v>16</v>
      </c>
      <c r="G120" s="61" t="s">
        <v>16</v>
      </c>
      <c r="H120" s="61" t="s">
        <v>16</v>
      </c>
      <c r="I120" s="61" t="s">
        <v>16</v>
      </c>
      <c r="J120" s="61" t="s">
        <v>16</v>
      </c>
      <c r="K120" s="152">
        <f t="shared" si="16"/>
        <v>1720.51</v>
      </c>
      <c r="L120" s="59">
        <v>0</v>
      </c>
      <c r="M120" s="152">
        <f t="shared" si="17"/>
        <v>1720.51</v>
      </c>
      <c r="N120" s="155" t="s">
        <v>97</v>
      </c>
      <c r="O120" s="155" t="s">
        <v>97</v>
      </c>
      <c r="P120" s="155" t="s">
        <v>97</v>
      </c>
      <c r="Q120" s="155" t="s">
        <v>97</v>
      </c>
      <c r="R120" s="155" t="s">
        <v>97</v>
      </c>
      <c r="S120" s="155" t="s">
        <v>97</v>
      </c>
      <c r="T120" s="155" t="s">
        <v>97</v>
      </c>
      <c r="U120" s="15"/>
      <c r="V120" s="15"/>
    </row>
    <row r="121" spans="1:22" s="16" customFormat="1" ht="38.25" x14ac:dyDescent="0.2">
      <c r="A121" s="96" t="s">
        <v>198</v>
      </c>
      <c r="B121" s="163" t="s">
        <v>203</v>
      </c>
      <c r="C121" s="156" t="s">
        <v>289</v>
      </c>
      <c r="D121" s="152">
        <v>3528.6</v>
      </c>
      <c r="E121" s="61" t="s">
        <v>16</v>
      </c>
      <c r="F121" s="61" t="s">
        <v>16</v>
      </c>
      <c r="G121" s="61" t="s">
        <v>16</v>
      </c>
      <c r="H121" s="61" t="s">
        <v>16</v>
      </c>
      <c r="I121" s="61" t="s">
        <v>16</v>
      </c>
      <c r="J121" s="61" t="s">
        <v>16</v>
      </c>
      <c r="K121" s="152">
        <v>0</v>
      </c>
      <c r="L121" s="59">
        <f>D121</f>
        <v>3528.6</v>
      </c>
      <c r="M121" s="152">
        <f t="shared" si="17"/>
        <v>3528.6</v>
      </c>
      <c r="N121" s="155" t="s">
        <v>97</v>
      </c>
      <c r="O121" s="155" t="s">
        <v>97</v>
      </c>
      <c r="P121" s="155" t="s">
        <v>97</v>
      </c>
      <c r="Q121" s="155" t="s">
        <v>97</v>
      </c>
      <c r="R121" s="155" t="s">
        <v>97</v>
      </c>
      <c r="S121" s="155" t="s">
        <v>97</v>
      </c>
      <c r="T121" s="155" t="s">
        <v>97</v>
      </c>
      <c r="U121" s="15"/>
      <c r="V121" s="15"/>
    </row>
    <row r="122" spans="1:22" s="16" customFormat="1" ht="38.25" x14ac:dyDescent="0.2">
      <c r="A122" s="96" t="s">
        <v>206</v>
      </c>
      <c r="B122" s="163" t="s">
        <v>204</v>
      </c>
      <c r="C122" s="156" t="s">
        <v>290</v>
      </c>
      <c r="D122" s="152">
        <v>891.62</v>
      </c>
      <c r="E122" s="61" t="s">
        <v>16</v>
      </c>
      <c r="F122" s="61" t="s">
        <v>16</v>
      </c>
      <c r="G122" s="61" t="s">
        <v>16</v>
      </c>
      <c r="H122" s="61" t="s">
        <v>16</v>
      </c>
      <c r="I122" s="61" t="s">
        <v>16</v>
      </c>
      <c r="J122" s="61" t="s">
        <v>16</v>
      </c>
      <c r="K122" s="152">
        <f t="shared" si="16"/>
        <v>891.62</v>
      </c>
      <c r="L122" s="59">
        <v>0</v>
      </c>
      <c r="M122" s="152">
        <f t="shared" si="17"/>
        <v>891.62</v>
      </c>
      <c r="N122" s="155" t="s">
        <v>97</v>
      </c>
      <c r="O122" s="155" t="s">
        <v>97</v>
      </c>
      <c r="P122" s="155" t="s">
        <v>97</v>
      </c>
      <c r="Q122" s="155" t="s">
        <v>97</v>
      </c>
      <c r="R122" s="155" t="s">
        <v>97</v>
      </c>
      <c r="S122" s="155" t="s">
        <v>97</v>
      </c>
      <c r="T122" s="155" t="s">
        <v>97</v>
      </c>
      <c r="U122" s="15"/>
      <c r="V122" s="15"/>
    </row>
    <row r="123" spans="1:22" s="16" customFormat="1" ht="38.25" x14ac:dyDescent="0.2">
      <c r="A123" s="96" t="s">
        <v>207</v>
      </c>
      <c r="B123" s="163" t="s">
        <v>205</v>
      </c>
      <c r="C123" s="156" t="s">
        <v>291</v>
      </c>
      <c r="D123" s="152">
        <v>658.83</v>
      </c>
      <c r="E123" s="61" t="s">
        <v>16</v>
      </c>
      <c r="F123" s="61" t="s">
        <v>16</v>
      </c>
      <c r="G123" s="61" t="s">
        <v>16</v>
      </c>
      <c r="H123" s="61" t="s">
        <v>16</v>
      </c>
      <c r="I123" s="61" t="s">
        <v>16</v>
      </c>
      <c r="J123" s="61" t="s">
        <v>16</v>
      </c>
      <c r="K123" s="152">
        <f t="shared" si="16"/>
        <v>658.83</v>
      </c>
      <c r="L123" s="59">
        <v>0</v>
      </c>
      <c r="M123" s="152">
        <f t="shared" si="17"/>
        <v>658.83</v>
      </c>
      <c r="N123" s="155" t="s">
        <v>97</v>
      </c>
      <c r="O123" s="155" t="s">
        <v>97</v>
      </c>
      <c r="P123" s="155" t="s">
        <v>97</v>
      </c>
      <c r="Q123" s="155" t="s">
        <v>97</v>
      </c>
      <c r="R123" s="155" t="s">
        <v>97</v>
      </c>
      <c r="S123" s="155" t="s">
        <v>97</v>
      </c>
      <c r="T123" s="155" t="s">
        <v>97</v>
      </c>
      <c r="U123" s="15"/>
      <c r="V123" s="15"/>
    </row>
    <row r="124" spans="1:22" s="16" customFormat="1" ht="38.25" x14ac:dyDescent="0.2">
      <c r="A124" s="96" t="s">
        <v>208</v>
      </c>
      <c r="B124" s="163" t="s">
        <v>229</v>
      </c>
      <c r="C124" s="156" t="s">
        <v>292</v>
      </c>
      <c r="D124" s="152">
        <v>11664.37</v>
      </c>
      <c r="E124" s="61" t="s">
        <v>16</v>
      </c>
      <c r="F124" s="61" t="s">
        <v>16</v>
      </c>
      <c r="G124" s="61" t="s">
        <v>16</v>
      </c>
      <c r="H124" s="61" t="s">
        <v>16</v>
      </c>
      <c r="I124" s="61" t="s">
        <v>16</v>
      </c>
      <c r="J124" s="61" t="s">
        <v>16</v>
      </c>
      <c r="K124" s="59">
        <v>0</v>
      </c>
      <c r="L124" s="152">
        <f>D124</f>
        <v>11664.37</v>
      </c>
      <c r="M124" s="152">
        <f t="shared" si="17"/>
        <v>11664.37</v>
      </c>
      <c r="N124" s="155" t="s">
        <v>97</v>
      </c>
      <c r="O124" s="155" t="s">
        <v>97</v>
      </c>
      <c r="P124" s="155" t="s">
        <v>97</v>
      </c>
      <c r="Q124" s="155" t="s">
        <v>97</v>
      </c>
      <c r="R124" s="155" t="s">
        <v>97</v>
      </c>
      <c r="S124" s="155" t="s">
        <v>97</v>
      </c>
      <c r="T124" s="155" t="s">
        <v>97</v>
      </c>
      <c r="U124" s="15"/>
      <c r="V124" s="15"/>
    </row>
    <row r="125" spans="1:22" s="16" customFormat="1" ht="12.75" customHeight="1" x14ac:dyDescent="0.2">
      <c r="A125" s="202" t="s">
        <v>61</v>
      </c>
      <c r="B125" s="203"/>
      <c r="C125" s="155"/>
      <c r="D125" s="152">
        <f>SUM(D110:D124)</f>
        <v>33767.1</v>
      </c>
      <c r="E125" s="59" t="s">
        <v>16</v>
      </c>
      <c r="F125" s="59" t="s">
        <v>16</v>
      </c>
      <c r="G125" s="155" t="s">
        <v>97</v>
      </c>
      <c r="H125" s="155" t="s">
        <v>97</v>
      </c>
      <c r="I125" s="61" t="str">
        <f>'5'!J126</f>
        <v>-</v>
      </c>
      <c r="J125" s="155" t="s">
        <v>97</v>
      </c>
      <c r="K125" s="152">
        <f>SUM(K110:K124)</f>
        <v>18574.129999999997</v>
      </c>
      <c r="L125" s="152">
        <f>SUM(L110:L124)</f>
        <v>15192.970000000001</v>
      </c>
      <c r="M125" s="152">
        <f>SUM(M110:M124)</f>
        <v>33767.1</v>
      </c>
      <c r="N125" s="155" t="s">
        <v>97</v>
      </c>
      <c r="O125" s="155" t="s">
        <v>97</v>
      </c>
      <c r="P125" s="164" t="str">
        <f>'5'!T126</f>
        <v>-</v>
      </c>
      <c r="Q125" s="155" t="s">
        <v>97</v>
      </c>
      <c r="R125" s="164" t="str">
        <f>'5'!V126</f>
        <v>-</v>
      </c>
      <c r="S125" s="164" t="str">
        <f>'5'!W126</f>
        <v>-</v>
      </c>
      <c r="T125" s="164" t="str">
        <f>'5'!X126</f>
        <v>-</v>
      </c>
      <c r="U125" s="15"/>
      <c r="V125" s="15"/>
    </row>
    <row r="126" spans="1:22" s="16" customFormat="1" ht="12.75" customHeight="1" x14ac:dyDescent="0.2">
      <c r="A126" s="155" t="s">
        <v>34</v>
      </c>
      <c r="B126" s="216" t="s">
        <v>132</v>
      </c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8"/>
      <c r="U126" s="15"/>
      <c r="V126" s="15"/>
    </row>
    <row r="127" spans="1:22" s="16" customFormat="1" ht="12.75" customHeight="1" x14ac:dyDescent="0.2">
      <c r="A127" s="202" t="s">
        <v>62</v>
      </c>
      <c r="B127" s="203"/>
      <c r="C127" s="155"/>
      <c r="D127" s="59">
        <v>0</v>
      </c>
      <c r="E127" s="155" t="s">
        <v>16</v>
      </c>
      <c r="F127" s="155" t="s">
        <v>16</v>
      </c>
      <c r="G127" s="155" t="s">
        <v>97</v>
      </c>
      <c r="H127" s="155" t="s">
        <v>97</v>
      </c>
      <c r="I127" s="155" t="s">
        <v>97</v>
      </c>
      <c r="J127" s="155" t="s">
        <v>97</v>
      </c>
      <c r="K127" s="59">
        <v>0</v>
      </c>
      <c r="L127" s="59">
        <v>0</v>
      </c>
      <c r="M127" s="59">
        <v>0</v>
      </c>
      <c r="N127" s="155" t="s">
        <v>97</v>
      </c>
      <c r="O127" s="155" t="s">
        <v>97</v>
      </c>
      <c r="P127" s="155" t="s">
        <v>97</v>
      </c>
      <c r="Q127" s="155" t="s">
        <v>97</v>
      </c>
      <c r="R127" s="155" t="s">
        <v>97</v>
      </c>
      <c r="S127" s="155" t="s">
        <v>97</v>
      </c>
      <c r="T127" s="155" t="s">
        <v>97</v>
      </c>
      <c r="U127" s="15"/>
      <c r="V127" s="15"/>
    </row>
    <row r="128" spans="1:22" s="16" customFormat="1" ht="12.75" customHeight="1" x14ac:dyDescent="0.2">
      <c r="A128" s="55" t="s">
        <v>35</v>
      </c>
      <c r="B128" s="202" t="s">
        <v>57</v>
      </c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7"/>
      <c r="U128" s="15"/>
      <c r="V128" s="15"/>
    </row>
    <row r="129" spans="1:22" s="16" customFormat="1" ht="12.75" x14ac:dyDescent="0.2">
      <c r="A129" s="202" t="s">
        <v>63</v>
      </c>
      <c r="B129" s="203"/>
      <c r="C129" s="155"/>
      <c r="D129" s="59">
        <v>0</v>
      </c>
      <c r="E129" s="155" t="s">
        <v>16</v>
      </c>
      <c r="F129" s="155" t="s">
        <v>16</v>
      </c>
      <c r="G129" s="155" t="s">
        <v>97</v>
      </c>
      <c r="H129" s="155" t="s">
        <v>97</v>
      </c>
      <c r="I129" s="155" t="s">
        <v>97</v>
      </c>
      <c r="J129" s="155" t="s">
        <v>97</v>
      </c>
      <c r="K129" s="59">
        <v>0</v>
      </c>
      <c r="L129" s="59">
        <v>0</v>
      </c>
      <c r="M129" s="59">
        <v>0</v>
      </c>
      <c r="N129" s="155" t="s">
        <v>97</v>
      </c>
      <c r="O129" s="155" t="s">
        <v>97</v>
      </c>
      <c r="P129" s="155" t="s">
        <v>97</v>
      </c>
      <c r="Q129" s="155" t="s">
        <v>97</v>
      </c>
      <c r="R129" s="155" t="s">
        <v>97</v>
      </c>
      <c r="S129" s="155" t="s">
        <v>97</v>
      </c>
      <c r="T129" s="155" t="s">
        <v>97</v>
      </c>
      <c r="U129" s="15"/>
      <c r="V129" s="15"/>
    </row>
    <row r="130" spans="1:22" s="16" customFormat="1" ht="12.75" x14ac:dyDescent="0.2">
      <c r="A130" s="202" t="s">
        <v>64</v>
      </c>
      <c r="B130" s="203"/>
      <c r="C130" s="155"/>
      <c r="D130" s="152">
        <f>D125+D127+D129</f>
        <v>33767.1</v>
      </c>
      <c r="E130" s="59" t="str">
        <f>E125</f>
        <v>х </v>
      </c>
      <c r="F130" s="59" t="str">
        <f>F125</f>
        <v>х </v>
      </c>
      <c r="G130" s="155" t="s">
        <v>97</v>
      </c>
      <c r="H130" s="155" t="s">
        <v>97</v>
      </c>
      <c r="I130" s="61" t="str">
        <f>I125</f>
        <v>-</v>
      </c>
      <c r="J130" s="155" t="s">
        <v>97</v>
      </c>
      <c r="K130" s="152">
        <f>K125+K127+K129</f>
        <v>18574.129999999997</v>
      </c>
      <c r="L130" s="152">
        <f>L125+L127+L129</f>
        <v>15192.970000000001</v>
      </c>
      <c r="M130" s="152">
        <f>M125+M127+M129</f>
        <v>33767.1</v>
      </c>
      <c r="N130" s="155" t="s">
        <v>97</v>
      </c>
      <c r="O130" s="155" t="s">
        <v>97</v>
      </c>
      <c r="P130" s="67" t="str">
        <f>P125</f>
        <v>-</v>
      </c>
      <c r="Q130" s="155" t="s">
        <v>97</v>
      </c>
      <c r="R130" s="59" t="str">
        <f>R125</f>
        <v>-</v>
      </c>
      <c r="S130" s="59" t="str">
        <f>S125</f>
        <v>-</v>
      </c>
      <c r="T130" s="59" t="str">
        <f>T125</f>
        <v>-</v>
      </c>
      <c r="U130" s="15"/>
      <c r="V130" s="15"/>
    </row>
    <row r="131" spans="1:22" s="16" customFormat="1" ht="15" customHeight="1" x14ac:dyDescent="0.2">
      <c r="A131" s="214" t="s">
        <v>103</v>
      </c>
      <c r="B131" s="215"/>
      <c r="C131" s="154"/>
      <c r="D131" s="160">
        <f>D130</f>
        <v>33767.1</v>
      </c>
      <c r="E131" s="160">
        <v>17133.580000000002</v>
      </c>
      <c r="F131" s="60">
        <v>0</v>
      </c>
      <c r="G131" s="60">
        <v>0</v>
      </c>
      <c r="H131" s="60">
        <v>0</v>
      </c>
      <c r="I131" s="160">
        <f>D131-E131</f>
        <v>16633.519999999997</v>
      </c>
      <c r="J131" s="60">
        <v>0</v>
      </c>
      <c r="K131" s="160">
        <f>K130</f>
        <v>18574.129999999997</v>
      </c>
      <c r="L131" s="160">
        <f>L130</f>
        <v>15192.970000000001</v>
      </c>
      <c r="M131" s="160">
        <f>M130</f>
        <v>33767.1</v>
      </c>
      <c r="N131" s="155" t="s">
        <v>97</v>
      </c>
      <c r="O131" s="155" t="s">
        <v>97</v>
      </c>
      <c r="P131" s="68" t="str">
        <f>P130</f>
        <v>-</v>
      </c>
      <c r="Q131" s="154" t="s">
        <v>97</v>
      </c>
      <c r="R131" s="60" t="str">
        <f>R130</f>
        <v>-</v>
      </c>
      <c r="S131" s="60" t="str">
        <f>S130</f>
        <v>-</v>
      </c>
      <c r="T131" s="60" t="str">
        <f>T130</f>
        <v>-</v>
      </c>
      <c r="U131" s="15"/>
      <c r="V131" s="15"/>
    </row>
    <row r="132" spans="1:22" s="16" customFormat="1" ht="12" customHeight="1" x14ac:dyDescent="0.2">
      <c r="A132" s="109" t="s">
        <v>104</v>
      </c>
      <c r="B132" s="261" t="s">
        <v>101</v>
      </c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3"/>
      <c r="U132" s="15"/>
      <c r="V132" s="15"/>
    </row>
    <row r="133" spans="1:22" s="16" customFormat="1" ht="12" customHeight="1" x14ac:dyDescent="0.2">
      <c r="A133" s="51" t="s">
        <v>10</v>
      </c>
      <c r="B133" s="219" t="s">
        <v>219</v>
      </c>
      <c r="C133" s="220"/>
      <c r="D133" s="220"/>
      <c r="E133" s="220"/>
      <c r="F133" s="220"/>
      <c r="G133" s="220"/>
      <c r="H133" s="220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1"/>
      <c r="U133" s="15"/>
      <c r="V133" s="15"/>
    </row>
    <row r="134" spans="1:22" s="16" customFormat="1" ht="13.15" customHeight="1" x14ac:dyDescent="0.2">
      <c r="A134" s="52" t="s">
        <v>11</v>
      </c>
      <c r="B134" s="216" t="s">
        <v>56</v>
      </c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8"/>
      <c r="U134" s="15"/>
      <c r="V134" s="15"/>
    </row>
    <row r="135" spans="1:22" s="16" customFormat="1" ht="38.25" x14ac:dyDescent="0.2">
      <c r="A135" s="165" t="s">
        <v>91</v>
      </c>
      <c r="B135" s="166" t="s">
        <v>248</v>
      </c>
      <c r="C135" s="172" t="s">
        <v>172</v>
      </c>
      <c r="D135" s="152">
        <v>419.28</v>
      </c>
      <c r="E135" s="54" t="s">
        <v>16</v>
      </c>
      <c r="F135" s="54" t="s">
        <v>16</v>
      </c>
      <c r="G135" s="54" t="s">
        <v>16</v>
      </c>
      <c r="H135" s="54" t="s">
        <v>16</v>
      </c>
      <c r="I135" s="54" t="s">
        <v>16</v>
      </c>
      <c r="J135" s="54" t="s">
        <v>16</v>
      </c>
      <c r="K135" s="152">
        <f>D135</f>
        <v>419.28</v>
      </c>
      <c r="L135" s="152">
        <v>0</v>
      </c>
      <c r="M135" s="152">
        <f>D135</f>
        <v>419.28</v>
      </c>
      <c r="N135" s="155" t="s">
        <v>97</v>
      </c>
      <c r="O135" s="155" t="s">
        <v>97</v>
      </c>
      <c r="P135" s="155" t="s">
        <v>97</v>
      </c>
      <c r="Q135" s="155" t="s">
        <v>97</v>
      </c>
      <c r="R135" s="155" t="s">
        <v>97</v>
      </c>
      <c r="S135" s="155" t="s">
        <v>97</v>
      </c>
      <c r="T135" s="155" t="s">
        <v>97</v>
      </c>
      <c r="U135" s="15"/>
      <c r="V135" s="15"/>
    </row>
    <row r="136" spans="1:22" s="16" customFormat="1" ht="12.75" x14ac:dyDescent="0.2">
      <c r="A136" s="202"/>
      <c r="B136" s="203"/>
      <c r="C136" s="155"/>
      <c r="D136" s="59">
        <f>SUM(D135:D135)</f>
        <v>419.28</v>
      </c>
      <c r="E136" s="59" t="s">
        <v>16</v>
      </c>
      <c r="F136" s="59" t="s">
        <v>16</v>
      </c>
      <c r="G136" s="155" t="s">
        <v>97</v>
      </c>
      <c r="H136" s="155" t="s">
        <v>97</v>
      </c>
      <c r="I136" s="61" t="s">
        <v>97</v>
      </c>
      <c r="J136" s="155" t="s">
        <v>97</v>
      </c>
      <c r="K136" s="59">
        <f>SUM(K135)</f>
        <v>419.28</v>
      </c>
      <c r="L136" s="59">
        <f t="shared" ref="L136:M136" si="18">SUM(L135)</f>
        <v>0</v>
      </c>
      <c r="M136" s="59">
        <f t="shared" si="18"/>
        <v>419.28</v>
      </c>
      <c r="N136" s="155" t="s">
        <v>97</v>
      </c>
      <c r="O136" s="155" t="s">
        <v>97</v>
      </c>
      <c r="P136" s="155" t="s">
        <v>97</v>
      </c>
      <c r="Q136" s="155" t="s">
        <v>97</v>
      </c>
      <c r="R136" s="155" t="s">
        <v>97</v>
      </c>
      <c r="S136" s="155" t="s">
        <v>97</v>
      </c>
      <c r="T136" s="155" t="s">
        <v>97</v>
      </c>
      <c r="U136" s="15"/>
      <c r="V136" s="15"/>
    </row>
    <row r="137" spans="1:22" s="16" customFormat="1" ht="12.75" x14ac:dyDescent="0.2">
      <c r="A137" s="155" t="s">
        <v>34</v>
      </c>
      <c r="B137" s="216" t="s">
        <v>132</v>
      </c>
      <c r="C137" s="217"/>
      <c r="D137" s="217"/>
      <c r="E137" s="217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8"/>
      <c r="U137" s="15"/>
      <c r="V137" s="15"/>
    </row>
    <row r="138" spans="1:22" s="16" customFormat="1" ht="14.25" customHeight="1" x14ac:dyDescent="0.2">
      <c r="A138" s="202" t="s">
        <v>62</v>
      </c>
      <c r="B138" s="203"/>
      <c r="C138" s="155"/>
      <c r="D138" s="59">
        <v>0</v>
      </c>
      <c r="E138" s="155" t="s">
        <v>16</v>
      </c>
      <c r="F138" s="155" t="s">
        <v>16</v>
      </c>
      <c r="G138" s="155" t="s">
        <v>97</v>
      </c>
      <c r="H138" s="155" t="s">
        <v>97</v>
      </c>
      <c r="I138" s="155" t="s">
        <v>97</v>
      </c>
      <c r="J138" s="155" t="s">
        <v>97</v>
      </c>
      <c r="K138" s="59">
        <v>0</v>
      </c>
      <c r="L138" s="59">
        <v>0</v>
      </c>
      <c r="M138" s="59">
        <v>0</v>
      </c>
      <c r="N138" s="155" t="s">
        <v>97</v>
      </c>
      <c r="O138" s="155" t="s">
        <v>97</v>
      </c>
      <c r="P138" s="155" t="s">
        <v>97</v>
      </c>
      <c r="Q138" s="155" t="s">
        <v>97</v>
      </c>
      <c r="R138" s="155" t="s">
        <v>97</v>
      </c>
      <c r="S138" s="155" t="s">
        <v>97</v>
      </c>
      <c r="T138" s="155" t="s">
        <v>97</v>
      </c>
      <c r="U138" s="15"/>
      <c r="V138" s="15"/>
    </row>
    <row r="139" spans="1:22" s="16" customFormat="1" ht="13.5" customHeight="1" x14ac:dyDescent="0.2">
      <c r="A139" s="55" t="s">
        <v>35</v>
      </c>
      <c r="B139" s="202" t="s">
        <v>57</v>
      </c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7"/>
      <c r="U139" s="15"/>
      <c r="V139" s="15"/>
    </row>
    <row r="140" spans="1:22" s="16" customFormat="1" ht="25.5" x14ac:dyDescent="0.2">
      <c r="A140" s="55" t="s">
        <v>230</v>
      </c>
      <c r="B140" s="161" t="s">
        <v>228</v>
      </c>
      <c r="C140" s="170" t="s">
        <v>172</v>
      </c>
      <c r="D140" s="158">
        <v>96.65</v>
      </c>
      <c r="E140" s="54" t="s">
        <v>16</v>
      </c>
      <c r="F140" s="54" t="s">
        <v>16</v>
      </c>
      <c r="G140" s="54" t="s">
        <v>16</v>
      </c>
      <c r="H140" s="54" t="s">
        <v>16</v>
      </c>
      <c r="I140" s="54" t="s">
        <v>16</v>
      </c>
      <c r="J140" s="54" t="s">
        <v>16</v>
      </c>
      <c r="K140" s="158">
        <f>D140</f>
        <v>96.65</v>
      </c>
      <c r="L140" s="158">
        <v>0</v>
      </c>
      <c r="M140" s="158">
        <f>D140</f>
        <v>96.65</v>
      </c>
      <c r="N140" s="170" t="s">
        <v>97</v>
      </c>
      <c r="O140" s="170" t="s">
        <v>97</v>
      </c>
      <c r="P140" s="170" t="s">
        <v>97</v>
      </c>
      <c r="Q140" s="170" t="s">
        <v>97</v>
      </c>
      <c r="R140" s="170" t="s">
        <v>97</v>
      </c>
      <c r="S140" s="170" t="s">
        <v>97</v>
      </c>
      <c r="T140" s="170" t="s">
        <v>97</v>
      </c>
      <c r="U140" s="15"/>
      <c r="V140" s="15"/>
    </row>
    <row r="141" spans="1:22" s="16" customFormat="1" ht="25.5" x14ac:dyDescent="0.2">
      <c r="A141" s="55" t="s">
        <v>231</v>
      </c>
      <c r="B141" s="161" t="s">
        <v>238</v>
      </c>
      <c r="C141" s="170" t="s">
        <v>172</v>
      </c>
      <c r="D141" s="158">
        <v>341.62</v>
      </c>
      <c r="E141" s="54" t="s">
        <v>16</v>
      </c>
      <c r="F141" s="54" t="s">
        <v>16</v>
      </c>
      <c r="G141" s="54" t="s">
        <v>16</v>
      </c>
      <c r="H141" s="54" t="s">
        <v>16</v>
      </c>
      <c r="I141" s="54" t="s">
        <v>16</v>
      </c>
      <c r="J141" s="54" t="s">
        <v>16</v>
      </c>
      <c r="K141" s="158">
        <f t="shared" ref="K141:K147" si="19">D141</f>
        <v>341.62</v>
      </c>
      <c r="L141" s="158">
        <v>0</v>
      </c>
      <c r="M141" s="158">
        <f t="shared" ref="M141:M147" si="20">D141</f>
        <v>341.62</v>
      </c>
      <c r="N141" s="170" t="s">
        <v>97</v>
      </c>
      <c r="O141" s="170" t="s">
        <v>97</v>
      </c>
      <c r="P141" s="170" t="s">
        <v>97</v>
      </c>
      <c r="Q141" s="170" t="s">
        <v>97</v>
      </c>
      <c r="R141" s="170" t="s">
        <v>97</v>
      </c>
      <c r="S141" s="170" t="s">
        <v>97</v>
      </c>
      <c r="T141" s="170" t="s">
        <v>97</v>
      </c>
      <c r="U141" s="15"/>
      <c r="V141" s="15"/>
    </row>
    <row r="142" spans="1:22" s="16" customFormat="1" ht="25.5" x14ac:dyDescent="0.2">
      <c r="A142" s="55" t="s">
        <v>232</v>
      </c>
      <c r="B142" s="161" t="s">
        <v>239</v>
      </c>
      <c r="C142" s="170" t="s">
        <v>172</v>
      </c>
      <c r="D142" s="158">
        <v>205.38</v>
      </c>
      <c r="E142" s="54" t="s">
        <v>16</v>
      </c>
      <c r="F142" s="54" t="s">
        <v>16</v>
      </c>
      <c r="G142" s="54" t="s">
        <v>16</v>
      </c>
      <c r="H142" s="54" t="s">
        <v>16</v>
      </c>
      <c r="I142" s="54" t="s">
        <v>16</v>
      </c>
      <c r="J142" s="54" t="s">
        <v>16</v>
      </c>
      <c r="K142" s="158">
        <f t="shared" si="19"/>
        <v>205.38</v>
      </c>
      <c r="L142" s="158">
        <v>0</v>
      </c>
      <c r="M142" s="158">
        <f t="shared" si="20"/>
        <v>205.38</v>
      </c>
      <c r="N142" s="170" t="s">
        <v>97</v>
      </c>
      <c r="O142" s="170" t="s">
        <v>97</v>
      </c>
      <c r="P142" s="170" t="s">
        <v>97</v>
      </c>
      <c r="Q142" s="170" t="s">
        <v>97</v>
      </c>
      <c r="R142" s="170" t="s">
        <v>97</v>
      </c>
      <c r="S142" s="170" t="s">
        <v>97</v>
      </c>
      <c r="T142" s="170" t="s">
        <v>97</v>
      </c>
      <c r="U142" s="15"/>
      <c r="V142" s="15"/>
    </row>
    <row r="143" spans="1:22" s="16" customFormat="1" ht="25.5" x14ac:dyDescent="0.2">
      <c r="A143" s="55" t="s">
        <v>233</v>
      </c>
      <c r="B143" s="161" t="s">
        <v>240</v>
      </c>
      <c r="C143" s="170" t="s">
        <v>172</v>
      </c>
      <c r="D143" s="158">
        <v>117.03</v>
      </c>
      <c r="E143" s="54" t="s">
        <v>16</v>
      </c>
      <c r="F143" s="54" t="s">
        <v>16</v>
      </c>
      <c r="G143" s="54" t="s">
        <v>16</v>
      </c>
      <c r="H143" s="54" t="s">
        <v>16</v>
      </c>
      <c r="I143" s="54" t="s">
        <v>16</v>
      </c>
      <c r="J143" s="54" t="s">
        <v>16</v>
      </c>
      <c r="K143" s="158">
        <f t="shared" si="19"/>
        <v>117.03</v>
      </c>
      <c r="L143" s="158">
        <v>0</v>
      </c>
      <c r="M143" s="158">
        <f t="shared" si="20"/>
        <v>117.03</v>
      </c>
      <c r="N143" s="170" t="s">
        <v>97</v>
      </c>
      <c r="O143" s="170" t="s">
        <v>97</v>
      </c>
      <c r="P143" s="170" t="s">
        <v>97</v>
      </c>
      <c r="Q143" s="170" t="s">
        <v>97</v>
      </c>
      <c r="R143" s="170" t="s">
        <v>97</v>
      </c>
      <c r="S143" s="170" t="s">
        <v>97</v>
      </c>
      <c r="T143" s="170" t="s">
        <v>97</v>
      </c>
      <c r="U143" s="15"/>
      <c r="V143" s="15"/>
    </row>
    <row r="144" spans="1:22" s="16" customFormat="1" ht="25.5" x14ac:dyDescent="0.2">
      <c r="A144" s="55" t="s">
        <v>234</v>
      </c>
      <c r="B144" s="161" t="s">
        <v>241</v>
      </c>
      <c r="C144" s="170" t="s">
        <v>172</v>
      </c>
      <c r="D144" s="158">
        <v>121.13</v>
      </c>
      <c r="E144" s="54" t="s">
        <v>16</v>
      </c>
      <c r="F144" s="54" t="s">
        <v>16</v>
      </c>
      <c r="G144" s="54" t="s">
        <v>16</v>
      </c>
      <c r="H144" s="54" t="s">
        <v>16</v>
      </c>
      <c r="I144" s="54" t="s">
        <v>16</v>
      </c>
      <c r="J144" s="54" t="s">
        <v>16</v>
      </c>
      <c r="K144" s="158">
        <f t="shared" si="19"/>
        <v>121.13</v>
      </c>
      <c r="L144" s="158">
        <v>0</v>
      </c>
      <c r="M144" s="158">
        <f t="shared" si="20"/>
        <v>121.13</v>
      </c>
      <c r="N144" s="170" t="s">
        <v>97</v>
      </c>
      <c r="O144" s="170" t="s">
        <v>97</v>
      </c>
      <c r="P144" s="170" t="s">
        <v>97</v>
      </c>
      <c r="Q144" s="170" t="s">
        <v>97</v>
      </c>
      <c r="R144" s="170" t="s">
        <v>97</v>
      </c>
      <c r="S144" s="170" t="s">
        <v>97</v>
      </c>
      <c r="T144" s="170" t="s">
        <v>97</v>
      </c>
      <c r="U144" s="15"/>
      <c r="V144" s="15"/>
    </row>
    <row r="145" spans="1:22" s="16" customFormat="1" ht="25.5" x14ac:dyDescent="0.2">
      <c r="A145" s="55" t="s">
        <v>235</v>
      </c>
      <c r="B145" s="161" t="s">
        <v>244</v>
      </c>
      <c r="C145" s="170" t="s">
        <v>172</v>
      </c>
      <c r="D145" s="158">
        <v>119.78</v>
      </c>
      <c r="E145" s="54" t="s">
        <v>16</v>
      </c>
      <c r="F145" s="54" t="s">
        <v>16</v>
      </c>
      <c r="G145" s="54" t="s">
        <v>16</v>
      </c>
      <c r="H145" s="54" t="s">
        <v>16</v>
      </c>
      <c r="I145" s="54" t="s">
        <v>16</v>
      </c>
      <c r="J145" s="54" t="s">
        <v>16</v>
      </c>
      <c r="K145" s="158">
        <f t="shared" si="19"/>
        <v>119.78</v>
      </c>
      <c r="L145" s="158">
        <v>0</v>
      </c>
      <c r="M145" s="158">
        <f t="shared" si="20"/>
        <v>119.78</v>
      </c>
      <c r="N145" s="170" t="s">
        <v>97</v>
      </c>
      <c r="O145" s="170" t="s">
        <v>97</v>
      </c>
      <c r="P145" s="170" t="s">
        <v>97</v>
      </c>
      <c r="Q145" s="170" t="s">
        <v>97</v>
      </c>
      <c r="R145" s="170" t="s">
        <v>97</v>
      </c>
      <c r="S145" s="170" t="s">
        <v>97</v>
      </c>
      <c r="T145" s="170" t="s">
        <v>97</v>
      </c>
      <c r="U145" s="15"/>
      <c r="V145" s="15"/>
    </row>
    <row r="146" spans="1:22" s="16" customFormat="1" ht="25.5" x14ac:dyDescent="0.2">
      <c r="A146" s="55" t="s">
        <v>236</v>
      </c>
      <c r="B146" s="161" t="s">
        <v>242</v>
      </c>
      <c r="C146" s="170" t="s">
        <v>172</v>
      </c>
      <c r="D146" s="158">
        <v>115.92</v>
      </c>
      <c r="E146" s="54" t="s">
        <v>16</v>
      </c>
      <c r="F146" s="54" t="s">
        <v>16</v>
      </c>
      <c r="G146" s="54" t="s">
        <v>16</v>
      </c>
      <c r="H146" s="54" t="s">
        <v>16</v>
      </c>
      <c r="I146" s="54" t="s">
        <v>16</v>
      </c>
      <c r="J146" s="54" t="s">
        <v>16</v>
      </c>
      <c r="K146" s="158">
        <f t="shared" si="19"/>
        <v>115.92</v>
      </c>
      <c r="L146" s="158">
        <v>0</v>
      </c>
      <c r="M146" s="158">
        <f t="shared" si="20"/>
        <v>115.92</v>
      </c>
      <c r="N146" s="170" t="s">
        <v>97</v>
      </c>
      <c r="O146" s="170" t="s">
        <v>97</v>
      </c>
      <c r="P146" s="170" t="s">
        <v>97</v>
      </c>
      <c r="Q146" s="170" t="s">
        <v>97</v>
      </c>
      <c r="R146" s="170" t="s">
        <v>97</v>
      </c>
      <c r="S146" s="170" t="s">
        <v>97</v>
      </c>
      <c r="T146" s="170" t="s">
        <v>97</v>
      </c>
      <c r="U146" s="15"/>
      <c r="V146" s="15"/>
    </row>
    <row r="147" spans="1:22" s="16" customFormat="1" ht="25.5" x14ac:dyDescent="0.2">
      <c r="A147" s="55" t="s">
        <v>237</v>
      </c>
      <c r="B147" s="161" t="s">
        <v>243</v>
      </c>
      <c r="C147" s="170" t="s">
        <v>172</v>
      </c>
      <c r="D147" s="158">
        <v>304.83</v>
      </c>
      <c r="E147" s="54" t="s">
        <v>16</v>
      </c>
      <c r="F147" s="54" t="s">
        <v>16</v>
      </c>
      <c r="G147" s="54" t="s">
        <v>16</v>
      </c>
      <c r="H147" s="54" t="s">
        <v>16</v>
      </c>
      <c r="I147" s="54" t="s">
        <v>16</v>
      </c>
      <c r="J147" s="54" t="s">
        <v>16</v>
      </c>
      <c r="K147" s="158">
        <f t="shared" si="19"/>
        <v>304.83</v>
      </c>
      <c r="L147" s="158">
        <v>0</v>
      </c>
      <c r="M147" s="158">
        <f t="shared" si="20"/>
        <v>304.83</v>
      </c>
      <c r="N147" s="170" t="s">
        <v>97</v>
      </c>
      <c r="O147" s="170" t="s">
        <v>97</v>
      </c>
      <c r="P147" s="170" t="s">
        <v>97</v>
      </c>
      <c r="Q147" s="170" t="s">
        <v>97</v>
      </c>
      <c r="R147" s="170" t="s">
        <v>97</v>
      </c>
      <c r="S147" s="170" t="s">
        <v>97</v>
      </c>
      <c r="T147" s="170" t="s">
        <v>97</v>
      </c>
      <c r="U147" s="15"/>
      <c r="V147" s="15"/>
    </row>
    <row r="148" spans="1:22" s="16" customFormat="1" ht="13.5" customHeight="1" x14ac:dyDescent="0.2">
      <c r="A148" s="202" t="s">
        <v>63</v>
      </c>
      <c r="B148" s="203"/>
      <c r="C148" s="155"/>
      <c r="D148" s="152">
        <f>SUM(D140:D147)</f>
        <v>1422.34</v>
      </c>
      <c r="E148" s="155" t="s">
        <v>16</v>
      </c>
      <c r="F148" s="155" t="s">
        <v>16</v>
      </c>
      <c r="G148" s="155" t="s">
        <v>97</v>
      </c>
      <c r="H148" s="155" t="s">
        <v>97</v>
      </c>
      <c r="I148" s="155" t="s">
        <v>97</v>
      </c>
      <c r="J148" s="155" t="s">
        <v>97</v>
      </c>
      <c r="K148" s="152">
        <f>SUM(K140:K147)</f>
        <v>1422.34</v>
      </c>
      <c r="L148" s="152">
        <f>SUM(L140:L147)</f>
        <v>0</v>
      </c>
      <c r="M148" s="152">
        <f>SUM(M140:M147)</f>
        <v>1422.34</v>
      </c>
      <c r="N148" s="154" t="s">
        <v>97</v>
      </c>
      <c r="O148" s="154" t="s">
        <v>97</v>
      </c>
      <c r="P148" s="154" t="s">
        <v>97</v>
      </c>
      <c r="Q148" s="154" t="s">
        <v>97</v>
      </c>
      <c r="R148" s="154" t="s">
        <v>97</v>
      </c>
      <c r="S148" s="154" t="s">
        <v>97</v>
      </c>
      <c r="T148" s="154" t="s">
        <v>97</v>
      </c>
      <c r="U148" s="15"/>
      <c r="V148" s="15"/>
    </row>
    <row r="149" spans="1:22" s="16" customFormat="1" ht="18" customHeight="1" x14ac:dyDescent="0.2">
      <c r="A149" s="202" t="s">
        <v>64</v>
      </c>
      <c r="B149" s="203"/>
      <c r="C149" s="155"/>
      <c r="D149" s="158">
        <f>D136+D138+D148</f>
        <v>1841.62</v>
      </c>
      <c r="E149" s="59" t="str">
        <f>E136</f>
        <v>х </v>
      </c>
      <c r="F149" s="59" t="str">
        <f>F136</f>
        <v>х </v>
      </c>
      <c r="G149" s="155" t="s">
        <v>97</v>
      </c>
      <c r="H149" s="155" t="s">
        <v>97</v>
      </c>
      <c r="I149" s="61" t="str">
        <f>I136</f>
        <v>-</v>
      </c>
      <c r="J149" s="155" t="s">
        <v>97</v>
      </c>
      <c r="K149" s="158">
        <f>K136+K138+K148</f>
        <v>1841.62</v>
      </c>
      <c r="L149" s="158">
        <f>L136+L138+L148</f>
        <v>0</v>
      </c>
      <c r="M149" s="158">
        <f>M136+M138+M148</f>
        <v>1841.62</v>
      </c>
      <c r="N149" s="155" t="s">
        <v>97</v>
      </c>
      <c r="O149" s="155" t="s">
        <v>97</v>
      </c>
      <c r="P149" s="155" t="s">
        <v>97</v>
      </c>
      <c r="Q149" s="155" t="s">
        <v>97</v>
      </c>
      <c r="R149" s="155" t="s">
        <v>97</v>
      </c>
      <c r="S149" s="155" t="s">
        <v>97</v>
      </c>
      <c r="T149" s="155" t="s">
        <v>97</v>
      </c>
      <c r="U149" s="15"/>
      <c r="V149" s="15"/>
    </row>
    <row r="150" spans="1:22" s="16" customFormat="1" ht="14.25" customHeight="1" x14ac:dyDescent="0.2">
      <c r="A150" s="214" t="s">
        <v>105</v>
      </c>
      <c r="B150" s="215"/>
      <c r="C150" s="154"/>
      <c r="D150" s="174">
        <f>D149</f>
        <v>1841.62</v>
      </c>
      <c r="E150" s="60">
        <v>343.97</v>
      </c>
      <c r="F150" s="60">
        <v>1450</v>
      </c>
      <c r="G150" s="60">
        <v>0</v>
      </c>
      <c r="H150" s="60">
        <v>0</v>
      </c>
      <c r="I150" s="160">
        <f>D150-E150-F150</f>
        <v>47.649999999999864</v>
      </c>
      <c r="J150" s="60">
        <v>0</v>
      </c>
      <c r="K150" s="174">
        <f>K149</f>
        <v>1841.62</v>
      </c>
      <c r="L150" s="174">
        <f>L149</f>
        <v>0</v>
      </c>
      <c r="M150" s="174">
        <f>M149</f>
        <v>1841.62</v>
      </c>
      <c r="N150" s="155" t="s">
        <v>97</v>
      </c>
      <c r="O150" s="155" t="s">
        <v>97</v>
      </c>
      <c r="P150" s="155" t="s">
        <v>97</v>
      </c>
      <c r="Q150" s="155" t="s">
        <v>97</v>
      </c>
      <c r="R150" s="155" t="s">
        <v>97</v>
      </c>
      <c r="S150" s="155" t="s">
        <v>97</v>
      </c>
      <c r="T150" s="155" t="s">
        <v>97</v>
      </c>
      <c r="U150" s="15"/>
      <c r="V150" s="15"/>
    </row>
    <row r="151" spans="1:22" s="16" customFormat="1" ht="14.25" customHeight="1" x14ac:dyDescent="0.2">
      <c r="A151" s="109" t="s">
        <v>69</v>
      </c>
      <c r="B151" s="261" t="s">
        <v>12</v>
      </c>
      <c r="C151" s="262"/>
      <c r="D151" s="262"/>
      <c r="E151" s="262"/>
      <c r="F151" s="262"/>
      <c r="G151" s="262"/>
      <c r="H151" s="2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3"/>
      <c r="U151" s="15"/>
      <c r="V151" s="15"/>
    </row>
    <row r="152" spans="1:22" s="16" customFormat="1" ht="14.25" customHeight="1" x14ac:dyDescent="0.2">
      <c r="A152" s="51" t="s">
        <v>13</v>
      </c>
      <c r="B152" s="219" t="s">
        <v>220</v>
      </c>
      <c r="C152" s="220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1"/>
      <c r="U152" s="15"/>
      <c r="V152" s="15"/>
    </row>
    <row r="153" spans="1:22" s="16" customFormat="1" ht="14.25" customHeight="1" x14ac:dyDescent="0.2">
      <c r="A153" s="52" t="s">
        <v>14</v>
      </c>
      <c r="B153" s="216" t="s">
        <v>56</v>
      </c>
      <c r="C153" s="217"/>
      <c r="D153" s="217"/>
      <c r="E153" s="217"/>
      <c r="F153" s="217"/>
      <c r="G153" s="217"/>
      <c r="H153" s="217"/>
      <c r="I153" s="217"/>
      <c r="J153" s="217"/>
      <c r="K153" s="217"/>
      <c r="L153" s="217"/>
      <c r="M153" s="217"/>
      <c r="N153" s="217"/>
      <c r="O153" s="217"/>
      <c r="P153" s="217"/>
      <c r="Q153" s="217"/>
      <c r="R153" s="217"/>
      <c r="S153" s="217"/>
      <c r="T153" s="218"/>
      <c r="U153" s="15"/>
      <c r="V153" s="15"/>
    </row>
    <row r="154" spans="1:22" s="16" customFormat="1" ht="12.75" x14ac:dyDescent="0.2">
      <c r="A154" s="202" t="s">
        <v>65</v>
      </c>
      <c r="B154" s="203"/>
      <c r="C154" s="155"/>
      <c r="D154" s="59">
        <v>0</v>
      </c>
      <c r="E154" s="54" t="s">
        <v>16</v>
      </c>
      <c r="F154" s="54" t="s">
        <v>16</v>
      </c>
      <c r="G154" s="55" t="s">
        <v>97</v>
      </c>
      <c r="H154" s="55" t="s">
        <v>97</v>
      </c>
      <c r="I154" s="55" t="s">
        <v>97</v>
      </c>
      <c r="J154" s="55" t="s">
        <v>97</v>
      </c>
      <c r="K154" s="59">
        <v>0</v>
      </c>
      <c r="L154" s="59">
        <v>0</v>
      </c>
      <c r="M154" s="59">
        <v>0</v>
      </c>
      <c r="N154" s="55" t="s">
        <v>97</v>
      </c>
      <c r="O154" s="55" t="s">
        <v>97</v>
      </c>
      <c r="P154" s="55" t="s">
        <v>97</v>
      </c>
      <c r="Q154" s="55" t="s">
        <v>97</v>
      </c>
      <c r="R154" s="55" t="s">
        <v>97</v>
      </c>
      <c r="S154" s="55" t="s">
        <v>97</v>
      </c>
      <c r="T154" s="55" t="s">
        <v>97</v>
      </c>
      <c r="U154" s="15"/>
      <c r="V154" s="15"/>
    </row>
    <row r="155" spans="1:22" s="16" customFormat="1" ht="12.75" x14ac:dyDescent="0.2">
      <c r="A155" s="155" t="s">
        <v>36</v>
      </c>
      <c r="B155" s="206" t="s">
        <v>132</v>
      </c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15"/>
      <c r="V155" s="15"/>
    </row>
    <row r="156" spans="1:22" s="16" customFormat="1" ht="12.75" x14ac:dyDescent="0.2">
      <c r="A156" s="202" t="s">
        <v>66</v>
      </c>
      <c r="B156" s="203"/>
      <c r="C156" s="155"/>
      <c r="D156" s="59">
        <v>0</v>
      </c>
      <c r="E156" s="155" t="s">
        <v>16</v>
      </c>
      <c r="F156" s="155" t="s">
        <v>16</v>
      </c>
      <c r="G156" s="55" t="s">
        <v>97</v>
      </c>
      <c r="H156" s="55" t="s">
        <v>97</v>
      </c>
      <c r="I156" s="55" t="s">
        <v>97</v>
      </c>
      <c r="J156" s="55" t="s">
        <v>97</v>
      </c>
      <c r="K156" s="59">
        <v>0</v>
      </c>
      <c r="L156" s="59">
        <v>0</v>
      </c>
      <c r="M156" s="59">
        <v>0</v>
      </c>
      <c r="N156" s="55" t="s">
        <v>97</v>
      </c>
      <c r="O156" s="55" t="s">
        <v>97</v>
      </c>
      <c r="P156" s="55" t="s">
        <v>97</v>
      </c>
      <c r="Q156" s="55" t="s">
        <v>97</v>
      </c>
      <c r="R156" s="55" t="s">
        <v>97</v>
      </c>
      <c r="S156" s="55" t="s">
        <v>97</v>
      </c>
      <c r="T156" s="55" t="s">
        <v>97</v>
      </c>
      <c r="U156" s="15"/>
      <c r="V156" s="15"/>
    </row>
    <row r="157" spans="1:22" s="16" customFormat="1" ht="12.75" x14ac:dyDescent="0.2">
      <c r="A157" s="55" t="s">
        <v>37</v>
      </c>
      <c r="B157" s="202" t="s">
        <v>57</v>
      </c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7"/>
      <c r="U157" s="15"/>
      <c r="V157" s="15"/>
    </row>
    <row r="158" spans="1:22" s="16" customFormat="1" ht="12.75" x14ac:dyDescent="0.2">
      <c r="A158" s="202" t="s">
        <v>67</v>
      </c>
      <c r="B158" s="203"/>
      <c r="C158" s="155"/>
      <c r="D158" s="59">
        <v>0</v>
      </c>
      <c r="E158" s="155" t="s">
        <v>39</v>
      </c>
      <c r="F158" s="155" t="s">
        <v>39</v>
      </c>
      <c r="G158" s="155" t="s">
        <v>97</v>
      </c>
      <c r="H158" s="155" t="s">
        <v>97</v>
      </c>
      <c r="I158" s="155" t="s">
        <v>97</v>
      </c>
      <c r="J158" s="155" t="s">
        <v>97</v>
      </c>
      <c r="K158" s="59">
        <v>0</v>
      </c>
      <c r="L158" s="59">
        <v>0</v>
      </c>
      <c r="M158" s="59">
        <v>0</v>
      </c>
      <c r="N158" s="155" t="s">
        <v>97</v>
      </c>
      <c r="O158" s="155" t="s">
        <v>97</v>
      </c>
      <c r="P158" s="155" t="s">
        <v>97</v>
      </c>
      <c r="Q158" s="155" t="s">
        <v>97</v>
      </c>
      <c r="R158" s="155" t="s">
        <v>97</v>
      </c>
      <c r="S158" s="155" t="s">
        <v>97</v>
      </c>
      <c r="T158" s="155" t="s">
        <v>97</v>
      </c>
      <c r="U158" s="15"/>
      <c r="V158" s="15"/>
    </row>
    <row r="159" spans="1:22" s="16" customFormat="1" ht="12.75" x14ac:dyDescent="0.2">
      <c r="A159" s="202" t="s">
        <v>68</v>
      </c>
      <c r="B159" s="203"/>
      <c r="C159" s="155"/>
      <c r="D159" s="59">
        <f>D158+D156+D154</f>
        <v>0</v>
      </c>
      <c r="E159" s="54" t="s">
        <v>16</v>
      </c>
      <c r="F159" s="54" t="s">
        <v>16</v>
      </c>
      <c r="G159" s="51" t="s">
        <v>97</v>
      </c>
      <c r="H159" s="51" t="s">
        <v>97</v>
      </c>
      <c r="I159" s="51" t="s">
        <v>97</v>
      </c>
      <c r="J159" s="51" t="s">
        <v>97</v>
      </c>
      <c r="K159" s="59">
        <f>K158+K156+K154</f>
        <v>0</v>
      </c>
      <c r="L159" s="59">
        <f>L158+L156+L154</f>
        <v>0</v>
      </c>
      <c r="M159" s="59">
        <f>M158+M156+M154</f>
        <v>0</v>
      </c>
      <c r="N159" s="155" t="s">
        <v>97</v>
      </c>
      <c r="O159" s="155" t="s">
        <v>97</v>
      </c>
      <c r="P159" s="155" t="s">
        <v>97</v>
      </c>
      <c r="Q159" s="155" t="s">
        <v>97</v>
      </c>
      <c r="R159" s="155" t="s">
        <v>97</v>
      </c>
      <c r="S159" s="155" t="s">
        <v>97</v>
      </c>
      <c r="T159" s="155" t="s">
        <v>97</v>
      </c>
      <c r="U159" s="15"/>
      <c r="V159" s="15"/>
    </row>
    <row r="160" spans="1:22" s="16" customFormat="1" ht="12.75" x14ac:dyDescent="0.2">
      <c r="A160" s="214" t="s">
        <v>85</v>
      </c>
      <c r="B160" s="215"/>
      <c r="C160" s="154"/>
      <c r="D160" s="60">
        <f>D159</f>
        <v>0</v>
      </c>
      <c r="E160" s="60">
        <v>0</v>
      </c>
      <c r="F160" s="60">
        <f>D160</f>
        <v>0</v>
      </c>
      <c r="G160" s="60">
        <v>0</v>
      </c>
      <c r="H160" s="60">
        <v>0</v>
      </c>
      <c r="I160" s="60">
        <v>0</v>
      </c>
      <c r="J160" s="60">
        <v>0</v>
      </c>
      <c r="K160" s="60">
        <f t="shared" ref="K160:M160" si="21">K159</f>
        <v>0</v>
      </c>
      <c r="L160" s="60">
        <f t="shared" si="21"/>
        <v>0</v>
      </c>
      <c r="M160" s="60">
        <f t="shared" si="21"/>
        <v>0</v>
      </c>
      <c r="N160" s="55" t="s">
        <v>97</v>
      </c>
      <c r="O160" s="155" t="s">
        <v>97</v>
      </c>
      <c r="P160" s="155" t="s">
        <v>97</v>
      </c>
      <c r="Q160" s="155" t="s">
        <v>97</v>
      </c>
      <c r="R160" s="155" t="s">
        <v>97</v>
      </c>
      <c r="S160" s="155" t="s">
        <v>97</v>
      </c>
      <c r="T160" s="155" t="s">
        <v>97</v>
      </c>
      <c r="U160" s="15"/>
      <c r="V160" s="15"/>
    </row>
    <row r="161" spans="1:22" s="16" customFormat="1" ht="12.75" x14ac:dyDescent="0.2">
      <c r="A161" s="109" t="s">
        <v>127</v>
      </c>
      <c r="B161" s="261" t="s">
        <v>126</v>
      </c>
      <c r="C161" s="262"/>
      <c r="D161" s="262"/>
      <c r="E161" s="262"/>
      <c r="F161" s="262"/>
      <c r="G161" s="262"/>
      <c r="H161" s="2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3"/>
      <c r="U161" s="15"/>
      <c r="V161" s="15"/>
    </row>
    <row r="162" spans="1:22" s="16" customFormat="1" ht="12.75" x14ac:dyDescent="0.2">
      <c r="A162" s="51" t="s">
        <v>131</v>
      </c>
      <c r="B162" s="219" t="s">
        <v>220</v>
      </c>
      <c r="C162" s="220"/>
      <c r="D162" s="220"/>
      <c r="E162" s="220"/>
      <c r="F162" s="220"/>
      <c r="G162" s="220"/>
      <c r="H162" s="220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1"/>
      <c r="U162" s="15"/>
      <c r="V162" s="15"/>
    </row>
    <row r="163" spans="1:22" s="16" customFormat="1" ht="12.75" x14ac:dyDescent="0.2">
      <c r="A163" s="52" t="s">
        <v>128</v>
      </c>
      <c r="B163" s="216" t="s">
        <v>56</v>
      </c>
      <c r="C163" s="217"/>
      <c r="D163" s="217"/>
      <c r="E163" s="217"/>
      <c r="F163" s="217"/>
      <c r="G163" s="217"/>
      <c r="H163" s="217"/>
      <c r="I163" s="217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8"/>
      <c r="U163" s="15"/>
      <c r="V163" s="15"/>
    </row>
    <row r="164" spans="1:22" s="16" customFormat="1" ht="12.75" x14ac:dyDescent="0.2">
      <c r="A164" s="202" t="s">
        <v>133</v>
      </c>
      <c r="B164" s="203"/>
      <c r="C164" s="155"/>
      <c r="D164" s="59">
        <v>0</v>
      </c>
      <c r="E164" s="54" t="s">
        <v>16</v>
      </c>
      <c r="F164" s="54" t="s">
        <v>16</v>
      </c>
      <c r="G164" s="55" t="s">
        <v>97</v>
      </c>
      <c r="H164" s="55" t="s">
        <v>97</v>
      </c>
      <c r="I164" s="55" t="s">
        <v>97</v>
      </c>
      <c r="J164" s="55" t="s">
        <v>97</v>
      </c>
      <c r="K164" s="55" t="s">
        <v>97</v>
      </c>
      <c r="L164" s="55" t="s">
        <v>97</v>
      </c>
      <c r="M164" s="55" t="s">
        <v>97</v>
      </c>
      <c r="N164" s="55" t="s">
        <v>97</v>
      </c>
      <c r="O164" s="55" t="s">
        <v>97</v>
      </c>
      <c r="P164" s="55" t="s">
        <v>97</v>
      </c>
      <c r="Q164" s="55" t="s">
        <v>97</v>
      </c>
      <c r="R164" s="55" t="s">
        <v>97</v>
      </c>
      <c r="S164" s="55" t="s">
        <v>97</v>
      </c>
      <c r="T164" s="55" t="s">
        <v>97</v>
      </c>
      <c r="U164" s="15"/>
      <c r="V164" s="15"/>
    </row>
    <row r="165" spans="1:22" s="16" customFormat="1" ht="12.75" customHeight="1" x14ac:dyDescent="0.2">
      <c r="A165" s="155" t="s">
        <v>129</v>
      </c>
      <c r="B165" s="216" t="s">
        <v>132</v>
      </c>
      <c r="C165" s="217"/>
      <c r="D165" s="217"/>
      <c r="E165" s="217"/>
      <c r="F165" s="217"/>
      <c r="G165" s="217"/>
      <c r="H165" s="217"/>
      <c r="I165" s="217"/>
      <c r="J165" s="217"/>
      <c r="K165" s="217"/>
      <c r="L165" s="217"/>
      <c r="M165" s="217"/>
      <c r="N165" s="217"/>
      <c r="O165" s="217"/>
      <c r="P165" s="217"/>
      <c r="Q165" s="217"/>
      <c r="R165" s="217"/>
      <c r="S165" s="217"/>
      <c r="T165" s="218"/>
      <c r="U165" s="15"/>
      <c r="V165" s="15"/>
    </row>
    <row r="166" spans="1:22" s="16" customFormat="1" ht="15" customHeight="1" x14ac:dyDescent="0.2">
      <c r="A166" s="202" t="s">
        <v>134</v>
      </c>
      <c r="B166" s="203"/>
      <c r="C166" s="155"/>
      <c r="D166" s="59">
        <v>0</v>
      </c>
      <c r="E166" s="155" t="s">
        <v>16</v>
      </c>
      <c r="F166" s="155" t="s">
        <v>16</v>
      </c>
      <c r="G166" s="55" t="s">
        <v>97</v>
      </c>
      <c r="H166" s="55" t="s">
        <v>97</v>
      </c>
      <c r="I166" s="55" t="s">
        <v>97</v>
      </c>
      <c r="J166" s="55" t="s">
        <v>97</v>
      </c>
      <c r="K166" s="55" t="s">
        <v>97</v>
      </c>
      <c r="L166" s="55" t="s">
        <v>97</v>
      </c>
      <c r="M166" s="55" t="s">
        <v>97</v>
      </c>
      <c r="N166" s="55" t="s">
        <v>97</v>
      </c>
      <c r="O166" s="55" t="s">
        <v>97</v>
      </c>
      <c r="P166" s="55" t="s">
        <v>97</v>
      </c>
      <c r="Q166" s="55" t="s">
        <v>97</v>
      </c>
      <c r="R166" s="55" t="s">
        <v>97</v>
      </c>
      <c r="S166" s="55" t="s">
        <v>97</v>
      </c>
      <c r="T166" s="55" t="s">
        <v>97</v>
      </c>
      <c r="U166" s="15"/>
      <c r="V166" s="15"/>
    </row>
    <row r="167" spans="1:22" s="16" customFormat="1" ht="12.75" customHeight="1" x14ac:dyDescent="0.2">
      <c r="A167" s="55" t="s">
        <v>130</v>
      </c>
      <c r="B167" s="202" t="s">
        <v>57</v>
      </c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7"/>
      <c r="U167" s="15"/>
      <c r="V167" s="15"/>
    </row>
    <row r="168" spans="1:22" s="16" customFormat="1" ht="13.5" customHeight="1" x14ac:dyDescent="0.2">
      <c r="A168" s="202" t="s">
        <v>135</v>
      </c>
      <c r="B168" s="203"/>
      <c r="C168" s="155"/>
      <c r="D168" s="59">
        <v>0</v>
      </c>
      <c r="E168" s="155" t="s">
        <v>39</v>
      </c>
      <c r="F168" s="155" t="s">
        <v>39</v>
      </c>
      <c r="G168" s="155" t="s">
        <v>97</v>
      </c>
      <c r="H168" s="155" t="s">
        <v>97</v>
      </c>
      <c r="I168" s="155" t="s">
        <v>97</v>
      </c>
      <c r="J168" s="155" t="s">
        <v>97</v>
      </c>
      <c r="K168" s="155" t="s">
        <v>97</v>
      </c>
      <c r="L168" s="155" t="s">
        <v>97</v>
      </c>
      <c r="M168" s="155" t="s">
        <v>97</v>
      </c>
      <c r="N168" s="155" t="s">
        <v>97</v>
      </c>
      <c r="O168" s="155" t="s">
        <v>97</v>
      </c>
      <c r="P168" s="155" t="s">
        <v>97</v>
      </c>
      <c r="Q168" s="155" t="s">
        <v>97</v>
      </c>
      <c r="R168" s="155" t="s">
        <v>97</v>
      </c>
      <c r="S168" s="155" t="s">
        <v>97</v>
      </c>
      <c r="T168" s="155" t="s">
        <v>97</v>
      </c>
      <c r="U168" s="15"/>
      <c r="V168" s="15"/>
    </row>
    <row r="169" spans="1:22" s="16" customFormat="1" ht="14.25" customHeight="1" x14ac:dyDescent="0.2">
      <c r="A169" s="202" t="s">
        <v>136</v>
      </c>
      <c r="B169" s="203"/>
      <c r="C169" s="155"/>
      <c r="D169" s="59">
        <v>0</v>
      </c>
      <c r="E169" s="54" t="s">
        <v>16</v>
      </c>
      <c r="F169" s="54" t="s">
        <v>16</v>
      </c>
      <c r="G169" s="51" t="s">
        <v>97</v>
      </c>
      <c r="H169" s="51" t="s">
        <v>97</v>
      </c>
      <c r="I169" s="51" t="s">
        <v>97</v>
      </c>
      <c r="J169" s="51" t="s">
        <v>97</v>
      </c>
      <c r="K169" s="51" t="s">
        <v>97</v>
      </c>
      <c r="L169" s="51" t="s">
        <v>97</v>
      </c>
      <c r="M169" s="51" t="s">
        <v>97</v>
      </c>
      <c r="N169" s="155" t="s">
        <v>97</v>
      </c>
      <c r="O169" s="155" t="s">
        <v>97</v>
      </c>
      <c r="P169" s="155" t="s">
        <v>97</v>
      </c>
      <c r="Q169" s="155" t="s">
        <v>97</v>
      </c>
      <c r="R169" s="155" t="s">
        <v>97</v>
      </c>
      <c r="S169" s="155" t="s">
        <v>97</v>
      </c>
      <c r="T169" s="155" t="s">
        <v>97</v>
      </c>
      <c r="U169" s="15"/>
      <c r="V169" s="15"/>
    </row>
    <row r="170" spans="1:22" s="16" customFormat="1" ht="12.75" customHeight="1" x14ac:dyDescent="0.2">
      <c r="A170" s="214" t="s">
        <v>137</v>
      </c>
      <c r="B170" s="215"/>
      <c r="C170" s="154"/>
      <c r="D170" s="174">
        <v>0</v>
      </c>
      <c r="E170" s="174">
        <v>0</v>
      </c>
      <c r="F170" s="174">
        <v>0</v>
      </c>
      <c r="G170" s="174">
        <v>0</v>
      </c>
      <c r="H170" s="174">
        <v>0</v>
      </c>
      <c r="I170" s="174">
        <v>0</v>
      </c>
      <c r="J170" s="174">
        <v>0</v>
      </c>
      <c r="K170" s="174">
        <v>0</v>
      </c>
      <c r="L170" s="174">
        <v>0</v>
      </c>
      <c r="M170" s="174">
        <v>0</v>
      </c>
      <c r="N170" s="55" t="s">
        <v>97</v>
      </c>
      <c r="O170" s="155" t="s">
        <v>97</v>
      </c>
      <c r="P170" s="155" t="s">
        <v>97</v>
      </c>
      <c r="Q170" s="155" t="s">
        <v>97</v>
      </c>
      <c r="R170" s="155" t="s">
        <v>97</v>
      </c>
      <c r="S170" s="155" t="s">
        <v>97</v>
      </c>
      <c r="T170" s="155" t="s">
        <v>97</v>
      </c>
      <c r="U170" s="15"/>
      <c r="V170" s="15"/>
    </row>
    <row r="171" spans="1:22" s="16" customFormat="1" ht="14.25" customHeight="1" x14ac:dyDescent="0.2">
      <c r="A171" s="255" t="s">
        <v>26</v>
      </c>
      <c r="B171" s="256"/>
      <c r="C171" s="56"/>
      <c r="D171" s="175">
        <f>D40+D51+D62+D73+D84+D95+D106+D131+D150+D160+D170</f>
        <v>69532.51999999999</v>
      </c>
      <c r="E171" s="175">
        <f t="shared" ref="E171:M171" si="22">E40+E51+E62+E73+E84+E95+E106+E131+E150+E160+E170</f>
        <v>44091.630000000005</v>
      </c>
      <c r="F171" s="175">
        <f t="shared" si="22"/>
        <v>4120</v>
      </c>
      <c r="G171" s="175">
        <f t="shared" si="22"/>
        <v>0</v>
      </c>
      <c r="H171" s="175">
        <f t="shared" si="22"/>
        <v>0</v>
      </c>
      <c r="I171" s="175">
        <f t="shared" si="22"/>
        <v>21320.89</v>
      </c>
      <c r="J171" s="175">
        <f t="shared" si="22"/>
        <v>0</v>
      </c>
      <c r="K171" s="175">
        <f t="shared" si="22"/>
        <v>21646.629999999997</v>
      </c>
      <c r="L171" s="175">
        <f t="shared" si="22"/>
        <v>47885.89</v>
      </c>
      <c r="M171" s="175">
        <f t="shared" si="22"/>
        <v>69532.51999999999</v>
      </c>
      <c r="N171" s="167" t="s">
        <v>97</v>
      </c>
      <c r="O171" s="167" t="s">
        <v>97</v>
      </c>
      <c r="P171" s="167" t="s">
        <v>97</v>
      </c>
      <c r="Q171" s="167" t="s">
        <v>97</v>
      </c>
      <c r="R171" s="167" t="s">
        <v>97</v>
      </c>
      <c r="S171" s="167" t="s">
        <v>97</v>
      </c>
      <c r="T171" s="167" t="s">
        <v>97</v>
      </c>
      <c r="U171" s="15"/>
      <c r="V171" s="15"/>
    </row>
    <row r="172" spans="1:22" ht="18" customHeight="1" x14ac:dyDescent="0.2">
      <c r="A172" s="254"/>
      <c r="B172" s="254"/>
      <c r="C172" s="254"/>
      <c r="D172" s="254"/>
      <c r="E172" s="254"/>
      <c r="F172" s="254"/>
      <c r="G172" s="254"/>
      <c r="H172" s="119"/>
      <c r="I172" s="119"/>
      <c r="J172" s="119"/>
      <c r="K172" s="126"/>
      <c r="L172" s="119"/>
      <c r="M172" s="28"/>
      <c r="N172" s="28"/>
      <c r="O172" s="119"/>
      <c r="P172" s="119"/>
      <c r="Q172" s="119"/>
      <c r="R172" s="119"/>
      <c r="S172" s="119"/>
      <c r="T172" s="119"/>
    </row>
    <row r="173" spans="1:22" ht="14.25" customHeight="1" x14ac:dyDescent="0.2">
      <c r="A173" s="118"/>
      <c r="B173" s="29"/>
      <c r="C173" s="29"/>
      <c r="D173" s="118"/>
      <c r="E173" s="138"/>
      <c r="F173" s="118"/>
      <c r="G173" s="118"/>
      <c r="H173" s="119"/>
      <c r="I173" s="119"/>
      <c r="J173" s="119"/>
      <c r="K173" s="126"/>
      <c r="L173" s="119"/>
      <c r="M173" s="28"/>
      <c r="N173" s="28"/>
      <c r="O173" s="119"/>
      <c r="P173" s="119"/>
      <c r="Q173" s="119"/>
      <c r="R173" s="119"/>
      <c r="S173" s="86"/>
      <c r="T173" s="119"/>
    </row>
    <row r="174" spans="1:22" ht="15.75" customHeight="1" x14ac:dyDescent="0.2">
      <c r="A174" s="118"/>
      <c r="B174" s="29"/>
      <c r="C174" s="29"/>
      <c r="D174" s="118"/>
      <c r="E174" s="118"/>
      <c r="F174" s="118"/>
      <c r="G174" s="118"/>
      <c r="H174" s="119"/>
      <c r="I174" s="119"/>
      <c r="J174" s="119"/>
      <c r="K174" s="126"/>
      <c r="L174" s="119"/>
      <c r="M174" s="28"/>
      <c r="N174" s="28"/>
      <c r="O174" s="119"/>
      <c r="P174" s="119"/>
      <c r="Q174" s="119"/>
      <c r="R174" s="119"/>
      <c r="S174" s="119"/>
      <c r="T174" s="119"/>
    </row>
    <row r="175" spans="1:22" ht="17.25" customHeight="1" x14ac:dyDescent="0.2">
      <c r="A175" s="118"/>
      <c r="B175" s="29"/>
      <c r="C175" s="29"/>
      <c r="D175" s="118"/>
      <c r="E175" s="118"/>
      <c r="F175" s="118"/>
      <c r="G175" s="118"/>
      <c r="H175" s="119"/>
      <c r="I175" s="119"/>
      <c r="J175" s="119"/>
      <c r="K175" s="126"/>
      <c r="L175" s="119"/>
      <c r="M175" s="28"/>
      <c r="N175" s="28"/>
      <c r="O175" s="119"/>
      <c r="P175" s="119"/>
      <c r="Q175" s="119"/>
      <c r="R175" s="119"/>
      <c r="S175" s="119"/>
      <c r="T175" s="119"/>
    </row>
    <row r="176" spans="1:22" ht="13.5" customHeight="1" x14ac:dyDescent="0.2">
      <c r="A176" s="257" t="s">
        <v>175</v>
      </c>
      <c r="B176" s="257"/>
      <c r="C176" s="141"/>
      <c r="D176" s="259" t="s">
        <v>92</v>
      </c>
      <c r="E176" s="259"/>
      <c r="F176" s="259"/>
      <c r="G176" s="257" t="s">
        <v>176</v>
      </c>
      <c r="H176" s="257"/>
      <c r="I176" s="257"/>
      <c r="J176" s="257"/>
      <c r="K176" s="257"/>
      <c r="L176" s="119"/>
      <c r="M176" s="119"/>
      <c r="N176" s="119"/>
      <c r="O176" s="119"/>
      <c r="P176" s="119"/>
      <c r="Q176" s="119"/>
      <c r="R176" s="119"/>
      <c r="S176" s="119"/>
      <c r="T176" s="119"/>
    </row>
    <row r="177" spans="1:20" ht="15" customHeight="1" x14ac:dyDescent="0.2">
      <c r="A177" s="253" t="s">
        <v>70</v>
      </c>
      <c r="B177" s="253"/>
      <c r="C177" s="140"/>
      <c r="D177" s="248" t="s">
        <v>71</v>
      </c>
      <c r="E177" s="248"/>
      <c r="F177" s="248"/>
      <c r="G177" s="258" t="s">
        <v>81</v>
      </c>
      <c r="H177" s="258"/>
      <c r="I177" s="258"/>
      <c r="J177" s="258"/>
      <c r="K177" s="258"/>
      <c r="L177" s="47"/>
      <c r="M177" s="47"/>
      <c r="N177" s="47"/>
      <c r="O177" s="47"/>
      <c r="P177" s="47"/>
      <c r="Q177" s="47"/>
      <c r="R177" s="47"/>
      <c r="S177" s="47"/>
      <c r="T177" s="47"/>
    </row>
    <row r="178" spans="1:20" ht="18" customHeight="1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M178" s="99"/>
    </row>
    <row r="179" spans="1:20" ht="15" customHeight="1" x14ac:dyDescent="0.2">
      <c r="N179" s="100" t="s">
        <v>108</v>
      </c>
    </row>
    <row r="180" spans="1:20" ht="14.25" customHeight="1" x14ac:dyDescent="0.2"/>
    <row r="181" spans="1:20" ht="16.5" customHeight="1" x14ac:dyDescent="0.2"/>
    <row r="182" spans="1:20" ht="14.25" customHeight="1" x14ac:dyDescent="0.2"/>
    <row r="183" spans="1:20" ht="15.75" customHeight="1" x14ac:dyDescent="0.2"/>
    <row r="184" spans="1:20" ht="15.75" customHeight="1" x14ac:dyDescent="0.2"/>
    <row r="185" spans="1:20" ht="12.75" customHeight="1" x14ac:dyDescent="0.2"/>
    <row r="186" spans="1:20" ht="12.75" customHeight="1" x14ac:dyDescent="0.2"/>
    <row r="187" spans="1:20" ht="12.75" customHeight="1" x14ac:dyDescent="0.2"/>
    <row r="188" spans="1:20" ht="12.75" customHeight="1" x14ac:dyDescent="0.2"/>
    <row r="189" spans="1:20" ht="12.75" customHeight="1" x14ac:dyDescent="0.2"/>
    <row r="190" spans="1:20" ht="12.75" customHeight="1" x14ac:dyDescent="0.2"/>
    <row r="191" spans="1:20" ht="12.75" customHeight="1" x14ac:dyDescent="0.2"/>
    <row r="192" spans="1:20" ht="12.75" customHeight="1" x14ac:dyDescent="0.2"/>
    <row r="193" spans="21:22" ht="12.75" customHeight="1" x14ac:dyDescent="0.2"/>
    <row r="194" spans="21:22" ht="12.75" customHeight="1" x14ac:dyDescent="0.2"/>
    <row r="195" spans="21:22" ht="12.75" customHeight="1" x14ac:dyDescent="0.2"/>
    <row r="196" spans="21:22" ht="12.75" customHeight="1" x14ac:dyDescent="0.2"/>
    <row r="197" spans="21:22" ht="12.75" customHeight="1" x14ac:dyDescent="0.2"/>
    <row r="198" spans="21:22" ht="12.75" customHeight="1" x14ac:dyDescent="0.2"/>
    <row r="199" spans="21:22" ht="15.75" customHeight="1" x14ac:dyDescent="0.2"/>
    <row r="200" spans="21:22" ht="12.95" customHeight="1" x14ac:dyDescent="0.2"/>
    <row r="201" spans="21:22" ht="10.5" customHeight="1" x14ac:dyDescent="0.2"/>
    <row r="202" spans="21:22" ht="12.95" customHeight="1" x14ac:dyDescent="0.2"/>
    <row r="203" spans="21:22" ht="11.25" customHeight="1" x14ac:dyDescent="0.2"/>
    <row r="204" spans="21:22" ht="11.25" customHeight="1" x14ac:dyDescent="0.2"/>
    <row r="205" spans="21:22" ht="9.75" customHeight="1" x14ac:dyDescent="0.2">
      <c r="U205" s="34"/>
      <c r="V205" s="34"/>
    </row>
    <row r="206" spans="21:22" ht="23.25" customHeight="1" x14ac:dyDescent="0.2"/>
  </sheetData>
  <mergeCells count="154">
    <mergeCell ref="A57:B57"/>
    <mergeCell ref="B69:T69"/>
    <mergeCell ref="A71:B71"/>
    <mergeCell ref="A72:B72"/>
    <mergeCell ref="A73:B73"/>
    <mergeCell ref="B64:T64"/>
    <mergeCell ref="B65:T65"/>
    <mergeCell ref="A66:B66"/>
    <mergeCell ref="B67:T67"/>
    <mergeCell ref="A68:B68"/>
    <mergeCell ref="B167:T167"/>
    <mergeCell ref="B161:T161"/>
    <mergeCell ref="B162:T162"/>
    <mergeCell ref="A156:B156"/>
    <mergeCell ref="B153:T153"/>
    <mergeCell ref="B58:T58"/>
    <mergeCell ref="A60:B60"/>
    <mergeCell ref="A61:B61"/>
    <mergeCell ref="A62:B62"/>
    <mergeCell ref="B63:T63"/>
    <mergeCell ref="B163:T163"/>
    <mergeCell ref="A164:B164"/>
    <mergeCell ref="B165:T165"/>
    <mergeCell ref="A166:B166"/>
    <mergeCell ref="A160:B160"/>
    <mergeCell ref="A154:B154"/>
    <mergeCell ref="B155:T155"/>
    <mergeCell ref="A158:B158"/>
    <mergeCell ref="A159:B159"/>
    <mergeCell ref="B152:T152"/>
    <mergeCell ref="B157:T157"/>
    <mergeCell ref="A149:B149"/>
    <mergeCell ref="B132:T132"/>
    <mergeCell ref="A131:B131"/>
    <mergeCell ref="A24:B24"/>
    <mergeCell ref="A38:B38"/>
    <mergeCell ref="A39:B39"/>
    <mergeCell ref="A26:B26"/>
    <mergeCell ref="B107:T107"/>
    <mergeCell ref="B108:T108"/>
    <mergeCell ref="B27:T27"/>
    <mergeCell ref="B25:T25"/>
    <mergeCell ref="B151:T151"/>
    <mergeCell ref="B53:T53"/>
    <mergeCell ref="B54:T54"/>
    <mergeCell ref="A55:B55"/>
    <mergeCell ref="B56:T56"/>
    <mergeCell ref="A51:B51"/>
    <mergeCell ref="B52:T52"/>
    <mergeCell ref="B41:T41"/>
    <mergeCell ref="B42:T42"/>
    <mergeCell ref="B43:T43"/>
    <mergeCell ref="A44:B44"/>
    <mergeCell ref="B45:T45"/>
    <mergeCell ref="A46:B46"/>
    <mergeCell ref="B47:T47"/>
    <mergeCell ref="A49:B49"/>
    <mergeCell ref="A50:B50"/>
    <mergeCell ref="A168:B168"/>
    <mergeCell ref="A169:B169"/>
    <mergeCell ref="A170:B170"/>
    <mergeCell ref="A177:B177"/>
    <mergeCell ref="D177:F177"/>
    <mergeCell ref="A172:G172"/>
    <mergeCell ref="A171:B171"/>
    <mergeCell ref="G176:K176"/>
    <mergeCell ref="G177:K177"/>
    <mergeCell ref="A176:B176"/>
    <mergeCell ref="D176:F176"/>
    <mergeCell ref="M2:O2"/>
    <mergeCell ref="E16:J16"/>
    <mergeCell ref="D15:J15"/>
    <mergeCell ref="M4:O4"/>
    <mergeCell ref="K15:L15"/>
    <mergeCell ref="M15:O15"/>
    <mergeCell ref="K16:K18"/>
    <mergeCell ref="M16:M18"/>
    <mergeCell ref="A13:T13"/>
    <mergeCell ref="A15:A18"/>
    <mergeCell ref="B15:B18"/>
    <mergeCell ref="R15:R18"/>
    <mergeCell ref="A12:T12"/>
    <mergeCell ref="D5:E5"/>
    <mergeCell ref="B6:E6"/>
    <mergeCell ref="B3:D3"/>
    <mergeCell ref="M6:Q6"/>
    <mergeCell ref="M3:Q3"/>
    <mergeCell ref="Q15:Q18"/>
    <mergeCell ref="M7:N7"/>
    <mergeCell ref="C15:C18"/>
    <mergeCell ref="B21:T21"/>
    <mergeCell ref="B22:T22"/>
    <mergeCell ref="J17:J18"/>
    <mergeCell ref="E17:E18"/>
    <mergeCell ref="F17:F18"/>
    <mergeCell ref="P15:P18"/>
    <mergeCell ref="D16:D18"/>
    <mergeCell ref="B7:D8"/>
    <mergeCell ref="P7:Q7"/>
    <mergeCell ref="A11:T11"/>
    <mergeCell ref="B20:T20"/>
    <mergeCell ref="S15:S18"/>
    <mergeCell ref="A14:T14"/>
    <mergeCell ref="T15:T18"/>
    <mergeCell ref="H17:I17"/>
    <mergeCell ref="L16:L18"/>
    <mergeCell ref="G17:G18"/>
    <mergeCell ref="N16:O17"/>
    <mergeCell ref="A150:B150"/>
    <mergeCell ref="A40:B40"/>
    <mergeCell ref="B109:T109"/>
    <mergeCell ref="A130:B130"/>
    <mergeCell ref="B126:T126"/>
    <mergeCell ref="B139:T139"/>
    <mergeCell ref="A148:B148"/>
    <mergeCell ref="A138:B138"/>
    <mergeCell ref="B137:T137"/>
    <mergeCell ref="A125:B125"/>
    <mergeCell ref="A127:B127"/>
    <mergeCell ref="A136:B136"/>
    <mergeCell ref="B133:T133"/>
    <mergeCell ref="B134:T134"/>
    <mergeCell ref="B128:T128"/>
    <mergeCell ref="A129:B129"/>
    <mergeCell ref="B74:T74"/>
    <mergeCell ref="B75:T75"/>
    <mergeCell ref="B76:T76"/>
    <mergeCell ref="A77:B77"/>
    <mergeCell ref="A83:B83"/>
    <mergeCell ref="A84:B84"/>
    <mergeCell ref="B85:T85"/>
    <mergeCell ref="B86:T86"/>
    <mergeCell ref="B103:T103"/>
    <mergeCell ref="A104:B104"/>
    <mergeCell ref="A105:B105"/>
    <mergeCell ref="A106:B106"/>
    <mergeCell ref="B78:T78"/>
    <mergeCell ref="A80:B80"/>
    <mergeCell ref="B81:T81"/>
    <mergeCell ref="A82:B82"/>
    <mergeCell ref="B97:T97"/>
    <mergeCell ref="B98:T98"/>
    <mergeCell ref="A99:B99"/>
    <mergeCell ref="B100:T100"/>
    <mergeCell ref="A102:B102"/>
    <mergeCell ref="A93:B93"/>
    <mergeCell ref="A94:B94"/>
    <mergeCell ref="A95:B95"/>
    <mergeCell ref="B96:T96"/>
    <mergeCell ref="B87:T87"/>
    <mergeCell ref="A88:B88"/>
    <mergeCell ref="B89:T89"/>
    <mergeCell ref="A91:B91"/>
    <mergeCell ref="B92:T92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47" fitToHeight="2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95"/>
  <sheetViews>
    <sheetView tabSelected="1" topLeftCell="A150" zoomScaleNormal="100" zoomScaleSheetLayoutView="82" workbookViewId="0">
      <selection activeCell="N173" sqref="N173:O173"/>
    </sheetView>
  </sheetViews>
  <sheetFormatPr defaultRowHeight="12.75" x14ac:dyDescent="0.2"/>
  <cols>
    <col min="1" max="1" width="9.42578125" style="20" customWidth="1"/>
    <col min="2" max="2" width="36.42578125" style="20" customWidth="1"/>
    <col min="3" max="3" width="7.85546875" style="16" customWidth="1"/>
    <col min="4" max="4" width="9.85546875" style="16" customWidth="1"/>
    <col min="5" max="5" width="9.42578125" style="16" customWidth="1"/>
    <col min="6" max="6" width="10.42578125" style="16" customWidth="1"/>
    <col min="7" max="7" width="11.42578125" style="16" customWidth="1"/>
    <col min="8" max="9" width="11.7109375" style="16" customWidth="1"/>
    <col min="10" max="10" width="11.5703125" style="16" customWidth="1"/>
    <col min="11" max="11" width="13.42578125" style="16" customWidth="1"/>
    <col min="12" max="12" width="11.42578125" style="16" customWidth="1"/>
    <col min="13" max="13" width="9.85546875" style="16" customWidth="1"/>
    <col min="14" max="14" width="9" style="16" customWidth="1"/>
    <col min="15" max="15" width="9.85546875" style="16" customWidth="1"/>
    <col min="16" max="16" width="8.85546875" style="16" bestFit="1" customWidth="1"/>
    <col min="17" max="17" width="9.140625" style="16" customWidth="1"/>
    <col min="18" max="18" width="8.85546875" style="16" customWidth="1"/>
    <col min="19" max="19" width="10.85546875" style="16" customWidth="1"/>
    <col min="20" max="20" width="5.85546875" style="16" customWidth="1"/>
    <col min="21" max="21" width="4.5703125" style="16" customWidth="1"/>
    <col min="22" max="22" width="9.85546875" style="16" customWidth="1"/>
    <col min="23" max="23" width="6.5703125" style="16" customWidth="1"/>
    <col min="24" max="24" width="9.85546875" style="16" customWidth="1"/>
    <col min="25" max="25" width="9.140625" style="15"/>
    <col min="26" max="26" width="10.140625" style="15" bestFit="1" customWidth="1"/>
    <col min="27" max="27" width="9.42578125" style="15" customWidth="1"/>
    <col min="28" max="29" width="9.140625" style="15"/>
    <col min="30" max="16384" width="9.140625" style="16"/>
  </cols>
  <sheetData>
    <row r="1" spans="1:24" ht="10.5" customHeight="1" x14ac:dyDescent="0.3">
      <c r="C1" s="31"/>
      <c r="D1" s="31"/>
      <c r="E1" s="49"/>
      <c r="F1" s="49"/>
      <c r="O1" s="36"/>
      <c r="P1" s="38"/>
      <c r="Q1" s="38"/>
      <c r="R1" s="38"/>
      <c r="S1" s="38"/>
      <c r="T1" s="38"/>
      <c r="U1" s="38"/>
      <c r="V1" s="38"/>
      <c r="W1" s="38"/>
      <c r="X1" s="38"/>
    </row>
    <row r="2" spans="1:24" ht="14.25" customHeight="1" x14ac:dyDescent="0.3">
      <c r="B2" s="280" t="s">
        <v>48</v>
      </c>
      <c r="C2" s="280"/>
      <c r="D2" s="83"/>
      <c r="E2" s="83"/>
      <c r="F2" s="49"/>
      <c r="N2" s="130"/>
      <c r="O2" s="81"/>
      <c r="P2" s="130"/>
      <c r="Q2" s="130"/>
      <c r="R2" s="128"/>
      <c r="S2" s="275" t="s">
        <v>51</v>
      </c>
      <c r="T2" s="275"/>
      <c r="U2" s="275"/>
      <c r="V2" s="275"/>
      <c r="W2" s="38"/>
      <c r="X2" s="38"/>
    </row>
    <row r="3" spans="1:24" ht="14.25" customHeight="1" x14ac:dyDescent="0.3">
      <c r="B3" s="285" t="s">
        <v>94</v>
      </c>
      <c r="C3" s="285"/>
      <c r="D3" s="285"/>
      <c r="E3" s="147"/>
      <c r="F3" s="49"/>
      <c r="N3" s="80"/>
      <c r="O3" s="80"/>
      <c r="P3" s="80"/>
      <c r="Q3" s="80"/>
      <c r="R3" s="80"/>
      <c r="S3" s="277" t="s">
        <v>95</v>
      </c>
      <c r="T3" s="277"/>
      <c r="U3" s="277"/>
      <c r="V3" s="277"/>
      <c r="W3" s="277"/>
      <c r="X3" s="38"/>
    </row>
    <row r="4" spans="1:24" ht="14.25" customHeight="1" x14ac:dyDescent="0.3">
      <c r="B4" s="278" t="s">
        <v>72</v>
      </c>
      <c r="C4" s="278"/>
      <c r="D4" s="278"/>
      <c r="E4" s="278"/>
      <c r="F4" s="49"/>
      <c r="N4" s="72"/>
      <c r="O4" s="82"/>
      <c r="P4" s="72"/>
      <c r="Q4" s="72"/>
      <c r="R4" s="128"/>
      <c r="S4" s="276" t="s">
        <v>52</v>
      </c>
      <c r="T4" s="276"/>
      <c r="U4" s="276"/>
      <c r="V4" s="276"/>
      <c r="W4" s="38"/>
      <c r="X4" s="38"/>
    </row>
    <row r="5" spans="1:24" ht="14.25" customHeight="1" x14ac:dyDescent="0.3">
      <c r="B5" s="40"/>
      <c r="C5" s="40"/>
      <c r="D5" s="280"/>
      <c r="E5" s="280"/>
      <c r="F5" s="49"/>
      <c r="N5" s="34"/>
      <c r="O5" s="34"/>
      <c r="P5" s="34"/>
      <c r="Q5" s="34"/>
      <c r="R5" s="128"/>
      <c r="S5" s="34"/>
      <c r="T5" s="34"/>
      <c r="U5" s="34"/>
      <c r="V5" s="34"/>
      <c r="W5" s="38"/>
      <c r="X5" s="38"/>
    </row>
    <row r="6" spans="1:24" ht="17.25" customHeight="1" x14ac:dyDescent="0.3">
      <c r="B6" s="279" t="s">
        <v>73</v>
      </c>
      <c r="C6" s="279"/>
      <c r="D6" s="279"/>
      <c r="E6" s="279"/>
      <c r="F6" s="49"/>
      <c r="N6" s="80"/>
      <c r="O6" s="80"/>
      <c r="P6" s="80"/>
      <c r="Q6" s="80"/>
      <c r="R6" s="80"/>
      <c r="S6" s="80" t="s">
        <v>164</v>
      </c>
      <c r="T6" s="80"/>
      <c r="U6" s="80"/>
      <c r="V6" s="80"/>
      <c r="W6" s="38"/>
      <c r="X6" s="38"/>
    </row>
    <row r="7" spans="1:24" ht="33" customHeight="1" x14ac:dyDescent="0.3">
      <c r="B7" s="284" t="s">
        <v>171</v>
      </c>
      <c r="C7" s="284"/>
      <c r="D7" s="284"/>
      <c r="E7" s="146"/>
      <c r="F7" s="49"/>
      <c r="N7" s="131"/>
      <c r="O7" s="69"/>
      <c r="P7" s="135"/>
      <c r="Q7" s="135"/>
      <c r="S7" s="131" t="s">
        <v>2</v>
      </c>
      <c r="T7" s="69"/>
      <c r="U7" s="69" t="s">
        <v>53</v>
      </c>
      <c r="V7" s="69"/>
      <c r="W7" s="38"/>
      <c r="X7" s="38"/>
    </row>
    <row r="8" spans="1:24" ht="24" customHeight="1" x14ac:dyDescent="0.3">
      <c r="B8" s="70" t="s">
        <v>162</v>
      </c>
      <c r="C8" s="31"/>
      <c r="D8" s="31"/>
      <c r="E8" s="49"/>
      <c r="F8" s="49"/>
      <c r="N8" s="132"/>
      <c r="O8" s="83"/>
      <c r="P8" s="132"/>
      <c r="Q8" s="132"/>
      <c r="R8" s="132"/>
      <c r="S8" s="279" t="s">
        <v>54</v>
      </c>
      <c r="T8" s="279"/>
      <c r="U8" s="279"/>
      <c r="V8" s="279"/>
      <c r="W8" s="279"/>
      <c r="X8" s="38"/>
    </row>
    <row r="9" spans="1:24" ht="22.5" customHeight="1" x14ac:dyDescent="0.3">
      <c r="B9" s="41" t="s">
        <v>50</v>
      </c>
      <c r="C9" s="31"/>
      <c r="D9" s="31"/>
      <c r="E9" s="49"/>
      <c r="F9" s="49"/>
      <c r="N9" s="74"/>
      <c r="O9" s="42"/>
      <c r="P9" s="42"/>
      <c r="Q9" s="42"/>
      <c r="R9" s="128"/>
      <c r="S9" s="74" t="s">
        <v>50</v>
      </c>
      <c r="T9" s="42"/>
      <c r="U9" s="42"/>
      <c r="V9" s="42"/>
      <c r="W9" s="38"/>
      <c r="X9" s="38"/>
    </row>
    <row r="10" spans="1:24" ht="21" customHeight="1" x14ac:dyDescent="0.3">
      <c r="C10" s="31"/>
      <c r="D10" s="31"/>
      <c r="E10" s="49"/>
      <c r="F10" s="49"/>
      <c r="O10" s="36"/>
      <c r="P10" s="38"/>
      <c r="Q10" s="38"/>
      <c r="R10" s="38"/>
      <c r="S10" s="38"/>
      <c r="T10" s="38"/>
      <c r="U10" s="38"/>
      <c r="V10" s="38"/>
      <c r="W10" s="38"/>
      <c r="X10" s="38"/>
    </row>
    <row r="11" spans="1:24" ht="18" customHeight="1" x14ac:dyDescent="0.2">
      <c r="A11" s="281" t="s">
        <v>139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</row>
    <row r="12" spans="1:24" ht="18" customHeight="1" x14ac:dyDescent="0.3">
      <c r="A12" s="227" t="s">
        <v>138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</row>
    <row r="13" spans="1:24" ht="23.25" customHeight="1" x14ac:dyDescent="0.3">
      <c r="A13" s="282" t="s">
        <v>90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</row>
    <row r="14" spans="1:24" ht="22.5" customHeight="1" x14ac:dyDescent="0.2">
      <c r="A14" s="283" t="s">
        <v>123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</row>
    <row r="15" spans="1:24" ht="42.75" customHeight="1" x14ac:dyDescent="0.2">
      <c r="A15" s="268" t="s">
        <v>0</v>
      </c>
      <c r="B15" s="268" t="s">
        <v>1</v>
      </c>
      <c r="C15" s="272" t="s">
        <v>32</v>
      </c>
      <c r="D15" s="288" t="s">
        <v>76</v>
      </c>
      <c r="E15" s="290"/>
      <c r="F15" s="290"/>
      <c r="G15" s="290"/>
      <c r="H15" s="290"/>
      <c r="I15" s="290"/>
      <c r="J15" s="289"/>
      <c r="K15" s="265" t="s">
        <v>142</v>
      </c>
      <c r="L15" s="265" t="s">
        <v>143</v>
      </c>
      <c r="M15" s="272" t="s">
        <v>144</v>
      </c>
      <c r="N15" s="287" t="s">
        <v>77</v>
      </c>
      <c r="O15" s="287"/>
      <c r="P15" s="287" t="s">
        <v>78</v>
      </c>
      <c r="Q15" s="287"/>
      <c r="R15" s="287"/>
      <c r="S15" s="287"/>
      <c r="T15" s="272" t="s">
        <v>40</v>
      </c>
      <c r="U15" s="272" t="s">
        <v>30</v>
      </c>
      <c r="V15" s="272" t="s">
        <v>87</v>
      </c>
      <c r="W15" s="272" t="s">
        <v>82</v>
      </c>
      <c r="X15" s="272" t="s">
        <v>79</v>
      </c>
    </row>
    <row r="16" spans="1:24" ht="15.75" customHeight="1" x14ac:dyDescent="0.2">
      <c r="A16" s="269"/>
      <c r="B16" s="269"/>
      <c r="C16" s="273"/>
      <c r="D16" s="272" t="s">
        <v>24</v>
      </c>
      <c r="E16" s="201" t="s">
        <v>75</v>
      </c>
      <c r="F16" s="201"/>
      <c r="G16" s="201"/>
      <c r="H16" s="201"/>
      <c r="I16" s="201"/>
      <c r="J16" s="201"/>
      <c r="K16" s="266"/>
      <c r="L16" s="266"/>
      <c r="M16" s="273"/>
      <c r="N16" s="272" t="s">
        <v>147</v>
      </c>
      <c r="O16" s="272" t="s">
        <v>111</v>
      </c>
      <c r="P16" s="268" t="s">
        <v>3</v>
      </c>
      <c r="Q16" s="268" t="s">
        <v>4</v>
      </c>
      <c r="R16" s="268" t="s">
        <v>5</v>
      </c>
      <c r="S16" s="268" t="s">
        <v>6</v>
      </c>
      <c r="T16" s="273"/>
      <c r="U16" s="273"/>
      <c r="V16" s="273"/>
      <c r="W16" s="273"/>
      <c r="X16" s="273"/>
    </row>
    <row r="17" spans="1:31" ht="51" customHeight="1" x14ac:dyDescent="0.2">
      <c r="A17" s="269"/>
      <c r="B17" s="269"/>
      <c r="C17" s="273"/>
      <c r="D17" s="273"/>
      <c r="E17" s="271" t="s">
        <v>22</v>
      </c>
      <c r="F17" s="271" t="s">
        <v>19</v>
      </c>
      <c r="G17" s="271" t="s">
        <v>140</v>
      </c>
      <c r="H17" s="271" t="s">
        <v>141</v>
      </c>
      <c r="I17" s="288" t="s">
        <v>74</v>
      </c>
      <c r="J17" s="289"/>
      <c r="K17" s="266"/>
      <c r="L17" s="266"/>
      <c r="M17" s="273"/>
      <c r="N17" s="273"/>
      <c r="O17" s="273"/>
      <c r="P17" s="269"/>
      <c r="Q17" s="269"/>
      <c r="R17" s="269"/>
      <c r="S17" s="269"/>
      <c r="T17" s="273"/>
      <c r="U17" s="273"/>
      <c r="V17" s="273"/>
      <c r="W17" s="273"/>
      <c r="X17" s="273"/>
      <c r="Y17" s="17"/>
      <c r="AD17" s="15"/>
      <c r="AE17" s="15"/>
    </row>
    <row r="18" spans="1:31" ht="107.25" customHeight="1" x14ac:dyDescent="0.2">
      <c r="A18" s="270"/>
      <c r="B18" s="270"/>
      <c r="C18" s="274"/>
      <c r="D18" s="274"/>
      <c r="E18" s="271"/>
      <c r="F18" s="271"/>
      <c r="G18" s="271"/>
      <c r="H18" s="271"/>
      <c r="I18" s="124" t="s">
        <v>20</v>
      </c>
      <c r="J18" s="124" t="s">
        <v>21</v>
      </c>
      <c r="K18" s="267"/>
      <c r="L18" s="267"/>
      <c r="M18" s="274"/>
      <c r="N18" s="274"/>
      <c r="O18" s="274"/>
      <c r="P18" s="270"/>
      <c r="Q18" s="270"/>
      <c r="R18" s="270"/>
      <c r="S18" s="270"/>
      <c r="T18" s="274"/>
      <c r="U18" s="274"/>
      <c r="V18" s="274"/>
      <c r="W18" s="274"/>
      <c r="X18" s="274"/>
      <c r="Y18" s="17"/>
      <c r="Z18" s="286"/>
      <c r="AA18" s="286"/>
      <c r="AB18" s="286"/>
      <c r="AC18" s="286"/>
      <c r="AD18" s="286"/>
      <c r="AE18" s="15"/>
    </row>
    <row r="19" spans="1:31" s="20" customFormat="1" ht="13.5" customHeight="1" x14ac:dyDescent="0.2">
      <c r="A19" s="186">
        <v>1</v>
      </c>
      <c r="B19" s="186">
        <v>2</v>
      </c>
      <c r="C19" s="186">
        <v>3</v>
      </c>
      <c r="D19" s="186">
        <v>4</v>
      </c>
      <c r="E19" s="186">
        <v>5</v>
      </c>
      <c r="F19" s="186">
        <v>6</v>
      </c>
      <c r="G19" s="50">
        <v>7</v>
      </c>
      <c r="H19" s="186">
        <v>8</v>
      </c>
      <c r="I19" s="186">
        <v>9</v>
      </c>
      <c r="J19" s="186">
        <v>10</v>
      </c>
      <c r="K19" s="1">
        <v>11</v>
      </c>
      <c r="L19" s="1">
        <v>12</v>
      </c>
      <c r="M19" s="1">
        <v>13</v>
      </c>
      <c r="N19" s="188">
        <v>14</v>
      </c>
      <c r="O19" s="188">
        <v>15</v>
      </c>
      <c r="P19" s="188">
        <v>16</v>
      </c>
      <c r="Q19" s="188">
        <v>17</v>
      </c>
      <c r="R19" s="188">
        <v>18</v>
      </c>
      <c r="S19" s="188">
        <v>19</v>
      </c>
      <c r="T19" s="188">
        <v>20</v>
      </c>
      <c r="U19" s="188">
        <v>21</v>
      </c>
      <c r="V19" s="188">
        <v>22</v>
      </c>
      <c r="W19" s="188">
        <v>23</v>
      </c>
      <c r="X19" s="188">
        <v>24</v>
      </c>
      <c r="Y19" s="18"/>
      <c r="Z19" s="286"/>
      <c r="AA19" s="286"/>
      <c r="AB19" s="286"/>
      <c r="AC19" s="286"/>
      <c r="AD19" s="286"/>
      <c r="AE19" s="19"/>
    </row>
    <row r="20" spans="1:31" ht="16.5" customHeight="1" x14ac:dyDescent="0.2">
      <c r="A20" s="94" t="s">
        <v>106</v>
      </c>
      <c r="B20" s="208" t="s">
        <v>249</v>
      </c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10"/>
      <c r="Y20" s="21"/>
      <c r="Z20" s="286"/>
      <c r="AA20" s="286"/>
      <c r="AB20" s="286"/>
      <c r="AC20" s="286"/>
      <c r="AD20" s="286"/>
      <c r="AE20" s="15"/>
    </row>
    <row r="21" spans="1:31" ht="18" customHeight="1" x14ac:dyDescent="0.2">
      <c r="A21" s="55" t="s">
        <v>7</v>
      </c>
      <c r="B21" s="214" t="s">
        <v>145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60"/>
      <c r="Y21" s="22"/>
      <c r="Z21" s="286"/>
      <c r="AA21" s="286"/>
      <c r="AB21" s="286"/>
      <c r="AC21" s="286"/>
      <c r="AD21" s="286"/>
      <c r="AE21" s="15"/>
    </row>
    <row r="22" spans="1:31" ht="14.25" customHeight="1" x14ac:dyDescent="0.2">
      <c r="A22" s="96" t="s">
        <v>8</v>
      </c>
      <c r="B22" s="216" t="s">
        <v>56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8"/>
      <c r="Y22" s="22"/>
      <c r="Z22" s="25"/>
      <c r="AA22" s="25"/>
      <c r="AD22" s="15"/>
      <c r="AE22" s="15"/>
    </row>
    <row r="23" spans="1:31" ht="25.5" x14ac:dyDescent="0.2">
      <c r="A23" s="96" t="str">
        <f>'4'!A23</f>
        <v>1.1.1.1</v>
      </c>
      <c r="B23" s="176" t="str">
        <f>'4'!B23</f>
        <v>Реконструкція котельні на вул. Державності, 29-В в м. Луцьку</v>
      </c>
      <c r="C23" s="96" t="str">
        <f>'4'!C23</f>
        <v>1 шт.</v>
      </c>
      <c r="D23" s="158">
        <f>'4'!D23</f>
        <v>14444.14</v>
      </c>
      <c r="E23" s="172" t="s">
        <v>16</v>
      </c>
      <c r="F23" s="172" t="s">
        <v>16</v>
      </c>
      <c r="G23" s="172" t="s">
        <v>16</v>
      </c>
      <c r="H23" s="172" t="s">
        <v>16</v>
      </c>
      <c r="I23" s="172" t="s">
        <v>16</v>
      </c>
      <c r="J23" s="172" t="s">
        <v>16</v>
      </c>
      <c r="K23" s="172" t="s">
        <v>16</v>
      </c>
      <c r="L23" s="172" t="s">
        <v>16</v>
      </c>
      <c r="M23" s="172" t="s">
        <v>16</v>
      </c>
      <c r="N23" s="57">
        <f>'4'!K23</f>
        <v>0</v>
      </c>
      <c r="O23" s="152">
        <f>'4'!L23</f>
        <v>14444.14</v>
      </c>
      <c r="P23" s="57">
        <v>0</v>
      </c>
      <c r="Q23" s="57">
        <v>0</v>
      </c>
      <c r="R23" s="57">
        <v>0</v>
      </c>
      <c r="S23" s="152">
        <f>D23</f>
        <v>14444.14</v>
      </c>
      <c r="T23" s="66" t="s">
        <v>97</v>
      </c>
      <c r="U23" s="172" t="s">
        <v>97</v>
      </c>
      <c r="V23" s="57" t="s">
        <v>97</v>
      </c>
      <c r="W23" s="57" t="s">
        <v>97</v>
      </c>
      <c r="X23" s="171" t="s">
        <v>97</v>
      </c>
      <c r="Y23" s="25"/>
      <c r="Z23" s="25"/>
      <c r="AA23" s="25"/>
      <c r="AD23" s="15"/>
      <c r="AE23" s="15"/>
    </row>
    <row r="24" spans="1:31" ht="14.25" customHeight="1" x14ac:dyDescent="0.2">
      <c r="A24" s="96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25"/>
      <c r="Z24" s="25"/>
      <c r="AA24" s="25"/>
      <c r="AD24" s="15"/>
      <c r="AE24" s="15"/>
    </row>
    <row r="25" spans="1:31" ht="15" customHeight="1" x14ac:dyDescent="0.2">
      <c r="A25" s="202" t="s">
        <v>55</v>
      </c>
      <c r="B25" s="203"/>
      <c r="C25" s="207"/>
      <c r="D25" s="158">
        <f>SUM(D23:D24)</f>
        <v>14444.14</v>
      </c>
      <c r="E25" s="57" t="s">
        <v>39</v>
      </c>
      <c r="F25" s="59" t="s">
        <v>39</v>
      </c>
      <c r="G25" s="54" t="s">
        <v>97</v>
      </c>
      <c r="H25" s="54" t="s">
        <v>97</v>
      </c>
      <c r="I25" s="54" t="s">
        <v>97</v>
      </c>
      <c r="J25" s="79" t="s">
        <v>97</v>
      </c>
      <c r="K25" s="54" t="s">
        <v>97</v>
      </c>
      <c r="L25" s="54" t="s">
        <v>97</v>
      </c>
      <c r="M25" s="57" t="s">
        <v>97</v>
      </c>
      <c r="N25" s="158">
        <f t="shared" ref="N25:S25" si="0">SUM(N23:N24)</f>
        <v>0</v>
      </c>
      <c r="O25" s="158">
        <f t="shared" si="0"/>
        <v>14444.14</v>
      </c>
      <c r="P25" s="158">
        <f t="shared" si="0"/>
        <v>0</v>
      </c>
      <c r="Q25" s="158">
        <f t="shared" si="0"/>
        <v>0</v>
      </c>
      <c r="R25" s="158">
        <f t="shared" si="0"/>
        <v>0</v>
      </c>
      <c r="S25" s="158">
        <f t="shared" si="0"/>
        <v>14444.14</v>
      </c>
      <c r="T25" s="66" t="s">
        <v>97</v>
      </c>
      <c r="U25" s="92" t="s">
        <v>97</v>
      </c>
      <c r="V25" s="57" t="s">
        <v>97</v>
      </c>
      <c r="W25" s="57" t="s">
        <v>97</v>
      </c>
      <c r="X25" s="90" t="s">
        <v>97</v>
      </c>
      <c r="Y25" s="19"/>
      <c r="Z25" s="19"/>
      <c r="AA25" s="19"/>
    </row>
    <row r="26" spans="1:31" ht="15.75" customHeight="1" x14ac:dyDescent="0.2">
      <c r="A26" s="92" t="s">
        <v>38</v>
      </c>
      <c r="B26" s="216" t="s">
        <v>150</v>
      </c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8"/>
      <c r="Y26" s="24"/>
      <c r="Z26" s="24"/>
      <c r="AA26" s="24"/>
    </row>
    <row r="27" spans="1:31" ht="17.25" customHeight="1" x14ac:dyDescent="0.2">
      <c r="A27" s="202" t="s">
        <v>58</v>
      </c>
      <c r="B27" s="203"/>
      <c r="C27" s="207"/>
      <c r="D27" s="59">
        <v>0</v>
      </c>
      <c r="E27" s="59" t="str">
        <f>'4'!E26</f>
        <v>х </v>
      </c>
      <c r="F27" s="59" t="str">
        <f>'4'!F26</f>
        <v>х </v>
      </c>
      <c r="G27" s="59" t="str">
        <f>'4'!G26</f>
        <v>-</v>
      </c>
      <c r="H27" s="59" t="str">
        <f>'4'!H26</f>
        <v>-</v>
      </c>
      <c r="I27" s="59" t="str">
        <f>'4'!I26</f>
        <v>-</v>
      </c>
      <c r="J27" s="59" t="str">
        <f>'4'!J26</f>
        <v>-</v>
      </c>
      <c r="K27" s="92" t="s">
        <v>97</v>
      </c>
      <c r="L27" s="92" t="s">
        <v>97</v>
      </c>
      <c r="M27" s="59" t="s">
        <v>97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92" t="s">
        <v>97</v>
      </c>
      <c r="U27" s="92" t="s">
        <v>97</v>
      </c>
      <c r="V27" s="92" t="s">
        <v>97</v>
      </c>
      <c r="W27" s="92" t="s">
        <v>97</v>
      </c>
      <c r="X27" s="59" t="s">
        <v>97</v>
      </c>
      <c r="Y27" s="19"/>
      <c r="Z27" s="19"/>
      <c r="AA27" s="19"/>
    </row>
    <row r="28" spans="1:31" ht="17.25" customHeight="1" x14ac:dyDescent="0.2">
      <c r="A28" s="55" t="s">
        <v>33</v>
      </c>
      <c r="B28" s="202" t="s">
        <v>57</v>
      </c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7"/>
      <c r="Y28" s="24"/>
      <c r="Z28" s="24"/>
      <c r="AA28" s="24"/>
    </row>
    <row r="29" spans="1:31" ht="38.25" x14ac:dyDescent="0.2">
      <c r="A29" s="101" t="str">
        <f>'4'!A28</f>
        <v>1.1.3.1</v>
      </c>
      <c r="B29" s="151" t="str">
        <f>'4'!B28</f>
        <v>Капітальний ремонт котельні з заміною обладнання ГРУ на вул. 8-го Березня, 3 в м. Луцьку</v>
      </c>
      <c r="C29" s="101" t="str">
        <f>'4'!C28</f>
        <v>1 шт.</v>
      </c>
      <c r="D29" s="177">
        <f>'4'!D28</f>
        <v>213.04</v>
      </c>
      <c r="E29" s="137" t="s">
        <v>16</v>
      </c>
      <c r="F29" s="137" t="s">
        <v>16</v>
      </c>
      <c r="G29" s="137" t="s">
        <v>16</v>
      </c>
      <c r="H29" s="137" t="s">
        <v>16</v>
      </c>
      <c r="I29" s="137" t="s">
        <v>16</v>
      </c>
      <c r="J29" s="137" t="s">
        <v>16</v>
      </c>
      <c r="K29" s="137" t="s">
        <v>16</v>
      </c>
      <c r="L29" s="137" t="s">
        <v>16</v>
      </c>
      <c r="M29" s="137" t="s">
        <v>16</v>
      </c>
      <c r="N29" s="152">
        <f>'4'!K28</f>
        <v>213.04</v>
      </c>
      <c r="O29" s="152">
        <f>'4'!L28</f>
        <v>0</v>
      </c>
      <c r="P29" s="158">
        <v>0</v>
      </c>
      <c r="Q29" s="57">
        <f>D29</f>
        <v>213.04</v>
      </c>
      <c r="R29" s="57">
        <v>0</v>
      </c>
      <c r="S29" s="57">
        <v>0</v>
      </c>
      <c r="T29" s="136" t="s">
        <v>97</v>
      </c>
      <c r="U29" s="136" t="s">
        <v>97</v>
      </c>
      <c r="V29" s="136" t="s">
        <v>97</v>
      </c>
      <c r="W29" s="136" t="s">
        <v>97</v>
      </c>
      <c r="X29" s="136" t="s">
        <v>97</v>
      </c>
      <c r="Y29" s="24"/>
      <c r="Z29" s="24"/>
      <c r="AA29" s="24"/>
    </row>
    <row r="30" spans="1:31" ht="38.25" x14ac:dyDescent="0.2">
      <c r="A30" s="101" t="str">
        <f>'4'!A29</f>
        <v>1.1.3.2</v>
      </c>
      <c r="B30" s="151" t="str">
        <f>'4'!B29</f>
        <v>Капітальний ремонт котельні з заміною обладнання ГРУ на вул. Свободи, 29 в м. Луцьку</v>
      </c>
      <c r="C30" s="101" t="str">
        <f>'4'!C29</f>
        <v>1 шт.</v>
      </c>
      <c r="D30" s="177">
        <f>'4'!D29</f>
        <v>212.86</v>
      </c>
      <c r="E30" s="143" t="s">
        <v>16</v>
      </c>
      <c r="F30" s="143" t="s">
        <v>16</v>
      </c>
      <c r="G30" s="143" t="s">
        <v>16</v>
      </c>
      <c r="H30" s="143" t="s">
        <v>16</v>
      </c>
      <c r="I30" s="143" t="s">
        <v>16</v>
      </c>
      <c r="J30" s="143" t="s">
        <v>16</v>
      </c>
      <c r="K30" s="143" t="s">
        <v>16</v>
      </c>
      <c r="L30" s="143" t="s">
        <v>16</v>
      </c>
      <c r="M30" s="143" t="s">
        <v>16</v>
      </c>
      <c r="N30" s="152">
        <f>'4'!K29</f>
        <v>212.86</v>
      </c>
      <c r="O30" s="152">
        <f>'4'!L29</f>
        <v>0</v>
      </c>
      <c r="P30" s="158">
        <v>0</v>
      </c>
      <c r="Q30" s="57">
        <f t="shared" ref="Q30:Q33" si="1">D30</f>
        <v>212.86</v>
      </c>
      <c r="R30" s="57">
        <v>0</v>
      </c>
      <c r="S30" s="57">
        <v>0</v>
      </c>
      <c r="T30" s="143" t="s">
        <v>97</v>
      </c>
      <c r="U30" s="143" t="s">
        <v>97</v>
      </c>
      <c r="V30" s="143" t="s">
        <v>97</v>
      </c>
      <c r="W30" s="143" t="s">
        <v>97</v>
      </c>
      <c r="X30" s="143" t="s">
        <v>97</v>
      </c>
      <c r="Y30" s="24"/>
      <c r="Z30" s="24"/>
      <c r="AA30" s="24"/>
    </row>
    <row r="31" spans="1:31" ht="38.25" x14ac:dyDescent="0.2">
      <c r="A31" s="101" t="str">
        <f>'4'!A30</f>
        <v>1.1.3.3</v>
      </c>
      <c r="B31" s="151" t="str">
        <f>'4'!B30</f>
        <v>Капітальний ремонт котельні з заміною обладнання ГРУ на вул. Ольги княгині, 15-б в м. Луцьку</v>
      </c>
      <c r="C31" s="101" t="str">
        <f>'4'!C30</f>
        <v>1 шт.</v>
      </c>
      <c r="D31" s="177">
        <f>'4'!D30</f>
        <v>212.8</v>
      </c>
      <c r="E31" s="143" t="s">
        <v>16</v>
      </c>
      <c r="F31" s="143" t="s">
        <v>16</v>
      </c>
      <c r="G31" s="143" t="s">
        <v>16</v>
      </c>
      <c r="H31" s="143" t="s">
        <v>16</v>
      </c>
      <c r="I31" s="143" t="s">
        <v>16</v>
      </c>
      <c r="J31" s="143" t="s">
        <v>16</v>
      </c>
      <c r="K31" s="143" t="s">
        <v>16</v>
      </c>
      <c r="L31" s="143" t="s">
        <v>16</v>
      </c>
      <c r="M31" s="143" t="s">
        <v>16</v>
      </c>
      <c r="N31" s="152">
        <f>'4'!K30</f>
        <v>212.8</v>
      </c>
      <c r="O31" s="152">
        <f>'4'!L30</f>
        <v>0</v>
      </c>
      <c r="P31" s="158">
        <v>0</v>
      </c>
      <c r="Q31" s="57">
        <f t="shared" si="1"/>
        <v>212.8</v>
      </c>
      <c r="R31" s="57">
        <v>0</v>
      </c>
      <c r="S31" s="57">
        <v>0</v>
      </c>
      <c r="T31" s="143" t="s">
        <v>97</v>
      </c>
      <c r="U31" s="143" t="s">
        <v>97</v>
      </c>
      <c r="V31" s="143" t="s">
        <v>97</v>
      </c>
      <c r="W31" s="143" t="s">
        <v>97</v>
      </c>
      <c r="X31" s="143" t="s">
        <v>97</v>
      </c>
      <c r="Y31" s="24"/>
      <c r="Z31" s="24"/>
      <c r="AA31" s="24"/>
    </row>
    <row r="32" spans="1:31" ht="38.25" x14ac:dyDescent="0.2">
      <c r="A32" s="101" t="str">
        <f>'4'!A31</f>
        <v>1.1.3.4</v>
      </c>
      <c r="B32" s="151" t="str">
        <f>'4'!B31</f>
        <v>Капітальний ремонт котельні з заміною обладнання ГРУ на вул. Незалежності, 6 в м. Луцьку</v>
      </c>
      <c r="C32" s="101" t="str">
        <f>'4'!C31</f>
        <v>1 шт.</v>
      </c>
      <c r="D32" s="177">
        <f>'4'!D31</f>
        <v>212.84</v>
      </c>
      <c r="E32" s="143" t="s">
        <v>16</v>
      </c>
      <c r="F32" s="143" t="s">
        <v>16</v>
      </c>
      <c r="G32" s="143" t="s">
        <v>16</v>
      </c>
      <c r="H32" s="143" t="s">
        <v>16</v>
      </c>
      <c r="I32" s="143" t="s">
        <v>16</v>
      </c>
      <c r="J32" s="143" t="s">
        <v>16</v>
      </c>
      <c r="K32" s="143" t="s">
        <v>16</v>
      </c>
      <c r="L32" s="143" t="s">
        <v>16</v>
      </c>
      <c r="M32" s="143" t="s">
        <v>16</v>
      </c>
      <c r="N32" s="152">
        <f>'4'!K31</f>
        <v>212.84</v>
      </c>
      <c r="O32" s="152">
        <f>'4'!L31</f>
        <v>0</v>
      </c>
      <c r="P32" s="158">
        <v>0</v>
      </c>
      <c r="Q32" s="57">
        <f t="shared" si="1"/>
        <v>212.84</v>
      </c>
      <c r="R32" s="57">
        <v>0</v>
      </c>
      <c r="S32" s="57">
        <v>0</v>
      </c>
      <c r="T32" s="143" t="s">
        <v>97</v>
      </c>
      <c r="U32" s="143" t="s">
        <v>97</v>
      </c>
      <c r="V32" s="143" t="s">
        <v>97</v>
      </c>
      <c r="W32" s="143" t="s">
        <v>97</v>
      </c>
      <c r="X32" s="143" t="s">
        <v>97</v>
      </c>
      <c r="Y32" s="24"/>
      <c r="Z32" s="24"/>
      <c r="AA32" s="24"/>
    </row>
    <row r="33" spans="1:31" ht="38.25" x14ac:dyDescent="0.2">
      <c r="A33" s="101" t="str">
        <f>'4'!A32</f>
        <v>1.1.3.5</v>
      </c>
      <c r="B33" s="151" t="str">
        <f>'4'!B32</f>
        <v>Капітальний ремонт котельні з заміною обладнання ГРУ на вул. Ковельській, 68-б в м. Луцьку</v>
      </c>
      <c r="C33" s="101" t="str">
        <f>'4'!C32</f>
        <v>1 шт.</v>
      </c>
      <c r="D33" s="177">
        <f>'4'!D32</f>
        <v>32.24</v>
      </c>
      <c r="E33" s="143" t="s">
        <v>16</v>
      </c>
      <c r="F33" s="143" t="s">
        <v>16</v>
      </c>
      <c r="G33" s="143" t="s">
        <v>16</v>
      </c>
      <c r="H33" s="143" t="s">
        <v>16</v>
      </c>
      <c r="I33" s="143" t="s">
        <v>16</v>
      </c>
      <c r="J33" s="143" t="s">
        <v>16</v>
      </c>
      <c r="K33" s="143" t="s">
        <v>16</v>
      </c>
      <c r="L33" s="143" t="s">
        <v>16</v>
      </c>
      <c r="M33" s="143" t="s">
        <v>16</v>
      </c>
      <c r="N33" s="152">
        <f>'4'!K32</f>
        <v>32.24</v>
      </c>
      <c r="O33" s="152">
        <f>'4'!L32</f>
        <v>0</v>
      </c>
      <c r="P33" s="158">
        <v>0</v>
      </c>
      <c r="Q33" s="57">
        <f t="shared" si="1"/>
        <v>32.24</v>
      </c>
      <c r="R33" s="57">
        <v>0</v>
      </c>
      <c r="S33" s="57">
        <v>0</v>
      </c>
      <c r="T33" s="143" t="s">
        <v>97</v>
      </c>
      <c r="U33" s="143" t="s">
        <v>97</v>
      </c>
      <c r="V33" s="143" t="s">
        <v>97</v>
      </c>
      <c r="W33" s="143" t="s">
        <v>97</v>
      </c>
      <c r="X33" s="143" t="s">
        <v>97</v>
      </c>
      <c r="Y33" s="24"/>
      <c r="Z33" s="24"/>
      <c r="AA33" s="24"/>
    </row>
    <row r="34" spans="1:31" ht="25.5" x14ac:dyDescent="0.2">
      <c r="A34" s="101" t="str">
        <f>'4'!A33</f>
        <v>1.1.3.9</v>
      </c>
      <c r="B34" s="151" t="str">
        <f>'4'!B33</f>
        <v>Капітальний ремонт покрівлі Обє'кту 12 в м. Луцьку</v>
      </c>
      <c r="C34" s="101" t="str">
        <f>'4'!C33</f>
        <v>1 шт.</v>
      </c>
      <c r="D34" s="177">
        <f>'4'!D33</f>
        <v>2298.9299999999998</v>
      </c>
      <c r="E34" s="150" t="s">
        <v>16</v>
      </c>
      <c r="F34" s="150" t="s">
        <v>16</v>
      </c>
      <c r="G34" s="150" t="s">
        <v>16</v>
      </c>
      <c r="H34" s="150" t="s">
        <v>16</v>
      </c>
      <c r="I34" s="150" t="s">
        <v>16</v>
      </c>
      <c r="J34" s="150" t="s">
        <v>16</v>
      </c>
      <c r="K34" s="150" t="s">
        <v>16</v>
      </c>
      <c r="L34" s="150" t="s">
        <v>16</v>
      </c>
      <c r="M34" s="150" t="s">
        <v>16</v>
      </c>
      <c r="N34" s="152">
        <f>'4'!K33</f>
        <v>0</v>
      </c>
      <c r="O34" s="152">
        <f>'4'!L33</f>
        <v>2298.9299999999998</v>
      </c>
      <c r="P34" s="158">
        <v>0</v>
      </c>
      <c r="Q34" s="158">
        <v>0</v>
      </c>
      <c r="R34" s="158">
        <f>D34</f>
        <v>2298.9299999999998</v>
      </c>
      <c r="S34" s="158">
        <v>0</v>
      </c>
      <c r="T34" s="150" t="s">
        <v>97</v>
      </c>
      <c r="U34" s="150" t="s">
        <v>97</v>
      </c>
      <c r="V34" s="150" t="s">
        <v>97</v>
      </c>
      <c r="W34" s="150" t="s">
        <v>97</v>
      </c>
      <c r="X34" s="150" t="s">
        <v>97</v>
      </c>
      <c r="Y34" s="24"/>
      <c r="Z34" s="24"/>
      <c r="AA34" s="24"/>
    </row>
    <row r="35" spans="1:31" ht="25.5" x14ac:dyDescent="0.2">
      <c r="A35" s="101" t="str">
        <f>'4'!A34</f>
        <v>1.1.3.10</v>
      </c>
      <c r="B35" s="151" t="str">
        <f>'4'!B34</f>
        <v>Капітальний ремонт покрівлі Обє'кту 17 в м. Луцьку</v>
      </c>
      <c r="C35" s="101" t="str">
        <f>'4'!C34</f>
        <v>1 шт.</v>
      </c>
      <c r="D35" s="177">
        <f>'4'!D34</f>
        <v>1402.79</v>
      </c>
      <c r="E35" s="150" t="s">
        <v>16</v>
      </c>
      <c r="F35" s="150" t="s">
        <v>16</v>
      </c>
      <c r="G35" s="150" t="s">
        <v>16</v>
      </c>
      <c r="H35" s="150" t="s">
        <v>16</v>
      </c>
      <c r="I35" s="150" t="s">
        <v>16</v>
      </c>
      <c r="J35" s="150" t="s">
        <v>16</v>
      </c>
      <c r="K35" s="150" t="s">
        <v>16</v>
      </c>
      <c r="L35" s="150" t="s">
        <v>16</v>
      </c>
      <c r="M35" s="150" t="s">
        <v>16</v>
      </c>
      <c r="N35" s="152">
        <f>'4'!K34</f>
        <v>0</v>
      </c>
      <c r="O35" s="152">
        <f>'4'!L34</f>
        <v>1402.79</v>
      </c>
      <c r="P35" s="158">
        <v>0</v>
      </c>
      <c r="Q35" s="158">
        <v>0</v>
      </c>
      <c r="R35" s="158">
        <f t="shared" ref="R35:R36" si="2">D35</f>
        <v>1402.79</v>
      </c>
      <c r="S35" s="158">
        <v>0</v>
      </c>
      <c r="T35" s="150" t="s">
        <v>97</v>
      </c>
      <c r="U35" s="150" t="s">
        <v>97</v>
      </c>
      <c r="V35" s="150" t="s">
        <v>97</v>
      </c>
      <c r="W35" s="150" t="s">
        <v>97</v>
      </c>
      <c r="X35" s="150" t="s">
        <v>97</v>
      </c>
      <c r="Y35" s="24"/>
      <c r="Z35" s="24"/>
      <c r="AA35" s="24"/>
    </row>
    <row r="36" spans="1:31" ht="51" x14ac:dyDescent="0.2">
      <c r="A36" s="101" t="str">
        <f>'4'!A35</f>
        <v>1.1.3.11</v>
      </c>
      <c r="B36" s="151" t="str">
        <f>'4'!B35</f>
        <v>Нове будівництво газопоршневої когенераційної установки потужністю 1.1 МВт за адресою: м. Луцьк, вул. Івана корсака, 2</v>
      </c>
      <c r="C36" s="101" t="str">
        <f>'4'!C35</f>
        <v>1 шт.</v>
      </c>
      <c r="D36" s="177">
        <f>'4'!D35</f>
        <v>11325</v>
      </c>
      <c r="E36" s="150" t="s">
        <v>16</v>
      </c>
      <c r="F36" s="150" t="s">
        <v>16</v>
      </c>
      <c r="G36" s="150" t="s">
        <v>16</v>
      </c>
      <c r="H36" s="150" t="s">
        <v>16</v>
      </c>
      <c r="I36" s="150" t="s">
        <v>16</v>
      </c>
      <c r="J36" s="150" t="s">
        <v>16</v>
      </c>
      <c r="K36" s="150" t="s">
        <v>16</v>
      </c>
      <c r="L36" s="150" t="s">
        <v>16</v>
      </c>
      <c r="M36" s="150" t="s">
        <v>16</v>
      </c>
      <c r="N36" s="152">
        <f>'4'!K35</f>
        <v>0</v>
      </c>
      <c r="O36" s="152">
        <f>'4'!L35</f>
        <v>11325</v>
      </c>
      <c r="P36" s="158">
        <v>0</v>
      </c>
      <c r="Q36" s="158">
        <v>0</v>
      </c>
      <c r="R36" s="158">
        <f t="shared" si="2"/>
        <v>11325</v>
      </c>
      <c r="S36" s="158">
        <v>0</v>
      </c>
      <c r="T36" s="150" t="s">
        <v>97</v>
      </c>
      <c r="U36" s="150" t="s">
        <v>97</v>
      </c>
      <c r="V36" s="150" t="s">
        <v>97</v>
      </c>
      <c r="W36" s="150" t="s">
        <v>97</v>
      </c>
      <c r="X36" s="150" t="s">
        <v>97</v>
      </c>
      <c r="Y36" s="24"/>
      <c r="Z36" s="24"/>
      <c r="AA36" s="24"/>
    </row>
    <row r="37" spans="1:31" ht="25.5" x14ac:dyDescent="0.2">
      <c r="A37" s="101" t="str">
        <f>'4'!A36</f>
        <v>1.1.3.12</v>
      </c>
      <c r="B37" s="151" t="str">
        <f>'4'!B36</f>
        <v>Придбання фотокопіювального обладнання</v>
      </c>
      <c r="C37" s="101" t="str">
        <f>'4'!C36</f>
        <v>3 шт.</v>
      </c>
      <c r="D37" s="177">
        <f>'4'!D36</f>
        <v>105.57</v>
      </c>
      <c r="E37" s="150" t="s">
        <v>16</v>
      </c>
      <c r="F37" s="150" t="s">
        <v>16</v>
      </c>
      <c r="G37" s="150" t="s">
        <v>16</v>
      </c>
      <c r="H37" s="150" t="s">
        <v>16</v>
      </c>
      <c r="I37" s="150" t="s">
        <v>16</v>
      </c>
      <c r="J37" s="150" t="s">
        <v>16</v>
      </c>
      <c r="K37" s="150" t="s">
        <v>16</v>
      </c>
      <c r="L37" s="150" t="s">
        <v>16</v>
      </c>
      <c r="M37" s="150" t="s">
        <v>16</v>
      </c>
      <c r="N37" s="152">
        <f>'4'!K36</f>
        <v>105.57</v>
      </c>
      <c r="O37" s="152">
        <f>'4'!L36</f>
        <v>0</v>
      </c>
      <c r="P37" s="158">
        <v>0</v>
      </c>
      <c r="Q37" s="158">
        <f>D37</f>
        <v>105.57</v>
      </c>
      <c r="R37" s="158">
        <v>0</v>
      </c>
      <c r="S37" s="158">
        <v>0</v>
      </c>
      <c r="T37" s="150" t="s">
        <v>97</v>
      </c>
      <c r="U37" s="150" t="s">
        <v>97</v>
      </c>
      <c r="V37" s="150" t="s">
        <v>97</v>
      </c>
      <c r="W37" s="150" t="s">
        <v>97</v>
      </c>
      <c r="X37" s="150" t="s">
        <v>97</v>
      </c>
      <c r="Y37" s="24"/>
      <c r="Z37" s="24"/>
      <c r="AA37" s="24"/>
    </row>
    <row r="38" spans="1:31" x14ac:dyDescent="0.2">
      <c r="A38" s="101" t="str">
        <f>'4'!A37</f>
        <v>1.1.3.13</v>
      </c>
      <c r="B38" s="151" t="str">
        <f>'4'!B37</f>
        <v>Придбання компютерного обладнання</v>
      </c>
      <c r="C38" s="101" t="str">
        <f>'4'!C37</f>
        <v>10 шт.</v>
      </c>
      <c r="D38" s="177">
        <f>'4'!D37</f>
        <v>241.53</v>
      </c>
      <c r="E38" s="150" t="s">
        <v>16</v>
      </c>
      <c r="F38" s="150" t="s">
        <v>16</v>
      </c>
      <c r="G38" s="150" t="s">
        <v>16</v>
      </c>
      <c r="H38" s="150" t="s">
        <v>16</v>
      </c>
      <c r="I38" s="150" t="s">
        <v>16</v>
      </c>
      <c r="J38" s="150" t="s">
        <v>16</v>
      </c>
      <c r="K38" s="150" t="s">
        <v>16</v>
      </c>
      <c r="L38" s="150" t="s">
        <v>16</v>
      </c>
      <c r="M38" s="150" t="s">
        <v>16</v>
      </c>
      <c r="N38" s="152">
        <f>'4'!K37</f>
        <v>241.53</v>
      </c>
      <c r="O38" s="152">
        <f>'4'!L37</f>
        <v>0</v>
      </c>
      <c r="P38" s="158">
        <v>0</v>
      </c>
      <c r="Q38" s="158">
        <f>D38</f>
        <v>241.53</v>
      </c>
      <c r="R38" s="158">
        <v>0</v>
      </c>
      <c r="S38" s="158">
        <v>0</v>
      </c>
      <c r="T38" s="150" t="s">
        <v>97</v>
      </c>
      <c r="U38" s="150" t="s">
        <v>97</v>
      </c>
      <c r="V38" s="150" t="s">
        <v>97</v>
      </c>
      <c r="W38" s="150" t="s">
        <v>97</v>
      </c>
      <c r="X38" s="150" t="s">
        <v>97</v>
      </c>
      <c r="Y38" s="24"/>
      <c r="Z38" s="24"/>
      <c r="AA38" s="24"/>
    </row>
    <row r="39" spans="1:31" ht="16.5" customHeight="1" x14ac:dyDescent="0.2">
      <c r="A39" s="202" t="s">
        <v>59</v>
      </c>
      <c r="B39" s="203"/>
      <c r="C39" s="207"/>
      <c r="D39" s="158">
        <f>SUM(D29:D38)</f>
        <v>16257.6</v>
      </c>
      <c r="E39" s="137" t="s">
        <v>16</v>
      </c>
      <c r="F39" s="137" t="s">
        <v>16</v>
      </c>
      <c r="G39" s="137" t="s">
        <v>97</v>
      </c>
      <c r="H39" s="137" t="s">
        <v>97</v>
      </c>
      <c r="I39" s="137" t="s">
        <v>97</v>
      </c>
      <c r="J39" s="137" t="s">
        <v>97</v>
      </c>
      <c r="K39" s="137" t="s">
        <v>97</v>
      </c>
      <c r="L39" s="137" t="s">
        <v>97</v>
      </c>
      <c r="M39" s="59" t="s">
        <v>97</v>
      </c>
      <c r="N39" s="158">
        <f t="shared" ref="N39:S39" si="3">SUM(N29:N38)</f>
        <v>1230.8800000000001</v>
      </c>
      <c r="O39" s="158">
        <f t="shared" si="3"/>
        <v>15026.72</v>
      </c>
      <c r="P39" s="158">
        <f t="shared" si="3"/>
        <v>0</v>
      </c>
      <c r="Q39" s="158">
        <f t="shared" si="3"/>
        <v>1230.8800000000001</v>
      </c>
      <c r="R39" s="158">
        <f t="shared" si="3"/>
        <v>15026.72</v>
      </c>
      <c r="S39" s="158">
        <f t="shared" si="3"/>
        <v>0</v>
      </c>
      <c r="T39" s="95" t="s">
        <v>97</v>
      </c>
      <c r="U39" s="95" t="s">
        <v>97</v>
      </c>
      <c r="V39" s="95" t="s">
        <v>97</v>
      </c>
      <c r="W39" s="95" t="s">
        <v>97</v>
      </c>
      <c r="X39" s="92" t="s">
        <v>97</v>
      </c>
      <c r="Y39" s="19"/>
      <c r="Z39" s="19"/>
      <c r="AA39" s="19"/>
    </row>
    <row r="40" spans="1:31" ht="15" customHeight="1" x14ac:dyDescent="0.2">
      <c r="A40" s="202" t="s">
        <v>60</v>
      </c>
      <c r="B40" s="203"/>
      <c r="C40" s="207"/>
      <c r="D40" s="158">
        <f>D25+D39+D27</f>
        <v>30701.739999999998</v>
      </c>
      <c r="E40" s="59" t="s">
        <v>39</v>
      </c>
      <c r="F40" s="59" t="s">
        <v>39</v>
      </c>
      <c r="G40" s="54" t="s">
        <v>97</v>
      </c>
      <c r="H40" s="54" t="s">
        <v>97</v>
      </c>
      <c r="I40" s="54" t="s">
        <v>97</v>
      </c>
      <c r="J40" s="79" t="str">
        <f>J25</f>
        <v>-</v>
      </c>
      <c r="K40" s="54" t="s">
        <v>97</v>
      </c>
      <c r="L40" s="54" t="s">
        <v>97</v>
      </c>
      <c r="M40" s="59" t="s">
        <v>97</v>
      </c>
      <c r="N40" s="158">
        <f t="shared" ref="N40:S40" si="4">N25+N39+N27</f>
        <v>1230.8800000000001</v>
      </c>
      <c r="O40" s="158">
        <f t="shared" si="4"/>
        <v>29470.86</v>
      </c>
      <c r="P40" s="158">
        <f t="shared" si="4"/>
        <v>0</v>
      </c>
      <c r="Q40" s="158">
        <f t="shared" si="4"/>
        <v>1230.8800000000001</v>
      </c>
      <c r="R40" s="158">
        <f t="shared" si="4"/>
        <v>15026.72</v>
      </c>
      <c r="S40" s="158">
        <f t="shared" si="4"/>
        <v>14444.14</v>
      </c>
      <c r="T40" s="76" t="str">
        <f>T25</f>
        <v>-</v>
      </c>
      <c r="U40" s="95" t="s">
        <v>97</v>
      </c>
      <c r="V40" s="95" t="str">
        <f>V25</f>
        <v>-</v>
      </c>
      <c r="W40" s="95" t="str">
        <f>W25</f>
        <v>-</v>
      </c>
      <c r="X40" s="92" t="str">
        <f>X25</f>
        <v>-</v>
      </c>
      <c r="Y40" s="19"/>
      <c r="Z40" s="19"/>
      <c r="AA40" s="19"/>
    </row>
    <row r="41" spans="1:31" ht="17.25" customHeight="1" x14ac:dyDescent="0.2">
      <c r="A41" s="264" t="s">
        <v>107</v>
      </c>
      <c r="B41" s="264"/>
      <c r="C41" s="264"/>
      <c r="D41" s="174">
        <f>D40</f>
        <v>30701.739999999998</v>
      </c>
      <c r="E41" s="174">
        <f>'4'!E40</f>
        <v>26355.439999999999</v>
      </c>
      <c r="F41" s="174">
        <f>'4'!F40</f>
        <v>0</v>
      </c>
      <c r="G41" s="174">
        <f>'4'!G40</f>
        <v>0</v>
      </c>
      <c r="H41" s="174">
        <f>'4'!H40</f>
        <v>0</v>
      </c>
      <c r="I41" s="174">
        <v>0</v>
      </c>
      <c r="J41" s="174">
        <f>'4'!I40</f>
        <v>4346.2999999999993</v>
      </c>
      <c r="K41" s="174">
        <v>0</v>
      </c>
      <c r="L41" s="174">
        <v>0</v>
      </c>
      <c r="M41" s="174">
        <f>E41+F41+K41+L41</f>
        <v>26355.439999999999</v>
      </c>
      <c r="N41" s="174">
        <f t="shared" ref="N41:T41" si="5">N40</f>
        <v>1230.8800000000001</v>
      </c>
      <c r="O41" s="174">
        <f t="shared" si="5"/>
        <v>29470.86</v>
      </c>
      <c r="P41" s="174">
        <f t="shared" si="5"/>
        <v>0</v>
      </c>
      <c r="Q41" s="174">
        <f t="shared" si="5"/>
        <v>1230.8800000000001</v>
      </c>
      <c r="R41" s="174">
        <f t="shared" si="5"/>
        <v>15026.72</v>
      </c>
      <c r="S41" s="174">
        <f t="shared" si="5"/>
        <v>14444.14</v>
      </c>
      <c r="T41" s="68" t="str">
        <f t="shared" si="5"/>
        <v>-</v>
      </c>
      <c r="U41" s="93" t="s">
        <v>97</v>
      </c>
      <c r="V41" s="93" t="str">
        <f>V40</f>
        <v>-</v>
      </c>
      <c r="W41" s="93" t="str">
        <f>W40</f>
        <v>-</v>
      </c>
      <c r="X41" s="93" t="str">
        <f>X40</f>
        <v>-</v>
      </c>
      <c r="Y41" s="23"/>
      <c r="Z41" s="23"/>
      <c r="AA41" s="23"/>
    </row>
    <row r="42" spans="1:31" ht="16.5" customHeight="1" x14ac:dyDescent="0.2">
      <c r="A42" s="186" t="s">
        <v>250</v>
      </c>
      <c r="B42" s="208" t="s">
        <v>260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10"/>
      <c r="Y42" s="21"/>
      <c r="Z42" s="187"/>
      <c r="AA42" s="187"/>
      <c r="AE42" s="15"/>
    </row>
    <row r="43" spans="1:31" ht="18" customHeight="1" x14ac:dyDescent="0.2">
      <c r="A43" s="55" t="s">
        <v>7</v>
      </c>
      <c r="B43" s="214" t="s">
        <v>145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60"/>
      <c r="Y43" s="22"/>
      <c r="Z43" s="187"/>
      <c r="AA43" s="187"/>
      <c r="AE43" s="15"/>
    </row>
    <row r="44" spans="1:31" ht="15.75" customHeight="1" x14ac:dyDescent="0.2">
      <c r="A44" s="96" t="s">
        <v>8</v>
      </c>
      <c r="B44" s="216" t="s">
        <v>56</v>
      </c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8"/>
      <c r="Y44" s="22"/>
      <c r="Z44" s="25"/>
      <c r="AA44" s="25"/>
      <c r="AD44" s="15"/>
      <c r="AE44" s="15"/>
    </row>
    <row r="45" spans="1:31" ht="15" customHeight="1" x14ac:dyDescent="0.2">
      <c r="A45" s="202" t="s">
        <v>55</v>
      </c>
      <c r="B45" s="203"/>
      <c r="C45" s="207"/>
      <c r="D45" s="158">
        <v>0</v>
      </c>
      <c r="E45" s="57" t="s">
        <v>39</v>
      </c>
      <c r="F45" s="59" t="s">
        <v>39</v>
      </c>
      <c r="G45" s="54" t="s">
        <v>97</v>
      </c>
      <c r="H45" s="54" t="s">
        <v>97</v>
      </c>
      <c r="I45" s="54" t="s">
        <v>97</v>
      </c>
      <c r="J45" s="79" t="s">
        <v>97</v>
      </c>
      <c r="K45" s="54" t="s">
        <v>97</v>
      </c>
      <c r="L45" s="54" t="s">
        <v>97</v>
      </c>
      <c r="M45" s="57" t="s">
        <v>97</v>
      </c>
      <c r="N45" s="158">
        <v>0</v>
      </c>
      <c r="O45" s="158">
        <v>0</v>
      </c>
      <c r="P45" s="158">
        <v>0</v>
      </c>
      <c r="Q45" s="158">
        <v>0</v>
      </c>
      <c r="R45" s="158">
        <v>0</v>
      </c>
      <c r="S45" s="158">
        <v>0</v>
      </c>
      <c r="T45" s="66" t="s">
        <v>97</v>
      </c>
      <c r="U45" s="185" t="s">
        <v>97</v>
      </c>
      <c r="V45" s="57" t="s">
        <v>97</v>
      </c>
      <c r="W45" s="57" t="s">
        <v>97</v>
      </c>
      <c r="X45" s="183" t="s">
        <v>97</v>
      </c>
      <c r="Y45" s="19"/>
      <c r="Z45" s="19"/>
      <c r="AA45" s="19"/>
    </row>
    <row r="46" spans="1:31" ht="15.75" customHeight="1" x14ac:dyDescent="0.2">
      <c r="A46" s="185" t="s">
        <v>38</v>
      </c>
      <c r="B46" s="216" t="s">
        <v>132</v>
      </c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8"/>
      <c r="Y46" s="24"/>
      <c r="Z46" s="24"/>
      <c r="AA46" s="24"/>
    </row>
    <row r="47" spans="1:31" ht="17.25" customHeight="1" x14ac:dyDescent="0.2">
      <c r="A47" s="202" t="s">
        <v>58</v>
      </c>
      <c r="B47" s="203"/>
      <c r="C47" s="207"/>
      <c r="D47" s="59">
        <v>0</v>
      </c>
      <c r="E47" s="59" t="str">
        <f>'4'!E48</f>
        <v>х</v>
      </c>
      <c r="F47" s="59" t="str">
        <f>'4'!F48</f>
        <v>х</v>
      </c>
      <c r="G47" s="59" t="str">
        <f>'4'!G48</f>
        <v>х </v>
      </c>
      <c r="H47" s="59" t="str">
        <f>'4'!H48</f>
        <v>х </v>
      </c>
      <c r="I47" s="59" t="str">
        <f>'4'!I48</f>
        <v>х </v>
      </c>
      <c r="J47" s="59" t="str">
        <f>'4'!J48</f>
        <v>х </v>
      </c>
      <c r="K47" s="185" t="s">
        <v>97</v>
      </c>
      <c r="L47" s="185" t="s">
        <v>97</v>
      </c>
      <c r="M47" s="59" t="s">
        <v>97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185" t="s">
        <v>97</v>
      </c>
      <c r="U47" s="185" t="s">
        <v>97</v>
      </c>
      <c r="V47" s="185" t="s">
        <v>97</v>
      </c>
      <c r="W47" s="185" t="s">
        <v>97</v>
      </c>
      <c r="X47" s="59" t="s">
        <v>97</v>
      </c>
      <c r="Y47" s="19"/>
      <c r="Z47" s="19"/>
      <c r="AA47" s="19"/>
    </row>
    <row r="48" spans="1:31" ht="17.25" customHeight="1" x14ac:dyDescent="0.2">
      <c r="A48" s="55" t="s">
        <v>33</v>
      </c>
      <c r="B48" s="202" t="s">
        <v>57</v>
      </c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7"/>
      <c r="Y48" s="24"/>
      <c r="Z48" s="24"/>
      <c r="AA48" s="24"/>
    </row>
    <row r="49" spans="1:31" ht="38.25" x14ac:dyDescent="0.2">
      <c r="A49" s="101" t="str">
        <f>'4'!A48</f>
        <v>1.1.3.1</v>
      </c>
      <c r="B49" s="151" t="str">
        <f>'4'!B48</f>
        <v>Капітальний ремонт котельні по вул. Кравчука, 11-б у м. Луцьку (встановлення системи автоматизації та диспетчиризації)</v>
      </c>
      <c r="C49" s="101" t="str">
        <f>'4'!C48</f>
        <v>1 шт.</v>
      </c>
      <c r="D49" s="177">
        <f>'4'!D48</f>
        <v>633.97</v>
      </c>
      <c r="E49" s="185" t="s">
        <v>16</v>
      </c>
      <c r="F49" s="185" t="s">
        <v>16</v>
      </c>
      <c r="G49" s="185" t="s">
        <v>16</v>
      </c>
      <c r="H49" s="185" t="s">
        <v>16</v>
      </c>
      <c r="I49" s="185" t="s">
        <v>16</v>
      </c>
      <c r="J49" s="185" t="s">
        <v>16</v>
      </c>
      <c r="K49" s="185" t="s">
        <v>16</v>
      </c>
      <c r="L49" s="185" t="s">
        <v>16</v>
      </c>
      <c r="M49" s="185" t="s">
        <v>16</v>
      </c>
      <c r="N49" s="152">
        <f>'4'!K48</f>
        <v>0</v>
      </c>
      <c r="O49" s="152">
        <f>'4'!L48</f>
        <v>633.97</v>
      </c>
      <c r="P49" s="158">
        <v>0</v>
      </c>
      <c r="Q49" s="57">
        <f>'5'!D49</f>
        <v>633.97</v>
      </c>
      <c r="R49" s="57">
        <v>0</v>
      </c>
      <c r="S49" s="57">
        <v>0</v>
      </c>
      <c r="T49" s="185" t="s">
        <v>97</v>
      </c>
      <c r="U49" s="185" t="s">
        <v>97</v>
      </c>
      <c r="V49" s="185" t="s">
        <v>97</v>
      </c>
      <c r="W49" s="185" t="s">
        <v>97</v>
      </c>
      <c r="X49" s="185" t="s">
        <v>97</v>
      </c>
      <c r="Y49" s="24"/>
      <c r="Z49" s="24"/>
      <c r="AA49" s="24"/>
    </row>
    <row r="50" spans="1:31" ht="16.5" customHeight="1" x14ac:dyDescent="0.2">
      <c r="A50" s="202" t="s">
        <v>59</v>
      </c>
      <c r="B50" s="203"/>
      <c r="C50" s="207"/>
      <c r="D50" s="158">
        <f>SUM(D49:D49)</f>
        <v>633.97</v>
      </c>
      <c r="E50" s="185" t="s">
        <v>16</v>
      </c>
      <c r="F50" s="185" t="s">
        <v>16</v>
      </c>
      <c r="G50" s="185" t="s">
        <v>97</v>
      </c>
      <c r="H50" s="185" t="s">
        <v>97</v>
      </c>
      <c r="I50" s="185" t="s">
        <v>97</v>
      </c>
      <c r="J50" s="185" t="s">
        <v>97</v>
      </c>
      <c r="K50" s="185" t="s">
        <v>97</v>
      </c>
      <c r="L50" s="185" t="s">
        <v>97</v>
      </c>
      <c r="M50" s="59" t="s">
        <v>97</v>
      </c>
      <c r="N50" s="158">
        <f t="shared" ref="N50:S50" si="6">SUM(N49:N49)</f>
        <v>0</v>
      </c>
      <c r="O50" s="158">
        <f t="shared" si="6"/>
        <v>633.97</v>
      </c>
      <c r="P50" s="158">
        <f t="shared" si="6"/>
        <v>0</v>
      </c>
      <c r="Q50" s="158">
        <f t="shared" si="6"/>
        <v>633.97</v>
      </c>
      <c r="R50" s="158">
        <f t="shared" si="6"/>
        <v>0</v>
      </c>
      <c r="S50" s="158">
        <f t="shared" si="6"/>
        <v>0</v>
      </c>
      <c r="T50" s="184" t="s">
        <v>97</v>
      </c>
      <c r="U50" s="184" t="s">
        <v>97</v>
      </c>
      <c r="V50" s="184" t="s">
        <v>97</v>
      </c>
      <c r="W50" s="184" t="s">
        <v>97</v>
      </c>
      <c r="X50" s="185" t="s">
        <v>97</v>
      </c>
      <c r="Y50" s="19"/>
      <c r="Z50" s="19"/>
      <c r="AA50" s="19"/>
    </row>
    <row r="51" spans="1:31" ht="15" customHeight="1" x14ac:dyDescent="0.2">
      <c r="A51" s="202" t="s">
        <v>60</v>
      </c>
      <c r="B51" s="203"/>
      <c r="C51" s="207"/>
      <c r="D51" s="158">
        <f>D45+D50+D47</f>
        <v>633.97</v>
      </c>
      <c r="E51" s="59" t="s">
        <v>39</v>
      </c>
      <c r="F51" s="59" t="s">
        <v>39</v>
      </c>
      <c r="G51" s="54" t="s">
        <v>97</v>
      </c>
      <c r="H51" s="54" t="s">
        <v>97</v>
      </c>
      <c r="I51" s="54" t="s">
        <v>97</v>
      </c>
      <c r="J51" s="79" t="str">
        <f>J45</f>
        <v>-</v>
      </c>
      <c r="K51" s="54" t="s">
        <v>97</v>
      </c>
      <c r="L51" s="54" t="s">
        <v>97</v>
      </c>
      <c r="M51" s="59" t="s">
        <v>97</v>
      </c>
      <c r="N51" s="158">
        <f t="shared" ref="N51:S51" si="7">N45+N50+N47</f>
        <v>0</v>
      </c>
      <c r="O51" s="158">
        <f t="shared" si="7"/>
        <v>633.97</v>
      </c>
      <c r="P51" s="158">
        <f t="shared" si="7"/>
        <v>0</v>
      </c>
      <c r="Q51" s="158">
        <f t="shared" si="7"/>
        <v>633.97</v>
      </c>
      <c r="R51" s="158">
        <f t="shared" si="7"/>
        <v>0</v>
      </c>
      <c r="S51" s="158">
        <f t="shared" si="7"/>
        <v>0</v>
      </c>
      <c r="T51" s="76" t="str">
        <f>T45</f>
        <v>-</v>
      </c>
      <c r="U51" s="184" t="s">
        <v>97</v>
      </c>
      <c r="V51" s="184" t="str">
        <f>V45</f>
        <v>-</v>
      </c>
      <c r="W51" s="184" t="str">
        <f>W45</f>
        <v>-</v>
      </c>
      <c r="X51" s="185" t="str">
        <f>X45</f>
        <v>-</v>
      </c>
      <c r="Y51" s="19"/>
      <c r="Z51" s="19"/>
      <c r="AA51" s="19"/>
    </row>
    <row r="52" spans="1:31" ht="17.25" customHeight="1" x14ac:dyDescent="0.2">
      <c r="A52" s="264" t="s">
        <v>256</v>
      </c>
      <c r="B52" s="264"/>
      <c r="C52" s="264"/>
      <c r="D52" s="174">
        <f>D51</f>
        <v>633.97</v>
      </c>
      <c r="E52" s="174">
        <f>'4'!E51</f>
        <v>29.1</v>
      </c>
      <c r="F52" s="174">
        <f>'4'!F51</f>
        <v>550</v>
      </c>
      <c r="G52" s="174">
        <f>'4'!G62</f>
        <v>0</v>
      </c>
      <c r="H52" s="174">
        <f>'4'!H62</f>
        <v>0</v>
      </c>
      <c r="I52" s="174">
        <v>0</v>
      </c>
      <c r="J52" s="174">
        <f>'4'!I51</f>
        <v>54.870000000000005</v>
      </c>
      <c r="K52" s="174">
        <v>0</v>
      </c>
      <c r="L52" s="174">
        <v>0</v>
      </c>
      <c r="M52" s="174">
        <f>E52+F52+K52+L52</f>
        <v>579.1</v>
      </c>
      <c r="N52" s="174">
        <f t="shared" ref="N52:T52" si="8">N51</f>
        <v>0</v>
      </c>
      <c r="O52" s="174">
        <f t="shared" si="8"/>
        <v>633.97</v>
      </c>
      <c r="P52" s="174">
        <f t="shared" si="8"/>
        <v>0</v>
      </c>
      <c r="Q52" s="174">
        <f t="shared" si="8"/>
        <v>633.97</v>
      </c>
      <c r="R52" s="174">
        <f t="shared" si="8"/>
        <v>0</v>
      </c>
      <c r="S52" s="174">
        <f t="shared" si="8"/>
        <v>0</v>
      </c>
      <c r="T52" s="68" t="str">
        <f t="shared" si="8"/>
        <v>-</v>
      </c>
      <c r="U52" s="188" t="s">
        <v>97</v>
      </c>
      <c r="V52" s="188" t="str">
        <f>V51</f>
        <v>-</v>
      </c>
      <c r="W52" s="188" t="str">
        <f>W51</f>
        <v>-</v>
      </c>
      <c r="X52" s="188" t="str">
        <f>X51</f>
        <v>-</v>
      </c>
      <c r="Y52" s="187"/>
      <c r="Z52" s="187"/>
      <c r="AA52" s="187"/>
    </row>
    <row r="53" spans="1:31" ht="16.5" customHeight="1" x14ac:dyDescent="0.2">
      <c r="A53" s="186" t="s">
        <v>253</v>
      </c>
      <c r="B53" s="208" t="s">
        <v>261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10"/>
      <c r="Y53" s="21"/>
      <c r="Z53" s="187"/>
      <c r="AA53" s="187"/>
      <c r="AE53" s="15"/>
    </row>
    <row r="54" spans="1:31" ht="18" customHeight="1" x14ac:dyDescent="0.2">
      <c r="A54" s="55" t="s">
        <v>7</v>
      </c>
      <c r="B54" s="214" t="s">
        <v>145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60"/>
      <c r="Y54" s="22"/>
      <c r="Z54" s="187"/>
      <c r="AA54" s="187"/>
      <c r="AE54" s="15"/>
    </row>
    <row r="55" spans="1:31" ht="15.75" customHeight="1" x14ac:dyDescent="0.2">
      <c r="A55" s="96" t="s">
        <v>8</v>
      </c>
      <c r="B55" s="216" t="s">
        <v>56</v>
      </c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8"/>
      <c r="Y55" s="22"/>
      <c r="Z55" s="25"/>
      <c r="AA55" s="25"/>
      <c r="AD55" s="15"/>
      <c r="AE55" s="15"/>
    </row>
    <row r="56" spans="1:31" ht="15" customHeight="1" x14ac:dyDescent="0.2">
      <c r="A56" s="202" t="s">
        <v>55</v>
      </c>
      <c r="B56" s="203"/>
      <c r="C56" s="207"/>
      <c r="D56" s="158">
        <v>0</v>
      </c>
      <c r="E56" s="57" t="s">
        <v>39</v>
      </c>
      <c r="F56" s="59" t="s">
        <v>39</v>
      </c>
      <c r="G56" s="54" t="s">
        <v>97</v>
      </c>
      <c r="H56" s="54" t="s">
        <v>97</v>
      </c>
      <c r="I56" s="54" t="s">
        <v>97</v>
      </c>
      <c r="J56" s="79" t="s">
        <v>97</v>
      </c>
      <c r="K56" s="54" t="s">
        <v>97</v>
      </c>
      <c r="L56" s="54" t="s">
        <v>97</v>
      </c>
      <c r="M56" s="57" t="s">
        <v>97</v>
      </c>
      <c r="N56" s="158">
        <v>0</v>
      </c>
      <c r="O56" s="158">
        <v>0</v>
      </c>
      <c r="P56" s="158">
        <v>0</v>
      </c>
      <c r="Q56" s="158">
        <v>0</v>
      </c>
      <c r="R56" s="158">
        <v>0</v>
      </c>
      <c r="S56" s="158">
        <v>0</v>
      </c>
      <c r="T56" s="66" t="s">
        <v>97</v>
      </c>
      <c r="U56" s="185" t="s">
        <v>97</v>
      </c>
      <c r="V56" s="57" t="s">
        <v>97</v>
      </c>
      <c r="W56" s="57" t="s">
        <v>97</v>
      </c>
      <c r="X56" s="183" t="s">
        <v>97</v>
      </c>
      <c r="Y56" s="19"/>
      <c r="Z56" s="19"/>
      <c r="AA56" s="19"/>
    </row>
    <row r="57" spans="1:31" ht="15.75" customHeight="1" x14ac:dyDescent="0.2">
      <c r="A57" s="185" t="s">
        <v>38</v>
      </c>
      <c r="B57" s="216" t="s">
        <v>132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8"/>
      <c r="Y57" s="24"/>
      <c r="Z57" s="24"/>
      <c r="AA57" s="24"/>
    </row>
    <row r="58" spans="1:31" ht="17.25" customHeight="1" x14ac:dyDescent="0.2">
      <c r="A58" s="202" t="s">
        <v>58</v>
      </c>
      <c r="B58" s="203"/>
      <c r="C58" s="207"/>
      <c r="D58" s="59">
        <v>0</v>
      </c>
      <c r="E58" s="59" t="str">
        <f>'4'!E59</f>
        <v>х</v>
      </c>
      <c r="F58" s="59" t="str">
        <f>'4'!F59</f>
        <v>х</v>
      </c>
      <c r="G58" s="59" t="str">
        <f>'4'!G59</f>
        <v>х </v>
      </c>
      <c r="H58" s="59" t="str">
        <f>'4'!H59</f>
        <v>х </v>
      </c>
      <c r="I58" s="59" t="str">
        <f>'4'!I59</f>
        <v>х </v>
      </c>
      <c r="J58" s="59" t="str">
        <f>'4'!J59</f>
        <v>х </v>
      </c>
      <c r="K58" s="185" t="s">
        <v>97</v>
      </c>
      <c r="L58" s="185" t="s">
        <v>97</v>
      </c>
      <c r="M58" s="59" t="s">
        <v>97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185" t="s">
        <v>97</v>
      </c>
      <c r="U58" s="185" t="s">
        <v>97</v>
      </c>
      <c r="V58" s="185" t="s">
        <v>97</v>
      </c>
      <c r="W58" s="185" t="s">
        <v>97</v>
      </c>
      <c r="X58" s="59" t="s">
        <v>97</v>
      </c>
      <c r="Y58" s="19"/>
      <c r="Z58" s="19"/>
      <c r="AA58" s="19"/>
    </row>
    <row r="59" spans="1:31" ht="17.25" customHeight="1" x14ac:dyDescent="0.2">
      <c r="A59" s="55" t="s">
        <v>33</v>
      </c>
      <c r="B59" s="202" t="s">
        <v>57</v>
      </c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7"/>
      <c r="Y59" s="24"/>
      <c r="Z59" s="24"/>
      <c r="AA59" s="24"/>
    </row>
    <row r="60" spans="1:31" ht="51" x14ac:dyDescent="0.2">
      <c r="A60" s="101" t="str">
        <f>'4'!A59</f>
        <v>1.1.3.1</v>
      </c>
      <c r="B60" s="151" t="str">
        <f>'4'!B59</f>
        <v>Капітальний ремонт котельні по вул. Героїв-добровольців, 4-в у м. Луцьку (встановлення системи автоматизації та диспетчиризації)</v>
      </c>
      <c r="C60" s="101" t="str">
        <f>'4'!C59</f>
        <v>1 шт.</v>
      </c>
      <c r="D60" s="177">
        <f>'4'!D59</f>
        <v>628.82000000000005</v>
      </c>
      <c r="E60" s="185" t="s">
        <v>16</v>
      </c>
      <c r="F60" s="185" t="s">
        <v>16</v>
      </c>
      <c r="G60" s="185" t="s">
        <v>16</v>
      </c>
      <c r="H60" s="185" t="s">
        <v>16</v>
      </c>
      <c r="I60" s="185" t="s">
        <v>16</v>
      </c>
      <c r="J60" s="185" t="s">
        <v>16</v>
      </c>
      <c r="K60" s="185" t="s">
        <v>16</v>
      </c>
      <c r="L60" s="185" t="s">
        <v>16</v>
      </c>
      <c r="M60" s="185" t="s">
        <v>16</v>
      </c>
      <c r="N60" s="152">
        <f>'4'!K59</f>
        <v>0</v>
      </c>
      <c r="O60" s="152">
        <f>'4'!L59</f>
        <v>628.82000000000005</v>
      </c>
      <c r="P60" s="158">
        <v>0</v>
      </c>
      <c r="Q60" s="57">
        <f>'5'!D60</f>
        <v>628.82000000000005</v>
      </c>
      <c r="R60" s="57">
        <v>0</v>
      </c>
      <c r="S60" s="57">
        <v>0</v>
      </c>
      <c r="T60" s="185" t="s">
        <v>97</v>
      </c>
      <c r="U60" s="185" t="s">
        <v>97</v>
      </c>
      <c r="V60" s="185" t="s">
        <v>97</v>
      </c>
      <c r="W60" s="185" t="s">
        <v>97</v>
      </c>
      <c r="X60" s="185" t="s">
        <v>97</v>
      </c>
      <c r="Y60" s="24"/>
      <c r="Z60" s="24"/>
      <c r="AA60" s="24"/>
    </row>
    <row r="61" spans="1:31" ht="16.5" customHeight="1" x14ac:dyDescent="0.2">
      <c r="A61" s="202" t="s">
        <v>59</v>
      </c>
      <c r="B61" s="203"/>
      <c r="C61" s="207"/>
      <c r="D61" s="158">
        <f>SUM(D60:D60)</f>
        <v>628.82000000000005</v>
      </c>
      <c r="E61" s="185" t="s">
        <v>16</v>
      </c>
      <c r="F61" s="185" t="s">
        <v>16</v>
      </c>
      <c r="G61" s="185" t="s">
        <v>97</v>
      </c>
      <c r="H61" s="185" t="s">
        <v>97</v>
      </c>
      <c r="I61" s="185" t="s">
        <v>97</v>
      </c>
      <c r="J61" s="185" t="s">
        <v>97</v>
      </c>
      <c r="K61" s="185" t="s">
        <v>97</v>
      </c>
      <c r="L61" s="185" t="s">
        <v>97</v>
      </c>
      <c r="M61" s="59" t="s">
        <v>97</v>
      </c>
      <c r="N61" s="158">
        <f t="shared" ref="N61:S61" si="9">SUM(N60:N60)</f>
        <v>0</v>
      </c>
      <c r="O61" s="158">
        <f t="shared" si="9"/>
        <v>628.82000000000005</v>
      </c>
      <c r="P61" s="158">
        <f t="shared" si="9"/>
        <v>0</v>
      </c>
      <c r="Q61" s="158">
        <f t="shared" si="9"/>
        <v>628.82000000000005</v>
      </c>
      <c r="R61" s="158">
        <f t="shared" si="9"/>
        <v>0</v>
      </c>
      <c r="S61" s="158">
        <f t="shared" si="9"/>
        <v>0</v>
      </c>
      <c r="T61" s="184" t="s">
        <v>97</v>
      </c>
      <c r="U61" s="184" t="s">
        <v>97</v>
      </c>
      <c r="V61" s="184" t="s">
        <v>97</v>
      </c>
      <c r="W61" s="184" t="s">
        <v>97</v>
      </c>
      <c r="X61" s="185" t="s">
        <v>97</v>
      </c>
      <c r="Y61" s="19"/>
      <c r="Z61" s="19"/>
      <c r="AA61" s="19"/>
    </row>
    <row r="62" spans="1:31" ht="15" customHeight="1" x14ac:dyDescent="0.2">
      <c r="A62" s="202" t="s">
        <v>60</v>
      </c>
      <c r="B62" s="203"/>
      <c r="C62" s="207"/>
      <c r="D62" s="158">
        <f>D56+D61+D58</f>
        <v>628.82000000000005</v>
      </c>
      <c r="E62" s="59" t="s">
        <v>39</v>
      </c>
      <c r="F62" s="59" t="s">
        <v>39</v>
      </c>
      <c r="G62" s="54" t="s">
        <v>97</v>
      </c>
      <c r="H62" s="54" t="s">
        <v>97</v>
      </c>
      <c r="I62" s="54" t="s">
        <v>97</v>
      </c>
      <c r="J62" s="79" t="str">
        <f>J56</f>
        <v>-</v>
      </c>
      <c r="K62" s="54" t="s">
        <v>97</v>
      </c>
      <c r="L62" s="54" t="s">
        <v>97</v>
      </c>
      <c r="M62" s="59" t="s">
        <v>97</v>
      </c>
      <c r="N62" s="158">
        <f t="shared" ref="N62:S62" si="10">N56+N61+N58</f>
        <v>0</v>
      </c>
      <c r="O62" s="158">
        <f t="shared" si="10"/>
        <v>628.82000000000005</v>
      </c>
      <c r="P62" s="158">
        <f t="shared" si="10"/>
        <v>0</v>
      </c>
      <c r="Q62" s="158">
        <f t="shared" si="10"/>
        <v>628.82000000000005</v>
      </c>
      <c r="R62" s="158">
        <f t="shared" si="10"/>
        <v>0</v>
      </c>
      <c r="S62" s="158">
        <f t="shared" si="10"/>
        <v>0</v>
      </c>
      <c r="T62" s="76" t="str">
        <f>T56</f>
        <v>-</v>
      </c>
      <c r="U62" s="184" t="s">
        <v>97</v>
      </c>
      <c r="V62" s="184" t="str">
        <f>V56</f>
        <v>-</v>
      </c>
      <c r="W62" s="184" t="str">
        <f>W56</f>
        <v>-</v>
      </c>
      <c r="X62" s="185" t="str">
        <f>X56</f>
        <v>-</v>
      </c>
      <c r="Y62" s="19"/>
      <c r="Z62" s="19"/>
      <c r="AA62" s="19"/>
    </row>
    <row r="63" spans="1:31" ht="17.25" customHeight="1" x14ac:dyDescent="0.2">
      <c r="A63" s="264" t="s">
        <v>257</v>
      </c>
      <c r="B63" s="264"/>
      <c r="C63" s="264"/>
      <c r="D63" s="174">
        <f>'4'!D62</f>
        <v>628.82000000000005</v>
      </c>
      <c r="E63" s="174">
        <f>'4'!E62</f>
        <v>13.97</v>
      </c>
      <c r="F63" s="174">
        <f>'4'!F62</f>
        <v>550</v>
      </c>
      <c r="G63" s="174">
        <f>'4'!G73</f>
        <v>0</v>
      </c>
      <c r="H63" s="174">
        <f>'4'!H73</f>
        <v>0</v>
      </c>
      <c r="I63" s="174">
        <v>0</v>
      </c>
      <c r="J63" s="174">
        <f>'4'!I62</f>
        <v>64.850000000000023</v>
      </c>
      <c r="K63" s="174">
        <v>0</v>
      </c>
      <c r="L63" s="174">
        <v>0</v>
      </c>
      <c r="M63" s="174">
        <f>E63+F63+K63+L63</f>
        <v>563.97</v>
      </c>
      <c r="N63" s="174">
        <f t="shared" ref="N63:T63" si="11">N62</f>
        <v>0</v>
      </c>
      <c r="O63" s="174">
        <f t="shared" si="11"/>
        <v>628.82000000000005</v>
      </c>
      <c r="P63" s="174">
        <f t="shared" si="11"/>
        <v>0</v>
      </c>
      <c r="Q63" s="174">
        <f t="shared" si="11"/>
        <v>628.82000000000005</v>
      </c>
      <c r="R63" s="174">
        <f t="shared" si="11"/>
        <v>0</v>
      </c>
      <c r="S63" s="174">
        <f t="shared" si="11"/>
        <v>0</v>
      </c>
      <c r="T63" s="68" t="str">
        <f t="shared" si="11"/>
        <v>-</v>
      </c>
      <c r="U63" s="188" t="s">
        <v>97</v>
      </c>
      <c r="V63" s="188" t="str">
        <f>V62</f>
        <v>-</v>
      </c>
      <c r="W63" s="188" t="str">
        <f>W62</f>
        <v>-</v>
      </c>
      <c r="X63" s="188" t="str">
        <f>X62</f>
        <v>-</v>
      </c>
      <c r="Y63" s="187"/>
      <c r="Z63" s="187"/>
      <c r="AA63" s="187"/>
    </row>
    <row r="64" spans="1:31" ht="16.5" customHeight="1" x14ac:dyDescent="0.2">
      <c r="A64" s="186" t="s">
        <v>254</v>
      </c>
      <c r="B64" s="208" t="s">
        <v>262</v>
      </c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10"/>
      <c r="Y64" s="21"/>
      <c r="Z64" s="187"/>
      <c r="AA64" s="187"/>
      <c r="AE64" s="15"/>
    </row>
    <row r="65" spans="1:31" ht="18" customHeight="1" x14ac:dyDescent="0.2">
      <c r="A65" s="55" t="s">
        <v>7</v>
      </c>
      <c r="B65" s="214" t="s">
        <v>145</v>
      </c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60"/>
      <c r="Y65" s="22"/>
      <c r="Z65" s="187"/>
      <c r="AA65" s="187"/>
      <c r="AE65" s="15"/>
    </row>
    <row r="66" spans="1:31" ht="15.75" customHeight="1" x14ac:dyDescent="0.2">
      <c r="A66" s="96" t="s">
        <v>8</v>
      </c>
      <c r="B66" s="216" t="s">
        <v>56</v>
      </c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8"/>
      <c r="Y66" s="22"/>
      <c r="Z66" s="25"/>
      <c r="AA66" s="25"/>
      <c r="AD66" s="15"/>
      <c r="AE66" s="15"/>
    </row>
    <row r="67" spans="1:31" ht="15" customHeight="1" x14ac:dyDescent="0.2">
      <c r="A67" s="202" t="s">
        <v>55</v>
      </c>
      <c r="B67" s="203"/>
      <c r="C67" s="207"/>
      <c r="D67" s="158">
        <v>0</v>
      </c>
      <c r="E67" s="57" t="s">
        <v>39</v>
      </c>
      <c r="F67" s="59" t="s">
        <v>39</v>
      </c>
      <c r="G67" s="54" t="s">
        <v>97</v>
      </c>
      <c r="H67" s="54" t="s">
        <v>97</v>
      </c>
      <c r="I67" s="54" t="s">
        <v>97</v>
      </c>
      <c r="J67" s="79" t="s">
        <v>97</v>
      </c>
      <c r="K67" s="54" t="s">
        <v>97</v>
      </c>
      <c r="L67" s="54" t="s">
        <v>97</v>
      </c>
      <c r="M67" s="57" t="s">
        <v>97</v>
      </c>
      <c r="N67" s="158">
        <v>0</v>
      </c>
      <c r="O67" s="158">
        <v>0</v>
      </c>
      <c r="P67" s="158">
        <v>0</v>
      </c>
      <c r="Q67" s="158">
        <v>0</v>
      </c>
      <c r="R67" s="158">
        <v>0</v>
      </c>
      <c r="S67" s="158">
        <v>0</v>
      </c>
      <c r="T67" s="66" t="s">
        <v>97</v>
      </c>
      <c r="U67" s="185" t="s">
        <v>97</v>
      </c>
      <c r="V67" s="57" t="s">
        <v>97</v>
      </c>
      <c r="W67" s="57" t="s">
        <v>97</v>
      </c>
      <c r="X67" s="183" t="s">
        <v>97</v>
      </c>
      <c r="Y67" s="19"/>
      <c r="Z67" s="19"/>
      <c r="AA67" s="19"/>
    </row>
    <row r="68" spans="1:31" ht="15.75" customHeight="1" x14ac:dyDescent="0.2">
      <c r="A68" s="185" t="s">
        <v>38</v>
      </c>
      <c r="B68" s="216" t="s">
        <v>132</v>
      </c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8"/>
      <c r="Y68" s="24"/>
      <c r="Z68" s="24"/>
      <c r="AA68" s="24"/>
    </row>
    <row r="69" spans="1:31" ht="17.25" customHeight="1" x14ac:dyDescent="0.2">
      <c r="A69" s="202" t="s">
        <v>58</v>
      </c>
      <c r="B69" s="203"/>
      <c r="C69" s="207"/>
      <c r="D69" s="59">
        <v>0</v>
      </c>
      <c r="E69" s="59" t="str">
        <f>'4'!E70</f>
        <v>х</v>
      </c>
      <c r="F69" s="59" t="str">
        <f>'4'!F70</f>
        <v>х</v>
      </c>
      <c r="G69" s="59" t="str">
        <f>'4'!G70</f>
        <v>х </v>
      </c>
      <c r="H69" s="59" t="str">
        <f>'4'!H70</f>
        <v>х </v>
      </c>
      <c r="I69" s="59" t="str">
        <f>'4'!I70</f>
        <v>х </v>
      </c>
      <c r="J69" s="59" t="str">
        <f>'4'!J70</f>
        <v>х </v>
      </c>
      <c r="K69" s="185" t="s">
        <v>97</v>
      </c>
      <c r="L69" s="185" t="s">
        <v>97</v>
      </c>
      <c r="M69" s="59" t="s">
        <v>97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185" t="s">
        <v>97</v>
      </c>
      <c r="U69" s="185" t="s">
        <v>97</v>
      </c>
      <c r="V69" s="185" t="s">
        <v>97</v>
      </c>
      <c r="W69" s="185" t="s">
        <v>97</v>
      </c>
      <c r="X69" s="59" t="s">
        <v>97</v>
      </c>
      <c r="Y69" s="19"/>
      <c r="Z69" s="19"/>
      <c r="AA69" s="19"/>
    </row>
    <row r="70" spans="1:31" ht="17.25" customHeight="1" x14ac:dyDescent="0.2">
      <c r="A70" s="55" t="s">
        <v>33</v>
      </c>
      <c r="B70" s="202" t="s">
        <v>57</v>
      </c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7"/>
      <c r="Y70" s="24"/>
      <c r="Z70" s="24"/>
      <c r="AA70" s="24"/>
    </row>
    <row r="71" spans="1:31" ht="51" x14ac:dyDescent="0.2">
      <c r="A71" s="101" t="str">
        <f>'4'!A70</f>
        <v>1.1.3.1</v>
      </c>
      <c r="B71" s="151" t="str">
        <f>'4'!B70</f>
        <v>Капітальний ремонт котельні по вул. Героїв-добровольців, 4-д у м. Луцьку (встановлення системи автоматизації та диспетчиризації)</v>
      </c>
      <c r="C71" s="101" t="str">
        <f>'4'!C70</f>
        <v>1 шт.</v>
      </c>
      <c r="D71" s="177">
        <f>'4'!D70</f>
        <v>630.41999999999996</v>
      </c>
      <c r="E71" s="185" t="s">
        <v>16</v>
      </c>
      <c r="F71" s="185" t="s">
        <v>16</v>
      </c>
      <c r="G71" s="185" t="s">
        <v>16</v>
      </c>
      <c r="H71" s="185" t="s">
        <v>16</v>
      </c>
      <c r="I71" s="185" t="s">
        <v>16</v>
      </c>
      <c r="J71" s="185" t="s">
        <v>16</v>
      </c>
      <c r="K71" s="185" t="s">
        <v>16</v>
      </c>
      <c r="L71" s="185" t="s">
        <v>16</v>
      </c>
      <c r="M71" s="185" t="s">
        <v>16</v>
      </c>
      <c r="N71" s="152">
        <f>'4'!K70</f>
        <v>0</v>
      </c>
      <c r="O71" s="152">
        <f>'4'!L70</f>
        <v>630.41999999999996</v>
      </c>
      <c r="P71" s="158">
        <v>0</v>
      </c>
      <c r="Q71" s="57">
        <f>'5'!D71</f>
        <v>630.41999999999996</v>
      </c>
      <c r="R71" s="57">
        <v>0</v>
      </c>
      <c r="S71" s="57">
        <v>0</v>
      </c>
      <c r="T71" s="185" t="s">
        <v>97</v>
      </c>
      <c r="U71" s="185" t="s">
        <v>97</v>
      </c>
      <c r="V71" s="185" t="s">
        <v>97</v>
      </c>
      <c r="W71" s="185" t="s">
        <v>97</v>
      </c>
      <c r="X71" s="185" t="s">
        <v>97</v>
      </c>
      <c r="Y71" s="24"/>
      <c r="Z71" s="24"/>
      <c r="AA71" s="24"/>
    </row>
    <row r="72" spans="1:31" ht="16.5" customHeight="1" x14ac:dyDescent="0.2">
      <c r="A72" s="202" t="s">
        <v>59</v>
      </c>
      <c r="B72" s="203"/>
      <c r="C72" s="207"/>
      <c r="D72" s="158">
        <f>SUM(D71:D71)</f>
        <v>630.41999999999996</v>
      </c>
      <c r="E72" s="185" t="s">
        <v>16</v>
      </c>
      <c r="F72" s="185" t="s">
        <v>16</v>
      </c>
      <c r="G72" s="185" t="s">
        <v>97</v>
      </c>
      <c r="H72" s="185" t="s">
        <v>97</v>
      </c>
      <c r="I72" s="185" t="s">
        <v>97</v>
      </c>
      <c r="J72" s="185" t="s">
        <v>97</v>
      </c>
      <c r="K72" s="185" t="s">
        <v>97</v>
      </c>
      <c r="L72" s="185" t="s">
        <v>97</v>
      </c>
      <c r="M72" s="59" t="s">
        <v>97</v>
      </c>
      <c r="N72" s="158">
        <f t="shared" ref="N72:S72" si="12">SUM(N71:N71)</f>
        <v>0</v>
      </c>
      <c r="O72" s="158">
        <f t="shared" si="12"/>
        <v>630.41999999999996</v>
      </c>
      <c r="P72" s="158">
        <f t="shared" si="12"/>
        <v>0</v>
      </c>
      <c r="Q72" s="158">
        <f t="shared" si="12"/>
        <v>630.41999999999996</v>
      </c>
      <c r="R72" s="158">
        <f t="shared" si="12"/>
        <v>0</v>
      </c>
      <c r="S72" s="158">
        <f t="shared" si="12"/>
        <v>0</v>
      </c>
      <c r="T72" s="184" t="s">
        <v>97</v>
      </c>
      <c r="U72" s="184" t="s">
        <v>97</v>
      </c>
      <c r="V72" s="184" t="s">
        <v>97</v>
      </c>
      <c r="W72" s="184" t="s">
        <v>97</v>
      </c>
      <c r="X72" s="185" t="s">
        <v>97</v>
      </c>
      <c r="Y72" s="19"/>
      <c r="Z72" s="19"/>
      <c r="AA72" s="19"/>
    </row>
    <row r="73" spans="1:31" ht="15" customHeight="1" x14ac:dyDescent="0.2">
      <c r="A73" s="202" t="s">
        <v>60</v>
      </c>
      <c r="B73" s="203"/>
      <c r="C73" s="207"/>
      <c r="D73" s="158">
        <f>D67+D72+D69</f>
        <v>630.41999999999996</v>
      </c>
      <c r="E73" s="59" t="s">
        <v>39</v>
      </c>
      <c r="F73" s="59" t="s">
        <v>39</v>
      </c>
      <c r="G73" s="54" t="s">
        <v>97</v>
      </c>
      <c r="H73" s="54" t="s">
        <v>97</v>
      </c>
      <c r="I73" s="54" t="s">
        <v>97</v>
      </c>
      <c r="J73" s="79" t="str">
        <f>J67</f>
        <v>-</v>
      </c>
      <c r="K73" s="54" t="s">
        <v>97</v>
      </c>
      <c r="L73" s="54" t="s">
        <v>97</v>
      </c>
      <c r="M73" s="59" t="s">
        <v>97</v>
      </c>
      <c r="N73" s="158">
        <f t="shared" ref="N73:S73" si="13">N67+N72+N69</f>
        <v>0</v>
      </c>
      <c r="O73" s="158">
        <f t="shared" si="13"/>
        <v>630.41999999999996</v>
      </c>
      <c r="P73" s="158">
        <f t="shared" si="13"/>
        <v>0</v>
      </c>
      <c r="Q73" s="158">
        <f t="shared" si="13"/>
        <v>630.41999999999996</v>
      </c>
      <c r="R73" s="158">
        <f t="shared" si="13"/>
        <v>0</v>
      </c>
      <c r="S73" s="158">
        <f t="shared" si="13"/>
        <v>0</v>
      </c>
      <c r="T73" s="76" t="str">
        <f>T67</f>
        <v>-</v>
      </c>
      <c r="U73" s="184" t="s">
        <v>97</v>
      </c>
      <c r="V73" s="184" t="str">
        <f>V67</f>
        <v>-</v>
      </c>
      <c r="W73" s="184" t="str">
        <f>W67</f>
        <v>-</v>
      </c>
      <c r="X73" s="185" t="str">
        <f>X67</f>
        <v>-</v>
      </c>
      <c r="Y73" s="19"/>
      <c r="Z73" s="19"/>
      <c r="AA73" s="19"/>
    </row>
    <row r="74" spans="1:31" ht="17.25" customHeight="1" x14ac:dyDescent="0.2">
      <c r="A74" s="264" t="s">
        <v>258</v>
      </c>
      <c r="B74" s="264"/>
      <c r="C74" s="264"/>
      <c r="D74" s="174">
        <f>D73</f>
        <v>630.41999999999996</v>
      </c>
      <c r="E74" s="174">
        <f>'4'!E73</f>
        <v>27.45</v>
      </c>
      <c r="F74" s="174">
        <f>'4'!F73</f>
        <v>550</v>
      </c>
      <c r="G74" s="174">
        <f>'4'!G73</f>
        <v>0</v>
      </c>
      <c r="H74" s="174">
        <f>'4'!H73</f>
        <v>0</v>
      </c>
      <c r="I74" s="174">
        <v>0</v>
      </c>
      <c r="J74" s="174">
        <f>'4'!I73</f>
        <v>52.969999999999914</v>
      </c>
      <c r="K74" s="174">
        <f>'4'!K73</f>
        <v>0</v>
      </c>
      <c r="L74" s="174">
        <v>0</v>
      </c>
      <c r="M74" s="174">
        <f>E74+F74+K74+L74</f>
        <v>577.45000000000005</v>
      </c>
      <c r="N74" s="174">
        <f t="shared" ref="N74:T74" si="14">N73</f>
        <v>0</v>
      </c>
      <c r="O74" s="174">
        <f t="shared" si="14"/>
        <v>630.41999999999996</v>
      </c>
      <c r="P74" s="174">
        <f t="shared" si="14"/>
        <v>0</v>
      </c>
      <c r="Q74" s="174">
        <f t="shared" si="14"/>
        <v>630.41999999999996</v>
      </c>
      <c r="R74" s="174">
        <f t="shared" si="14"/>
        <v>0</v>
      </c>
      <c r="S74" s="174">
        <f t="shared" si="14"/>
        <v>0</v>
      </c>
      <c r="T74" s="68" t="str">
        <f t="shared" si="14"/>
        <v>-</v>
      </c>
      <c r="U74" s="188" t="s">
        <v>97</v>
      </c>
      <c r="V74" s="188" t="str">
        <f>V73</f>
        <v>-</v>
      </c>
      <c r="W74" s="188" t="str">
        <f>W73</f>
        <v>-</v>
      </c>
      <c r="X74" s="188" t="str">
        <f>X73</f>
        <v>-</v>
      </c>
      <c r="Y74" s="187"/>
      <c r="Z74" s="187"/>
      <c r="AA74" s="187"/>
    </row>
    <row r="75" spans="1:31" ht="16.5" customHeight="1" x14ac:dyDescent="0.2">
      <c r="A75" s="191" t="s">
        <v>268</v>
      </c>
      <c r="B75" s="208" t="s">
        <v>276</v>
      </c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10"/>
      <c r="Y75" s="21"/>
      <c r="Z75" s="198"/>
      <c r="AA75" s="198"/>
      <c r="AE75" s="15"/>
    </row>
    <row r="76" spans="1:31" ht="18" customHeight="1" x14ac:dyDescent="0.2">
      <c r="A76" s="55" t="s">
        <v>7</v>
      </c>
      <c r="B76" s="214" t="s">
        <v>145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60"/>
      <c r="Y76" s="22"/>
      <c r="Z76" s="198"/>
      <c r="AA76" s="198"/>
      <c r="AE76" s="15"/>
    </row>
    <row r="77" spans="1:31" ht="15.75" customHeight="1" x14ac:dyDescent="0.2">
      <c r="A77" s="96" t="s">
        <v>8</v>
      </c>
      <c r="B77" s="216" t="s">
        <v>56</v>
      </c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8"/>
      <c r="Y77" s="22"/>
      <c r="Z77" s="25"/>
      <c r="AA77" s="25"/>
      <c r="AD77" s="15"/>
      <c r="AE77" s="15"/>
    </row>
    <row r="78" spans="1:31" ht="15" customHeight="1" x14ac:dyDescent="0.2">
      <c r="A78" s="202" t="s">
        <v>55</v>
      </c>
      <c r="B78" s="203"/>
      <c r="C78" s="207"/>
      <c r="D78" s="158">
        <v>0</v>
      </c>
      <c r="E78" s="57" t="s">
        <v>39</v>
      </c>
      <c r="F78" s="59" t="s">
        <v>39</v>
      </c>
      <c r="G78" s="54" t="s">
        <v>97</v>
      </c>
      <c r="H78" s="54" t="s">
        <v>97</v>
      </c>
      <c r="I78" s="54" t="s">
        <v>97</v>
      </c>
      <c r="J78" s="79" t="s">
        <v>97</v>
      </c>
      <c r="K78" s="54" t="s">
        <v>97</v>
      </c>
      <c r="L78" s="54" t="s">
        <v>97</v>
      </c>
      <c r="M78" s="57" t="s">
        <v>97</v>
      </c>
      <c r="N78" s="158">
        <v>0</v>
      </c>
      <c r="O78" s="158">
        <v>0</v>
      </c>
      <c r="P78" s="158">
        <v>0</v>
      </c>
      <c r="Q78" s="158">
        <v>0</v>
      </c>
      <c r="R78" s="158">
        <v>0</v>
      </c>
      <c r="S78" s="158">
        <v>0</v>
      </c>
      <c r="T78" s="66" t="s">
        <v>97</v>
      </c>
      <c r="U78" s="193" t="s">
        <v>97</v>
      </c>
      <c r="V78" s="57" t="s">
        <v>97</v>
      </c>
      <c r="W78" s="57" t="s">
        <v>97</v>
      </c>
      <c r="X78" s="192" t="s">
        <v>97</v>
      </c>
      <c r="Y78" s="19"/>
      <c r="Z78" s="19"/>
      <c r="AA78" s="19"/>
    </row>
    <row r="79" spans="1:31" ht="15.75" customHeight="1" x14ac:dyDescent="0.2">
      <c r="A79" s="193" t="s">
        <v>38</v>
      </c>
      <c r="B79" s="216" t="s">
        <v>132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8"/>
      <c r="Y79" s="24"/>
      <c r="Z79" s="24"/>
      <c r="AA79" s="24"/>
    </row>
    <row r="80" spans="1:31" ht="25.5" x14ac:dyDescent="0.2">
      <c r="A80" s="193" t="s">
        <v>263</v>
      </c>
      <c r="B80" s="151" t="str">
        <f>'4'!B79</f>
        <v>Реконструкція вузла обліку газу котельні на вул. Дубнівська, 15 в м. Луцьку</v>
      </c>
      <c r="C80" s="194" t="str">
        <f>'4'!C79</f>
        <v>1 шт.</v>
      </c>
      <c r="D80" s="152">
        <f>'4'!D79</f>
        <v>362.04</v>
      </c>
      <c r="E80" s="193" t="s">
        <v>16</v>
      </c>
      <c r="F80" s="193" t="s">
        <v>16</v>
      </c>
      <c r="G80" s="193" t="s">
        <v>16</v>
      </c>
      <c r="H80" s="193" t="s">
        <v>16</v>
      </c>
      <c r="I80" s="193" t="s">
        <v>16</v>
      </c>
      <c r="J80" s="193" t="s">
        <v>16</v>
      </c>
      <c r="K80" s="193" t="s">
        <v>16</v>
      </c>
      <c r="L80" s="193" t="s">
        <v>16</v>
      </c>
      <c r="M80" s="193" t="s">
        <v>16</v>
      </c>
      <c r="N80" s="152">
        <f>'4'!K79</f>
        <v>0</v>
      </c>
      <c r="O80" s="152">
        <f>'4'!L79</f>
        <v>362.04</v>
      </c>
      <c r="P80" s="59">
        <f>D80</f>
        <v>362.04</v>
      </c>
      <c r="Q80" s="59">
        <v>0</v>
      </c>
      <c r="R80" s="59">
        <v>0</v>
      </c>
      <c r="S80" s="59">
        <v>0</v>
      </c>
      <c r="T80" s="193" t="s">
        <v>97</v>
      </c>
      <c r="U80" s="193" t="s">
        <v>97</v>
      </c>
      <c r="V80" s="193" t="s">
        <v>97</v>
      </c>
      <c r="W80" s="193" t="s">
        <v>97</v>
      </c>
      <c r="X80" s="59" t="s">
        <v>97</v>
      </c>
      <c r="Y80" s="24"/>
      <c r="Z80" s="24"/>
      <c r="AA80" s="24"/>
    </row>
    <row r="81" spans="1:31" ht="17.25" customHeight="1" x14ac:dyDescent="0.2">
      <c r="A81" s="202" t="s">
        <v>58</v>
      </c>
      <c r="B81" s="203"/>
      <c r="C81" s="207"/>
      <c r="D81" s="59">
        <f>SUM(D80)</f>
        <v>362.04</v>
      </c>
      <c r="E81" s="59">
        <f>'4'!E81</f>
        <v>0</v>
      </c>
      <c r="F81" s="59">
        <f>'4'!F81</f>
        <v>0</v>
      </c>
      <c r="G81" s="59">
        <f>'4'!G81</f>
        <v>0</v>
      </c>
      <c r="H81" s="59">
        <f>'4'!H81</f>
        <v>0</v>
      </c>
      <c r="I81" s="59">
        <f>'4'!I81</f>
        <v>0</v>
      </c>
      <c r="J81" s="59">
        <f>'4'!J81</f>
        <v>0</v>
      </c>
      <c r="K81" s="193" t="s">
        <v>97</v>
      </c>
      <c r="L81" s="193" t="s">
        <v>97</v>
      </c>
      <c r="M81" s="59" t="s">
        <v>97</v>
      </c>
      <c r="N81" s="59">
        <f t="shared" ref="N81:S81" si="15">SUM(N80)</f>
        <v>0</v>
      </c>
      <c r="O81" s="59">
        <f t="shared" si="15"/>
        <v>362.04</v>
      </c>
      <c r="P81" s="59">
        <f t="shared" si="15"/>
        <v>362.04</v>
      </c>
      <c r="Q81" s="59">
        <f t="shared" si="15"/>
        <v>0</v>
      </c>
      <c r="R81" s="59">
        <f t="shared" si="15"/>
        <v>0</v>
      </c>
      <c r="S81" s="59">
        <f t="shared" si="15"/>
        <v>0</v>
      </c>
      <c r="T81" s="193" t="s">
        <v>97</v>
      </c>
      <c r="U81" s="193" t="s">
        <v>97</v>
      </c>
      <c r="V81" s="193" t="s">
        <v>97</v>
      </c>
      <c r="W81" s="193" t="s">
        <v>97</v>
      </c>
      <c r="X81" s="59" t="s">
        <v>97</v>
      </c>
      <c r="Y81" s="19"/>
      <c r="Z81" s="19"/>
      <c r="AA81" s="19"/>
    </row>
    <row r="82" spans="1:31" ht="17.25" customHeight="1" x14ac:dyDescent="0.2">
      <c r="A82" s="55" t="s">
        <v>33</v>
      </c>
      <c r="B82" s="202" t="s">
        <v>57</v>
      </c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7"/>
      <c r="Y82" s="24"/>
      <c r="Z82" s="24"/>
      <c r="AA82" s="24"/>
    </row>
    <row r="83" spans="1:31" ht="16.5" customHeight="1" x14ac:dyDescent="0.2">
      <c r="A83" s="202" t="s">
        <v>59</v>
      </c>
      <c r="B83" s="203"/>
      <c r="C83" s="207"/>
      <c r="D83" s="158">
        <v>0</v>
      </c>
      <c r="E83" s="193" t="s">
        <v>16</v>
      </c>
      <c r="F83" s="193" t="s">
        <v>16</v>
      </c>
      <c r="G83" s="193" t="s">
        <v>97</v>
      </c>
      <c r="H83" s="193" t="s">
        <v>97</v>
      </c>
      <c r="I83" s="193" t="s">
        <v>97</v>
      </c>
      <c r="J83" s="193" t="s">
        <v>97</v>
      </c>
      <c r="K83" s="193" t="s">
        <v>97</v>
      </c>
      <c r="L83" s="193" t="s">
        <v>97</v>
      </c>
      <c r="M83" s="59" t="s">
        <v>97</v>
      </c>
      <c r="N83" s="158">
        <v>0</v>
      </c>
      <c r="O83" s="158">
        <v>0</v>
      </c>
      <c r="P83" s="158">
        <v>0</v>
      </c>
      <c r="Q83" s="158">
        <v>0</v>
      </c>
      <c r="R83" s="158">
        <v>0</v>
      </c>
      <c r="S83" s="158">
        <v>0</v>
      </c>
      <c r="T83" s="195" t="s">
        <v>97</v>
      </c>
      <c r="U83" s="195" t="s">
        <v>97</v>
      </c>
      <c r="V83" s="195" t="s">
        <v>97</v>
      </c>
      <c r="W83" s="195" t="s">
        <v>97</v>
      </c>
      <c r="X83" s="193" t="s">
        <v>97</v>
      </c>
      <c r="Y83" s="19"/>
      <c r="Z83" s="19"/>
      <c r="AA83" s="19"/>
    </row>
    <row r="84" spans="1:31" ht="15" customHeight="1" x14ac:dyDescent="0.2">
      <c r="A84" s="202" t="s">
        <v>60</v>
      </c>
      <c r="B84" s="203"/>
      <c r="C84" s="207"/>
      <c r="D84" s="158">
        <f>D78+D83+D81</f>
        <v>362.04</v>
      </c>
      <c r="E84" s="59" t="s">
        <v>39</v>
      </c>
      <c r="F84" s="59" t="s">
        <v>39</v>
      </c>
      <c r="G84" s="54" t="s">
        <v>97</v>
      </c>
      <c r="H84" s="54" t="s">
        <v>97</v>
      </c>
      <c r="I84" s="54" t="s">
        <v>97</v>
      </c>
      <c r="J84" s="79" t="str">
        <f>J78</f>
        <v>-</v>
      </c>
      <c r="K84" s="54" t="s">
        <v>97</v>
      </c>
      <c r="L84" s="54" t="s">
        <v>97</v>
      </c>
      <c r="M84" s="59" t="s">
        <v>97</v>
      </c>
      <c r="N84" s="158">
        <f t="shared" ref="N84:S84" si="16">N78+N83+N81</f>
        <v>0</v>
      </c>
      <c r="O84" s="158">
        <f t="shared" si="16"/>
        <v>362.04</v>
      </c>
      <c r="P84" s="158">
        <f t="shared" si="16"/>
        <v>362.04</v>
      </c>
      <c r="Q84" s="158">
        <f t="shared" si="16"/>
        <v>0</v>
      </c>
      <c r="R84" s="158">
        <f t="shared" si="16"/>
        <v>0</v>
      </c>
      <c r="S84" s="158">
        <f t="shared" si="16"/>
        <v>0</v>
      </c>
      <c r="T84" s="76" t="str">
        <f>T78</f>
        <v>-</v>
      </c>
      <c r="U84" s="195" t="s">
        <v>97</v>
      </c>
      <c r="V84" s="195" t="str">
        <f>V78</f>
        <v>-</v>
      </c>
      <c r="W84" s="195" t="str">
        <f>W78</f>
        <v>-</v>
      </c>
      <c r="X84" s="193" t="str">
        <f>X78</f>
        <v>-</v>
      </c>
      <c r="Y84" s="19"/>
      <c r="Z84" s="19"/>
      <c r="AA84" s="19"/>
    </row>
    <row r="85" spans="1:31" ht="17.25" customHeight="1" x14ac:dyDescent="0.2">
      <c r="A85" s="264" t="s">
        <v>269</v>
      </c>
      <c r="B85" s="264"/>
      <c r="C85" s="264"/>
      <c r="D85" s="174">
        <f>D84</f>
        <v>362.04</v>
      </c>
      <c r="E85" s="174">
        <f>'4'!E84</f>
        <v>67.650000000000006</v>
      </c>
      <c r="F85" s="174">
        <f>'4'!F84</f>
        <v>260</v>
      </c>
      <c r="G85" s="174">
        <f>'4'!G84</f>
        <v>0</v>
      </c>
      <c r="H85" s="174">
        <f>'4'!H84</f>
        <v>0</v>
      </c>
      <c r="I85" s="174">
        <v>0</v>
      </c>
      <c r="J85" s="174">
        <f>'4'!I84</f>
        <v>34.389999999999986</v>
      </c>
      <c r="K85" s="174">
        <f>'4'!K84</f>
        <v>0</v>
      </c>
      <c r="L85" s="174">
        <v>0</v>
      </c>
      <c r="M85" s="174">
        <f>E85+F85+K85+L85</f>
        <v>327.64999999999998</v>
      </c>
      <c r="N85" s="174">
        <f t="shared" ref="N85" si="17">N84</f>
        <v>0</v>
      </c>
      <c r="O85" s="174">
        <f t="shared" ref="O85" si="18">O84</f>
        <v>362.04</v>
      </c>
      <c r="P85" s="174">
        <f t="shared" ref="P85" si="19">P84</f>
        <v>362.04</v>
      </c>
      <c r="Q85" s="174">
        <f t="shared" ref="Q85" si="20">Q84</f>
        <v>0</v>
      </c>
      <c r="R85" s="174">
        <f t="shared" ref="R85" si="21">R84</f>
        <v>0</v>
      </c>
      <c r="S85" s="174">
        <f t="shared" ref="S85" si="22">S84</f>
        <v>0</v>
      </c>
      <c r="T85" s="68" t="str">
        <f t="shared" ref="T85" si="23">T84</f>
        <v>-</v>
      </c>
      <c r="U85" s="196" t="s">
        <v>97</v>
      </c>
      <c r="V85" s="196" t="str">
        <f>V84</f>
        <v>-</v>
      </c>
      <c r="W85" s="196" t="str">
        <f>W84</f>
        <v>-</v>
      </c>
      <c r="X85" s="196" t="str">
        <f>X84</f>
        <v>-</v>
      </c>
      <c r="Y85" s="198"/>
      <c r="Z85" s="198"/>
      <c r="AA85" s="198"/>
    </row>
    <row r="86" spans="1:31" ht="16.5" customHeight="1" x14ac:dyDescent="0.2">
      <c r="A86" s="191" t="s">
        <v>268</v>
      </c>
      <c r="B86" s="208" t="s">
        <v>277</v>
      </c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10"/>
      <c r="Y86" s="21"/>
      <c r="Z86" s="198"/>
      <c r="AA86" s="198"/>
      <c r="AE86" s="15"/>
    </row>
    <row r="87" spans="1:31" ht="18" customHeight="1" x14ac:dyDescent="0.2">
      <c r="A87" s="55" t="s">
        <v>7</v>
      </c>
      <c r="B87" s="214" t="s">
        <v>145</v>
      </c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260"/>
      <c r="Y87" s="22"/>
      <c r="Z87" s="198"/>
      <c r="AA87" s="198"/>
      <c r="AE87" s="15"/>
    </row>
    <row r="88" spans="1:31" ht="15.75" customHeight="1" x14ac:dyDescent="0.2">
      <c r="A88" s="96" t="s">
        <v>8</v>
      </c>
      <c r="B88" s="216" t="s">
        <v>56</v>
      </c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8"/>
      <c r="Y88" s="22"/>
      <c r="Z88" s="25"/>
      <c r="AA88" s="25"/>
      <c r="AD88" s="15"/>
      <c r="AE88" s="15"/>
    </row>
    <row r="89" spans="1:31" ht="15" customHeight="1" x14ac:dyDescent="0.2">
      <c r="A89" s="202" t="s">
        <v>55</v>
      </c>
      <c r="B89" s="203"/>
      <c r="C89" s="207"/>
      <c r="D89" s="158">
        <v>0</v>
      </c>
      <c r="E89" s="57" t="s">
        <v>39</v>
      </c>
      <c r="F89" s="59" t="s">
        <v>39</v>
      </c>
      <c r="G89" s="54" t="s">
        <v>97</v>
      </c>
      <c r="H89" s="54" t="s">
        <v>97</v>
      </c>
      <c r="I89" s="54" t="s">
        <v>97</v>
      </c>
      <c r="J89" s="79" t="s">
        <v>97</v>
      </c>
      <c r="K89" s="54" t="s">
        <v>97</v>
      </c>
      <c r="L89" s="54" t="s">
        <v>97</v>
      </c>
      <c r="M89" s="57" t="s">
        <v>97</v>
      </c>
      <c r="N89" s="158">
        <v>0</v>
      </c>
      <c r="O89" s="158">
        <v>0</v>
      </c>
      <c r="P89" s="158">
        <v>0</v>
      </c>
      <c r="Q89" s="158">
        <v>0</v>
      </c>
      <c r="R89" s="158">
        <v>0</v>
      </c>
      <c r="S89" s="158">
        <v>0</v>
      </c>
      <c r="T89" s="66" t="s">
        <v>97</v>
      </c>
      <c r="U89" s="193" t="s">
        <v>97</v>
      </c>
      <c r="V89" s="57" t="s">
        <v>97</v>
      </c>
      <c r="W89" s="57" t="s">
        <v>97</v>
      </c>
      <c r="X89" s="192" t="s">
        <v>97</v>
      </c>
      <c r="Y89" s="19"/>
      <c r="Z89" s="19"/>
      <c r="AA89" s="19"/>
    </row>
    <row r="90" spans="1:31" ht="15.75" customHeight="1" x14ac:dyDescent="0.2">
      <c r="A90" s="193" t="s">
        <v>38</v>
      </c>
      <c r="B90" s="216" t="s">
        <v>132</v>
      </c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8"/>
      <c r="Y90" s="24"/>
      <c r="Z90" s="24"/>
      <c r="AA90" s="24"/>
    </row>
    <row r="91" spans="1:31" ht="38.25" x14ac:dyDescent="0.2">
      <c r="A91" s="193" t="s">
        <v>263</v>
      </c>
      <c r="B91" s="151" t="str">
        <f>'4'!B90</f>
        <v>Реконструкція вузла обліку газу на газопроводі високого тиску перед ШГРП на вул. Ковельській, 47-А в м. Луцьку</v>
      </c>
      <c r="C91" s="194" t="str">
        <f>'4'!C90</f>
        <v>1 шт.</v>
      </c>
      <c r="D91" s="152">
        <f>'4'!D90</f>
        <v>568.67999999999995</v>
      </c>
      <c r="E91" s="193" t="s">
        <v>16</v>
      </c>
      <c r="F91" s="193" t="s">
        <v>16</v>
      </c>
      <c r="G91" s="193" t="s">
        <v>16</v>
      </c>
      <c r="H91" s="193" t="s">
        <v>16</v>
      </c>
      <c r="I91" s="193" t="s">
        <v>16</v>
      </c>
      <c r="J91" s="193" t="s">
        <v>16</v>
      </c>
      <c r="K91" s="193" t="s">
        <v>16</v>
      </c>
      <c r="L91" s="193" t="s">
        <v>16</v>
      </c>
      <c r="M91" s="193" t="s">
        <v>16</v>
      </c>
      <c r="N91" s="152">
        <f>'4'!K90</f>
        <v>0</v>
      </c>
      <c r="O91" s="152">
        <f>'4'!L90</f>
        <v>568.67999999999995</v>
      </c>
      <c r="P91" s="59">
        <f>D91</f>
        <v>568.67999999999995</v>
      </c>
      <c r="Q91" s="59">
        <v>0</v>
      </c>
      <c r="R91" s="59">
        <v>0</v>
      </c>
      <c r="S91" s="59">
        <v>0</v>
      </c>
      <c r="T91" s="193" t="s">
        <v>97</v>
      </c>
      <c r="U91" s="193" t="s">
        <v>97</v>
      </c>
      <c r="V91" s="193" t="s">
        <v>97</v>
      </c>
      <c r="W91" s="193" t="s">
        <v>97</v>
      </c>
      <c r="X91" s="59" t="s">
        <v>97</v>
      </c>
      <c r="Y91" s="24"/>
      <c r="Z91" s="24"/>
      <c r="AA91" s="24"/>
    </row>
    <row r="92" spans="1:31" ht="17.25" customHeight="1" x14ac:dyDescent="0.2">
      <c r="A92" s="202" t="s">
        <v>58</v>
      </c>
      <c r="B92" s="203"/>
      <c r="C92" s="207"/>
      <c r="D92" s="59">
        <f>SUM(D91)</f>
        <v>568.67999999999995</v>
      </c>
      <c r="E92" s="59">
        <f>'4'!E92</f>
        <v>0</v>
      </c>
      <c r="F92" s="59">
        <f>'4'!F92</f>
        <v>0</v>
      </c>
      <c r="G92" s="59">
        <f>'4'!G92</f>
        <v>0</v>
      </c>
      <c r="H92" s="59">
        <f>'4'!H92</f>
        <v>0</v>
      </c>
      <c r="I92" s="59">
        <f>'4'!I92</f>
        <v>0</v>
      </c>
      <c r="J92" s="59">
        <f>'4'!J92</f>
        <v>0</v>
      </c>
      <c r="K92" s="193" t="s">
        <v>97</v>
      </c>
      <c r="L92" s="193" t="s">
        <v>97</v>
      </c>
      <c r="M92" s="59" t="s">
        <v>97</v>
      </c>
      <c r="N92" s="59">
        <f t="shared" ref="N92" si="24">SUM(N91)</f>
        <v>0</v>
      </c>
      <c r="O92" s="59">
        <f t="shared" ref="O92" si="25">SUM(O91)</f>
        <v>568.67999999999995</v>
      </c>
      <c r="P92" s="59">
        <f t="shared" ref="P92" si="26">SUM(P91)</f>
        <v>568.67999999999995</v>
      </c>
      <c r="Q92" s="59">
        <f t="shared" ref="Q92" si="27">SUM(Q91)</f>
        <v>0</v>
      </c>
      <c r="R92" s="59">
        <f t="shared" ref="R92" si="28">SUM(R91)</f>
        <v>0</v>
      </c>
      <c r="S92" s="59">
        <f t="shared" ref="S92" si="29">SUM(S91)</f>
        <v>0</v>
      </c>
      <c r="T92" s="193" t="s">
        <v>97</v>
      </c>
      <c r="U92" s="193" t="s">
        <v>97</v>
      </c>
      <c r="V92" s="193" t="s">
        <v>97</v>
      </c>
      <c r="W92" s="193" t="s">
        <v>97</v>
      </c>
      <c r="X92" s="59" t="s">
        <v>97</v>
      </c>
      <c r="Y92" s="19"/>
      <c r="Z92" s="19"/>
      <c r="AA92" s="19"/>
    </row>
    <row r="93" spans="1:31" ht="17.25" customHeight="1" x14ac:dyDescent="0.2">
      <c r="A93" s="55" t="s">
        <v>33</v>
      </c>
      <c r="B93" s="202" t="s">
        <v>57</v>
      </c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7"/>
      <c r="Y93" s="24"/>
      <c r="Z93" s="24"/>
      <c r="AA93" s="24"/>
    </row>
    <row r="94" spans="1:31" ht="16.5" customHeight="1" x14ac:dyDescent="0.2">
      <c r="A94" s="202" t="s">
        <v>59</v>
      </c>
      <c r="B94" s="203"/>
      <c r="C94" s="207"/>
      <c r="D94" s="158">
        <v>0</v>
      </c>
      <c r="E94" s="193" t="s">
        <v>16</v>
      </c>
      <c r="F94" s="193" t="s">
        <v>16</v>
      </c>
      <c r="G94" s="193" t="s">
        <v>97</v>
      </c>
      <c r="H94" s="193" t="s">
        <v>97</v>
      </c>
      <c r="I94" s="193" t="s">
        <v>97</v>
      </c>
      <c r="J94" s="193" t="s">
        <v>97</v>
      </c>
      <c r="K94" s="193" t="s">
        <v>97</v>
      </c>
      <c r="L94" s="193" t="s">
        <v>97</v>
      </c>
      <c r="M94" s="59" t="s">
        <v>97</v>
      </c>
      <c r="N94" s="158">
        <v>0</v>
      </c>
      <c r="O94" s="158">
        <v>0</v>
      </c>
      <c r="P94" s="158">
        <v>0</v>
      </c>
      <c r="Q94" s="158">
        <v>0</v>
      </c>
      <c r="R94" s="158">
        <v>0</v>
      </c>
      <c r="S94" s="158">
        <v>0</v>
      </c>
      <c r="T94" s="195" t="s">
        <v>97</v>
      </c>
      <c r="U94" s="195" t="s">
        <v>97</v>
      </c>
      <c r="V94" s="195" t="s">
        <v>97</v>
      </c>
      <c r="W94" s="195" t="s">
        <v>97</v>
      </c>
      <c r="X94" s="193" t="s">
        <v>97</v>
      </c>
      <c r="Y94" s="19"/>
      <c r="Z94" s="19"/>
      <c r="AA94" s="19"/>
    </row>
    <row r="95" spans="1:31" ht="15" customHeight="1" x14ac:dyDescent="0.2">
      <c r="A95" s="202" t="s">
        <v>60</v>
      </c>
      <c r="B95" s="203"/>
      <c r="C95" s="207"/>
      <c r="D95" s="158">
        <f>D89+D94+D92</f>
        <v>568.67999999999995</v>
      </c>
      <c r="E95" s="59" t="s">
        <v>39</v>
      </c>
      <c r="F95" s="59" t="s">
        <v>39</v>
      </c>
      <c r="G95" s="54" t="s">
        <v>97</v>
      </c>
      <c r="H95" s="54" t="s">
        <v>97</v>
      </c>
      <c r="I95" s="54" t="s">
        <v>97</v>
      </c>
      <c r="J95" s="79" t="str">
        <f>J89</f>
        <v>-</v>
      </c>
      <c r="K95" s="54" t="s">
        <v>97</v>
      </c>
      <c r="L95" s="54" t="s">
        <v>97</v>
      </c>
      <c r="M95" s="59" t="s">
        <v>97</v>
      </c>
      <c r="N95" s="158">
        <f t="shared" ref="N95:S95" si="30">N89+N94+N92</f>
        <v>0</v>
      </c>
      <c r="O95" s="158">
        <f t="shared" si="30"/>
        <v>568.67999999999995</v>
      </c>
      <c r="P95" s="158">
        <f t="shared" si="30"/>
        <v>568.67999999999995</v>
      </c>
      <c r="Q95" s="158">
        <f t="shared" si="30"/>
        <v>0</v>
      </c>
      <c r="R95" s="158">
        <f t="shared" si="30"/>
        <v>0</v>
      </c>
      <c r="S95" s="158">
        <f t="shared" si="30"/>
        <v>0</v>
      </c>
      <c r="T95" s="76" t="str">
        <f>T89</f>
        <v>-</v>
      </c>
      <c r="U95" s="195" t="s">
        <v>97</v>
      </c>
      <c r="V95" s="195" t="str">
        <f>V89</f>
        <v>-</v>
      </c>
      <c r="W95" s="195" t="str">
        <f>W89</f>
        <v>-</v>
      </c>
      <c r="X95" s="193" t="str">
        <f>X89</f>
        <v>-</v>
      </c>
      <c r="Y95" s="19"/>
      <c r="Z95" s="19"/>
      <c r="AA95" s="19"/>
    </row>
    <row r="96" spans="1:31" ht="17.25" customHeight="1" x14ac:dyDescent="0.2">
      <c r="A96" s="264" t="s">
        <v>269</v>
      </c>
      <c r="B96" s="264"/>
      <c r="C96" s="264"/>
      <c r="D96" s="174">
        <f>D95</f>
        <v>568.67999999999995</v>
      </c>
      <c r="E96" s="174">
        <f>'4'!E95</f>
        <v>65.849999999999994</v>
      </c>
      <c r="F96" s="174">
        <f>'4'!F95</f>
        <v>450</v>
      </c>
      <c r="G96" s="174">
        <f>'4'!G95</f>
        <v>0</v>
      </c>
      <c r="H96" s="174">
        <f>'4'!H95</f>
        <v>0</v>
      </c>
      <c r="I96" s="174">
        <v>0</v>
      </c>
      <c r="J96" s="174">
        <f>'4'!I95</f>
        <v>52.829999999999927</v>
      </c>
      <c r="K96" s="174">
        <f>'4'!K95</f>
        <v>0</v>
      </c>
      <c r="L96" s="174">
        <v>0</v>
      </c>
      <c r="M96" s="174">
        <f>E96+F96+K96+L96</f>
        <v>515.85</v>
      </c>
      <c r="N96" s="174">
        <f t="shared" ref="N96" si="31">N95</f>
        <v>0</v>
      </c>
      <c r="O96" s="174">
        <f t="shared" ref="O96" si="32">O95</f>
        <v>568.67999999999995</v>
      </c>
      <c r="P96" s="174">
        <f t="shared" ref="P96" si="33">P95</f>
        <v>568.67999999999995</v>
      </c>
      <c r="Q96" s="174">
        <f t="shared" ref="Q96" si="34">Q95</f>
        <v>0</v>
      </c>
      <c r="R96" s="174">
        <f t="shared" ref="R96" si="35">R95</f>
        <v>0</v>
      </c>
      <c r="S96" s="174">
        <f t="shared" ref="S96" si="36">S95</f>
        <v>0</v>
      </c>
      <c r="T96" s="68" t="str">
        <f t="shared" ref="T96" si="37">T95</f>
        <v>-</v>
      </c>
      <c r="U96" s="196" t="s">
        <v>97</v>
      </c>
      <c r="V96" s="196" t="str">
        <f>V95</f>
        <v>-</v>
      </c>
      <c r="W96" s="196" t="str">
        <f>W95</f>
        <v>-</v>
      </c>
      <c r="X96" s="196" t="str">
        <f>X95</f>
        <v>-</v>
      </c>
      <c r="Y96" s="198"/>
      <c r="Z96" s="198"/>
      <c r="AA96" s="198"/>
    </row>
    <row r="97" spans="1:31" ht="16.5" customHeight="1" x14ac:dyDescent="0.2">
      <c r="A97" s="191" t="s">
        <v>268</v>
      </c>
      <c r="B97" s="208" t="s">
        <v>278</v>
      </c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10"/>
      <c r="Y97" s="21"/>
      <c r="Z97" s="198"/>
      <c r="AA97" s="198"/>
      <c r="AE97" s="15"/>
    </row>
    <row r="98" spans="1:31" ht="18" customHeight="1" x14ac:dyDescent="0.2">
      <c r="A98" s="55" t="s">
        <v>7</v>
      </c>
      <c r="B98" s="214" t="s">
        <v>145</v>
      </c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60"/>
      <c r="Y98" s="22"/>
      <c r="Z98" s="198"/>
      <c r="AA98" s="198"/>
      <c r="AE98" s="15"/>
    </row>
    <row r="99" spans="1:31" ht="15.75" customHeight="1" x14ac:dyDescent="0.2">
      <c r="A99" s="96" t="s">
        <v>8</v>
      </c>
      <c r="B99" s="216" t="s">
        <v>56</v>
      </c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8"/>
      <c r="Y99" s="22"/>
      <c r="Z99" s="25"/>
      <c r="AA99" s="25"/>
      <c r="AD99" s="15"/>
      <c r="AE99" s="15"/>
    </row>
    <row r="100" spans="1:31" ht="15" customHeight="1" x14ac:dyDescent="0.2">
      <c r="A100" s="202" t="s">
        <v>55</v>
      </c>
      <c r="B100" s="203"/>
      <c r="C100" s="207"/>
      <c r="D100" s="158">
        <v>0</v>
      </c>
      <c r="E100" s="57" t="s">
        <v>39</v>
      </c>
      <c r="F100" s="59" t="s">
        <v>39</v>
      </c>
      <c r="G100" s="54" t="s">
        <v>97</v>
      </c>
      <c r="H100" s="54" t="s">
        <v>97</v>
      </c>
      <c r="I100" s="54" t="s">
        <v>97</v>
      </c>
      <c r="J100" s="79" t="s">
        <v>97</v>
      </c>
      <c r="K100" s="54" t="s">
        <v>97</v>
      </c>
      <c r="L100" s="54" t="s">
        <v>97</v>
      </c>
      <c r="M100" s="57" t="s">
        <v>97</v>
      </c>
      <c r="N100" s="158">
        <v>0</v>
      </c>
      <c r="O100" s="158">
        <v>0</v>
      </c>
      <c r="P100" s="158">
        <v>0</v>
      </c>
      <c r="Q100" s="158">
        <v>0</v>
      </c>
      <c r="R100" s="158">
        <v>0</v>
      </c>
      <c r="S100" s="158">
        <v>0</v>
      </c>
      <c r="T100" s="66" t="s">
        <v>97</v>
      </c>
      <c r="U100" s="193" t="s">
        <v>97</v>
      </c>
      <c r="V100" s="57" t="s">
        <v>97</v>
      </c>
      <c r="W100" s="57" t="s">
        <v>97</v>
      </c>
      <c r="X100" s="192" t="s">
        <v>97</v>
      </c>
      <c r="Y100" s="19"/>
      <c r="Z100" s="19"/>
      <c r="AA100" s="19"/>
    </row>
    <row r="101" spans="1:31" ht="15.75" customHeight="1" x14ac:dyDescent="0.2">
      <c r="A101" s="193" t="s">
        <v>38</v>
      </c>
      <c r="B101" s="216" t="s">
        <v>132</v>
      </c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8"/>
      <c r="Y101" s="24"/>
      <c r="Z101" s="24"/>
      <c r="AA101" s="24"/>
    </row>
    <row r="102" spans="1:31" ht="38.25" x14ac:dyDescent="0.2">
      <c r="A102" s="193" t="s">
        <v>263</v>
      </c>
      <c r="B102" s="151" t="str">
        <f>'4'!B101</f>
        <v>Реконструкція вузла обліку газу котельні на вул. Захисників України, 20-А в м. Луцьку</v>
      </c>
      <c r="C102" s="194" t="str">
        <f>'4'!C101</f>
        <v>1 шт.</v>
      </c>
      <c r="D102" s="152">
        <f>'4'!D101</f>
        <v>398.13</v>
      </c>
      <c r="E102" s="193" t="s">
        <v>16</v>
      </c>
      <c r="F102" s="193" t="s">
        <v>16</v>
      </c>
      <c r="G102" s="193" t="s">
        <v>16</v>
      </c>
      <c r="H102" s="193" t="s">
        <v>16</v>
      </c>
      <c r="I102" s="193" t="s">
        <v>16</v>
      </c>
      <c r="J102" s="193" t="s">
        <v>16</v>
      </c>
      <c r="K102" s="193" t="s">
        <v>16</v>
      </c>
      <c r="L102" s="193" t="s">
        <v>16</v>
      </c>
      <c r="M102" s="193" t="s">
        <v>16</v>
      </c>
      <c r="N102" s="152">
        <f>'4'!K101</f>
        <v>0</v>
      </c>
      <c r="O102" s="152">
        <f>'4'!L101</f>
        <v>398.13</v>
      </c>
      <c r="P102" s="59">
        <f>D102</f>
        <v>398.13</v>
      </c>
      <c r="Q102" s="59">
        <v>0</v>
      </c>
      <c r="R102" s="59">
        <v>0</v>
      </c>
      <c r="S102" s="59">
        <v>0</v>
      </c>
      <c r="T102" s="193" t="s">
        <v>97</v>
      </c>
      <c r="U102" s="193" t="s">
        <v>97</v>
      </c>
      <c r="V102" s="193" t="s">
        <v>97</v>
      </c>
      <c r="W102" s="193" t="s">
        <v>97</v>
      </c>
      <c r="X102" s="59" t="s">
        <v>97</v>
      </c>
      <c r="Y102" s="24"/>
      <c r="Z102" s="24"/>
      <c r="AA102" s="24"/>
    </row>
    <row r="103" spans="1:31" ht="17.25" customHeight="1" x14ac:dyDescent="0.2">
      <c r="A103" s="202" t="s">
        <v>58</v>
      </c>
      <c r="B103" s="203"/>
      <c r="C103" s="207"/>
      <c r="D103" s="59">
        <f>SUM(D102)</f>
        <v>398.13</v>
      </c>
      <c r="E103" s="59">
        <f>'4'!E103</f>
        <v>0</v>
      </c>
      <c r="F103" s="59">
        <f>'4'!F103</f>
        <v>0</v>
      </c>
      <c r="G103" s="59">
        <f>'4'!G103</f>
        <v>0</v>
      </c>
      <c r="H103" s="59">
        <f>'4'!H103</f>
        <v>0</v>
      </c>
      <c r="I103" s="59">
        <f>'4'!I103</f>
        <v>0</v>
      </c>
      <c r="J103" s="59">
        <f>'4'!J103</f>
        <v>0</v>
      </c>
      <c r="K103" s="193" t="s">
        <v>97</v>
      </c>
      <c r="L103" s="193" t="s">
        <v>97</v>
      </c>
      <c r="M103" s="59" t="s">
        <v>97</v>
      </c>
      <c r="N103" s="59">
        <f t="shared" ref="N103" si="38">SUM(N102)</f>
        <v>0</v>
      </c>
      <c r="O103" s="59">
        <f t="shared" ref="O103" si="39">SUM(O102)</f>
        <v>398.13</v>
      </c>
      <c r="P103" s="59">
        <f t="shared" ref="P103" si="40">SUM(P102)</f>
        <v>398.13</v>
      </c>
      <c r="Q103" s="59">
        <f t="shared" ref="Q103" si="41">SUM(Q102)</f>
        <v>0</v>
      </c>
      <c r="R103" s="59">
        <f t="shared" ref="R103" si="42">SUM(R102)</f>
        <v>0</v>
      </c>
      <c r="S103" s="59">
        <f t="shared" ref="S103" si="43">SUM(S102)</f>
        <v>0</v>
      </c>
      <c r="T103" s="193" t="s">
        <v>97</v>
      </c>
      <c r="U103" s="193" t="s">
        <v>97</v>
      </c>
      <c r="V103" s="193" t="s">
        <v>97</v>
      </c>
      <c r="W103" s="193" t="s">
        <v>97</v>
      </c>
      <c r="X103" s="59" t="s">
        <v>97</v>
      </c>
      <c r="Y103" s="19"/>
      <c r="Z103" s="19"/>
      <c r="AA103" s="19"/>
    </row>
    <row r="104" spans="1:31" ht="17.25" customHeight="1" x14ac:dyDescent="0.2">
      <c r="A104" s="55" t="s">
        <v>33</v>
      </c>
      <c r="B104" s="202" t="s">
        <v>57</v>
      </c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7"/>
      <c r="Y104" s="24"/>
      <c r="Z104" s="24"/>
      <c r="AA104" s="24"/>
    </row>
    <row r="105" spans="1:31" ht="16.5" customHeight="1" x14ac:dyDescent="0.2">
      <c r="A105" s="202" t="s">
        <v>59</v>
      </c>
      <c r="B105" s="203"/>
      <c r="C105" s="207"/>
      <c r="D105" s="158">
        <v>0</v>
      </c>
      <c r="E105" s="193" t="s">
        <v>16</v>
      </c>
      <c r="F105" s="193" t="s">
        <v>16</v>
      </c>
      <c r="G105" s="193" t="s">
        <v>97</v>
      </c>
      <c r="H105" s="193" t="s">
        <v>97</v>
      </c>
      <c r="I105" s="193" t="s">
        <v>97</v>
      </c>
      <c r="J105" s="193" t="s">
        <v>97</v>
      </c>
      <c r="K105" s="193" t="s">
        <v>97</v>
      </c>
      <c r="L105" s="193" t="s">
        <v>97</v>
      </c>
      <c r="M105" s="59" t="s">
        <v>97</v>
      </c>
      <c r="N105" s="158">
        <v>0</v>
      </c>
      <c r="O105" s="158">
        <v>0</v>
      </c>
      <c r="P105" s="158">
        <v>0</v>
      </c>
      <c r="Q105" s="158">
        <v>0</v>
      </c>
      <c r="R105" s="158">
        <v>0</v>
      </c>
      <c r="S105" s="158">
        <v>0</v>
      </c>
      <c r="T105" s="195" t="s">
        <v>97</v>
      </c>
      <c r="U105" s="195" t="s">
        <v>97</v>
      </c>
      <c r="V105" s="195" t="s">
        <v>97</v>
      </c>
      <c r="W105" s="195" t="s">
        <v>97</v>
      </c>
      <c r="X105" s="193" t="s">
        <v>97</v>
      </c>
      <c r="Y105" s="19"/>
      <c r="Z105" s="19"/>
      <c r="AA105" s="19"/>
    </row>
    <row r="106" spans="1:31" ht="15" customHeight="1" x14ac:dyDescent="0.2">
      <c r="A106" s="202" t="s">
        <v>60</v>
      </c>
      <c r="B106" s="203"/>
      <c r="C106" s="207"/>
      <c r="D106" s="158">
        <f>D100+D105+D103</f>
        <v>398.13</v>
      </c>
      <c r="E106" s="59" t="s">
        <v>39</v>
      </c>
      <c r="F106" s="59" t="s">
        <v>39</v>
      </c>
      <c r="G106" s="54" t="s">
        <v>97</v>
      </c>
      <c r="H106" s="54" t="s">
        <v>97</v>
      </c>
      <c r="I106" s="54" t="s">
        <v>97</v>
      </c>
      <c r="J106" s="79" t="str">
        <f>J100</f>
        <v>-</v>
      </c>
      <c r="K106" s="54" t="s">
        <v>97</v>
      </c>
      <c r="L106" s="54" t="s">
        <v>97</v>
      </c>
      <c r="M106" s="59" t="s">
        <v>97</v>
      </c>
      <c r="N106" s="158">
        <f t="shared" ref="N106:S106" si="44">N100+N105+N103</f>
        <v>0</v>
      </c>
      <c r="O106" s="158">
        <f t="shared" si="44"/>
        <v>398.13</v>
      </c>
      <c r="P106" s="158">
        <f t="shared" si="44"/>
        <v>398.13</v>
      </c>
      <c r="Q106" s="158">
        <f t="shared" si="44"/>
        <v>0</v>
      </c>
      <c r="R106" s="158">
        <f t="shared" si="44"/>
        <v>0</v>
      </c>
      <c r="S106" s="158">
        <f t="shared" si="44"/>
        <v>0</v>
      </c>
      <c r="T106" s="76" t="str">
        <f>T100</f>
        <v>-</v>
      </c>
      <c r="U106" s="195" t="s">
        <v>97</v>
      </c>
      <c r="V106" s="195" t="str">
        <f>V100</f>
        <v>-</v>
      </c>
      <c r="W106" s="195" t="str">
        <f>W100</f>
        <v>-</v>
      </c>
      <c r="X106" s="193" t="str">
        <f>X100</f>
        <v>-</v>
      </c>
      <c r="Y106" s="19"/>
      <c r="Z106" s="19"/>
      <c r="AA106" s="19"/>
    </row>
    <row r="107" spans="1:31" ht="17.25" customHeight="1" x14ac:dyDescent="0.2">
      <c r="A107" s="264" t="s">
        <v>269</v>
      </c>
      <c r="B107" s="264"/>
      <c r="C107" s="264"/>
      <c r="D107" s="174">
        <f>D106</f>
        <v>398.13</v>
      </c>
      <c r="E107" s="174">
        <f>'4'!E106</f>
        <v>54.62</v>
      </c>
      <c r="F107" s="174">
        <f>'4'!F106</f>
        <v>310</v>
      </c>
      <c r="G107" s="174">
        <f>'4'!G106</f>
        <v>0</v>
      </c>
      <c r="H107" s="174">
        <f>'4'!H106</f>
        <v>0</v>
      </c>
      <c r="I107" s="174">
        <v>0</v>
      </c>
      <c r="J107" s="174">
        <f>'4'!I106</f>
        <v>33.509999999999991</v>
      </c>
      <c r="K107" s="174">
        <f>'4'!K106</f>
        <v>0</v>
      </c>
      <c r="L107" s="174">
        <v>0</v>
      </c>
      <c r="M107" s="174">
        <f>E107+F107+K107+L107</f>
        <v>364.62</v>
      </c>
      <c r="N107" s="174">
        <f t="shared" ref="N107" si="45">N106</f>
        <v>0</v>
      </c>
      <c r="O107" s="174">
        <f t="shared" ref="O107" si="46">O106</f>
        <v>398.13</v>
      </c>
      <c r="P107" s="174">
        <f t="shared" ref="P107" si="47">P106</f>
        <v>398.13</v>
      </c>
      <c r="Q107" s="174">
        <f t="shared" ref="Q107" si="48">Q106</f>
        <v>0</v>
      </c>
      <c r="R107" s="174">
        <f t="shared" ref="R107" si="49">R106</f>
        <v>0</v>
      </c>
      <c r="S107" s="174">
        <f t="shared" ref="S107" si="50">S106</f>
        <v>0</v>
      </c>
      <c r="T107" s="68" t="str">
        <f t="shared" ref="T107" si="51">T106</f>
        <v>-</v>
      </c>
      <c r="U107" s="196" t="s">
        <v>97</v>
      </c>
      <c r="V107" s="196" t="str">
        <f>V106</f>
        <v>-</v>
      </c>
      <c r="W107" s="196" t="str">
        <f>W106</f>
        <v>-</v>
      </c>
      <c r="X107" s="196" t="str">
        <f>X106</f>
        <v>-</v>
      </c>
      <c r="Y107" s="198"/>
      <c r="Z107" s="198"/>
      <c r="AA107" s="198"/>
    </row>
    <row r="108" spans="1:31" ht="17.25" customHeight="1" x14ac:dyDescent="0.2">
      <c r="A108" s="186" t="s">
        <v>102</v>
      </c>
      <c r="B108" s="208" t="s">
        <v>100</v>
      </c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10"/>
      <c r="Y108" s="23"/>
      <c r="Z108" s="23"/>
      <c r="AA108" s="23"/>
    </row>
    <row r="109" spans="1:31" ht="15.75" customHeight="1" x14ac:dyDescent="0.2">
      <c r="A109" s="51" t="s">
        <v>10</v>
      </c>
      <c r="B109" s="214" t="s">
        <v>146</v>
      </c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60"/>
      <c r="Y109" s="25"/>
      <c r="Z109" s="25"/>
      <c r="AA109" s="25"/>
    </row>
    <row r="110" spans="1:31" ht="17.25" customHeight="1" x14ac:dyDescent="0.2">
      <c r="A110" s="52" t="s">
        <v>11</v>
      </c>
      <c r="B110" s="216" t="s">
        <v>56</v>
      </c>
      <c r="C110" s="217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8"/>
      <c r="Y110" s="25"/>
      <c r="Z110" s="25"/>
      <c r="AA110" s="25"/>
    </row>
    <row r="111" spans="1:31" ht="38.25" x14ac:dyDescent="0.2">
      <c r="A111" s="96" t="str">
        <f>'4'!A110</f>
        <v>2.1.1.1</v>
      </c>
      <c r="B111" s="104" t="str">
        <f>'4'!B110</f>
        <v>Капітальний ремонт теплової мережі від ВТ-28 до житлового будинку №24 на просп. Презедента Грушевського в м. Луцьку</v>
      </c>
      <c r="C111" s="178" t="str">
        <f>'4'!C110</f>
        <v>200 м.п.</v>
      </c>
      <c r="D111" s="158">
        <f>'4'!D110</f>
        <v>597.82000000000005</v>
      </c>
      <c r="E111" s="96" t="s">
        <v>39</v>
      </c>
      <c r="F111" s="96" t="s">
        <v>39</v>
      </c>
      <c r="G111" s="96" t="s">
        <v>39</v>
      </c>
      <c r="H111" s="96" t="s">
        <v>39</v>
      </c>
      <c r="I111" s="96" t="s">
        <v>39</v>
      </c>
      <c r="J111" s="96" t="s">
        <v>39</v>
      </c>
      <c r="K111" s="96" t="s">
        <v>39</v>
      </c>
      <c r="L111" s="96" t="s">
        <v>39</v>
      </c>
      <c r="M111" s="96" t="s">
        <v>39</v>
      </c>
      <c r="N111" s="180">
        <f>'4'!K110</f>
        <v>597.82000000000005</v>
      </c>
      <c r="O111" s="78">
        <f>'4'!L110</f>
        <v>0</v>
      </c>
      <c r="P111" s="79">
        <v>0</v>
      </c>
      <c r="Q111" s="78">
        <v>0</v>
      </c>
      <c r="R111" s="79">
        <f>D111</f>
        <v>597.82000000000005</v>
      </c>
      <c r="S111" s="79">
        <v>0</v>
      </c>
      <c r="T111" s="59" t="s">
        <v>97</v>
      </c>
      <c r="U111" s="59" t="s">
        <v>97</v>
      </c>
      <c r="V111" s="59" t="s">
        <v>97</v>
      </c>
      <c r="W111" s="59" t="s">
        <v>97</v>
      </c>
      <c r="X111" s="59" t="s">
        <v>97</v>
      </c>
      <c r="Y111" s="25"/>
      <c r="Z111" s="84"/>
      <c r="AA111" s="25"/>
    </row>
    <row r="112" spans="1:31" ht="38.25" x14ac:dyDescent="0.2">
      <c r="A112" s="96" t="str">
        <f>'4'!A111</f>
        <v>2.1.1.2</v>
      </c>
      <c r="B112" s="104" t="str">
        <f>'4'!B111</f>
        <v>Капітальний ремонт теплової мережі від ВТ-31 до житлового будинку№1 на вул. Зоряній в м.Луцьку</v>
      </c>
      <c r="C112" s="178" t="str">
        <f>'4'!C111</f>
        <v xml:space="preserve">50 м.п. </v>
      </c>
      <c r="D112" s="158">
        <f>'4'!D111</f>
        <v>147.66</v>
      </c>
      <c r="E112" s="96" t="s">
        <v>39</v>
      </c>
      <c r="F112" s="96" t="s">
        <v>39</v>
      </c>
      <c r="G112" s="96" t="s">
        <v>39</v>
      </c>
      <c r="H112" s="96" t="s">
        <v>39</v>
      </c>
      <c r="I112" s="96" t="s">
        <v>39</v>
      </c>
      <c r="J112" s="96" t="s">
        <v>39</v>
      </c>
      <c r="K112" s="96" t="s">
        <v>39</v>
      </c>
      <c r="L112" s="96" t="s">
        <v>39</v>
      </c>
      <c r="M112" s="96" t="s">
        <v>39</v>
      </c>
      <c r="N112" s="180">
        <f>'4'!K111</f>
        <v>147.66</v>
      </c>
      <c r="O112" s="78">
        <f>'4'!L111</f>
        <v>0</v>
      </c>
      <c r="P112" s="79">
        <v>0</v>
      </c>
      <c r="Q112" s="78">
        <v>0</v>
      </c>
      <c r="R112" s="79">
        <f>D112</f>
        <v>147.66</v>
      </c>
      <c r="S112" s="79">
        <v>0</v>
      </c>
      <c r="T112" s="59" t="s">
        <v>97</v>
      </c>
      <c r="U112" s="59" t="s">
        <v>97</v>
      </c>
      <c r="V112" s="59" t="s">
        <v>97</v>
      </c>
      <c r="W112" s="59" t="s">
        <v>97</v>
      </c>
      <c r="X112" s="59" t="s">
        <v>97</v>
      </c>
      <c r="Y112" s="25"/>
      <c r="Z112" s="84"/>
      <c r="AA112" s="25"/>
    </row>
    <row r="113" spans="1:27" ht="38.25" x14ac:dyDescent="0.2">
      <c r="A113" s="96" t="str">
        <f>'4'!A112</f>
        <v>2.1.1.3</v>
      </c>
      <c r="B113" s="104" t="str">
        <f>'4'!B112</f>
        <v>Капітальний ремонт теплових мереж від ВТ-10 (ж/б №104) до ВТ-3 (ж/б №113) на вул. Володимирській в м. Луцьку</v>
      </c>
      <c r="C113" s="178" t="str">
        <f>'4'!C112</f>
        <v>729 м.п.</v>
      </c>
      <c r="D113" s="158">
        <f>'4'!D112</f>
        <v>2864.07</v>
      </c>
      <c r="E113" s="96" t="s">
        <v>39</v>
      </c>
      <c r="F113" s="96" t="s">
        <v>39</v>
      </c>
      <c r="G113" s="96" t="s">
        <v>39</v>
      </c>
      <c r="H113" s="96" t="s">
        <v>39</v>
      </c>
      <c r="I113" s="96" t="s">
        <v>39</v>
      </c>
      <c r="J113" s="96" t="s">
        <v>39</v>
      </c>
      <c r="K113" s="96" t="s">
        <v>39</v>
      </c>
      <c r="L113" s="96" t="s">
        <v>39</v>
      </c>
      <c r="M113" s="96" t="s">
        <v>39</v>
      </c>
      <c r="N113" s="180">
        <f>'4'!K112</f>
        <v>2864.07</v>
      </c>
      <c r="O113" s="78">
        <f>'4'!L112</f>
        <v>0</v>
      </c>
      <c r="P113" s="79">
        <v>0</v>
      </c>
      <c r="Q113" s="78">
        <v>0</v>
      </c>
      <c r="R113" s="79">
        <v>0</v>
      </c>
      <c r="S113" s="79">
        <f>D113</f>
        <v>2864.07</v>
      </c>
      <c r="T113" s="59" t="s">
        <v>97</v>
      </c>
      <c r="U113" s="59" t="s">
        <v>97</v>
      </c>
      <c r="V113" s="59" t="s">
        <v>97</v>
      </c>
      <c r="W113" s="59" t="s">
        <v>97</v>
      </c>
      <c r="X113" s="59" t="s">
        <v>97</v>
      </c>
      <c r="Y113" s="25"/>
      <c r="Z113" s="84"/>
      <c r="AA113" s="25"/>
    </row>
    <row r="114" spans="1:27" ht="38.25" x14ac:dyDescent="0.2">
      <c r="A114" s="96" t="str">
        <f>'4'!A113</f>
        <v>2.1.1.4</v>
      </c>
      <c r="B114" s="104" t="str">
        <f>'4'!B113</f>
        <v>Капітальний ремонт теплових мереж від ВТ-36 до житлового будинку №62 на вул. Ковельській в м. Луцьку</v>
      </c>
      <c r="C114" s="178" t="str">
        <f>'4'!C113</f>
        <v>280 м.п.</v>
      </c>
      <c r="D114" s="158">
        <f>'4'!D113</f>
        <v>850.52</v>
      </c>
      <c r="E114" s="96" t="s">
        <v>39</v>
      </c>
      <c r="F114" s="96" t="s">
        <v>39</v>
      </c>
      <c r="G114" s="96" t="s">
        <v>39</v>
      </c>
      <c r="H114" s="96" t="s">
        <v>39</v>
      </c>
      <c r="I114" s="96" t="s">
        <v>39</v>
      </c>
      <c r="J114" s="96" t="s">
        <v>39</v>
      </c>
      <c r="K114" s="96" t="s">
        <v>39</v>
      </c>
      <c r="L114" s="96" t="s">
        <v>39</v>
      </c>
      <c r="M114" s="96" t="s">
        <v>39</v>
      </c>
      <c r="N114" s="180">
        <f>'4'!K113</f>
        <v>850.52</v>
      </c>
      <c r="O114" s="78">
        <f>'4'!L113</f>
        <v>0</v>
      </c>
      <c r="P114" s="79">
        <v>0</v>
      </c>
      <c r="Q114" s="78">
        <v>0</v>
      </c>
      <c r="R114" s="79">
        <f>D114</f>
        <v>850.52</v>
      </c>
      <c r="S114" s="79">
        <v>0</v>
      </c>
      <c r="T114" s="59" t="s">
        <v>97</v>
      </c>
      <c r="U114" s="59" t="s">
        <v>97</v>
      </c>
      <c r="V114" s="59" t="s">
        <v>97</v>
      </c>
      <c r="W114" s="59" t="s">
        <v>97</v>
      </c>
      <c r="X114" s="59" t="s">
        <v>97</v>
      </c>
      <c r="Y114" s="25"/>
      <c r="Z114" s="84"/>
      <c r="AA114" s="25"/>
    </row>
    <row r="115" spans="1:27" ht="25.5" x14ac:dyDescent="0.2">
      <c r="A115" s="96" t="str">
        <f>'4'!A114</f>
        <v>2.1.1.5</v>
      </c>
      <c r="B115" s="104" t="str">
        <f>'4'!B114</f>
        <v>Капітальний ремонт теплової мережі від ВТ-9 до ВТ-13 на вул. Ранковій в м. Луцьку</v>
      </c>
      <c r="C115" s="178" t="str">
        <f>'4'!C114</f>
        <v>128 м.п.</v>
      </c>
      <c r="D115" s="158">
        <f>'4'!D114</f>
        <v>990.62</v>
      </c>
      <c r="E115" s="96" t="s">
        <v>39</v>
      </c>
      <c r="F115" s="96" t="s">
        <v>39</v>
      </c>
      <c r="G115" s="96" t="s">
        <v>39</v>
      </c>
      <c r="H115" s="96" t="s">
        <v>39</v>
      </c>
      <c r="I115" s="96" t="s">
        <v>39</v>
      </c>
      <c r="J115" s="96" t="s">
        <v>39</v>
      </c>
      <c r="K115" s="96" t="s">
        <v>39</v>
      </c>
      <c r="L115" s="96" t="s">
        <v>39</v>
      </c>
      <c r="M115" s="96" t="s">
        <v>39</v>
      </c>
      <c r="N115" s="180">
        <f>'4'!K114</f>
        <v>990.62</v>
      </c>
      <c r="O115" s="78">
        <f>'4'!L114</f>
        <v>0</v>
      </c>
      <c r="P115" s="79">
        <v>0</v>
      </c>
      <c r="Q115" s="78">
        <v>0</v>
      </c>
      <c r="R115" s="79">
        <f>D115</f>
        <v>990.62</v>
      </c>
      <c r="S115" s="79">
        <v>0</v>
      </c>
      <c r="T115" s="59" t="s">
        <v>97</v>
      </c>
      <c r="U115" s="59" t="s">
        <v>97</v>
      </c>
      <c r="V115" s="59" t="s">
        <v>97</v>
      </c>
      <c r="W115" s="59" t="s">
        <v>97</v>
      </c>
      <c r="X115" s="59" t="s">
        <v>97</v>
      </c>
      <c r="Y115" s="25"/>
      <c r="Z115" s="84"/>
      <c r="AA115" s="25"/>
    </row>
    <row r="116" spans="1:27" ht="38.25" x14ac:dyDescent="0.2">
      <c r="A116" s="96" t="str">
        <f>'4'!A115</f>
        <v>2.1.1.6</v>
      </c>
      <c r="B116" s="104" t="str">
        <f>'4'!B115</f>
        <v>Капітальний ремонт теплових мереж від ВТ-4 до житлового будинку №93 на вул. Теремнівській в м. Луцьку</v>
      </c>
      <c r="C116" s="178" t="str">
        <f>'4'!C115</f>
        <v>940 м.п.</v>
      </c>
      <c r="D116" s="158">
        <f>'4'!D115</f>
        <v>2565.09</v>
      </c>
      <c r="E116" s="96" t="s">
        <v>39</v>
      </c>
      <c r="F116" s="96" t="s">
        <v>39</v>
      </c>
      <c r="G116" s="96" t="s">
        <v>39</v>
      </c>
      <c r="H116" s="96" t="s">
        <v>39</v>
      </c>
      <c r="I116" s="96" t="s">
        <v>39</v>
      </c>
      <c r="J116" s="96" t="s">
        <v>39</v>
      </c>
      <c r="K116" s="96" t="s">
        <v>39</v>
      </c>
      <c r="L116" s="96" t="s">
        <v>39</v>
      </c>
      <c r="M116" s="96" t="s">
        <v>39</v>
      </c>
      <c r="N116" s="180">
        <f>'4'!K115</f>
        <v>2565.09</v>
      </c>
      <c r="O116" s="78">
        <f>'4'!L115</f>
        <v>0</v>
      </c>
      <c r="P116" s="79">
        <v>0</v>
      </c>
      <c r="Q116" s="78">
        <v>0</v>
      </c>
      <c r="R116" s="79">
        <v>0</v>
      </c>
      <c r="S116" s="79">
        <f>D116</f>
        <v>2565.09</v>
      </c>
      <c r="T116" s="59" t="s">
        <v>97</v>
      </c>
      <c r="U116" s="59" t="s">
        <v>97</v>
      </c>
      <c r="V116" s="59" t="s">
        <v>97</v>
      </c>
      <c r="W116" s="59" t="s">
        <v>97</v>
      </c>
      <c r="X116" s="59" t="s">
        <v>97</v>
      </c>
      <c r="Y116" s="25"/>
      <c r="Z116" s="84"/>
      <c r="AA116" s="25"/>
    </row>
    <row r="117" spans="1:27" ht="51" x14ac:dyDescent="0.2">
      <c r="A117" s="96" t="str">
        <f>'4'!A116</f>
        <v>2.1.1.7</v>
      </c>
      <c r="B117" s="104" t="str">
        <f>'4'!B116</f>
        <v>Капітальний ремонт теплової мережі від ЦТП на просп. Соборності, 3-д до житлового будинку№8-а на просп. Молоді в м. Луцьку</v>
      </c>
      <c r="C117" s="178" t="str">
        <f>'4'!C116</f>
        <v>184 м.п.</v>
      </c>
      <c r="D117" s="158">
        <f>'4'!D116</f>
        <v>1425.78</v>
      </c>
      <c r="E117" s="96" t="s">
        <v>39</v>
      </c>
      <c r="F117" s="96" t="s">
        <v>39</v>
      </c>
      <c r="G117" s="96" t="s">
        <v>39</v>
      </c>
      <c r="H117" s="96" t="s">
        <v>39</v>
      </c>
      <c r="I117" s="96" t="s">
        <v>39</v>
      </c>
      <c r="J117" s="96" t="s">
        <v>39</v>
      </c>
      <c r="K117" s="96" t="s">
        <v>39</v>
      </c>
      <c r="L117" s="96" t="s">
        <v>39</v>
      </c>
      <c r="M117" s="96" t="s">
        <v>39</v>
      </c>
      <c r="N117" s="180">
        <f>'4'!K116</f>
        <v>1425.78</v>
      </c>
      <c r="O117" s="78">
        <f>'4'!L116</f>
        <v>0</v>
      </c>
      <c r="P117" s="79">
        <v>0</v>
      </c>
      <c r="Q117" s="78">
        <v>0</v>
      </c>
      <c r="R117" s="79">
        <v>0</v>
      </c>
      <c r="S117" s="79">
        <f t="shared" ref="S117:S118" si="52">D117</f>
        <v>1425.78</v>
      </c>
      <c r="T117" s="59" t="s">
        <v>97</v>
      </c>
      <c r="U117" s="59" t="s">
        <v>97</v>
      </c>
      <c r="V117" s="59" t="s">
        <v>97</v>
      </c>
      <c r="W117" s="59" t="s">
        <v>97</v>
      </c>
      <c r="X117" s="59" t="s">
        <v>97</v>
      </c>
      <c r="Y117" s="25"/>
      <c r="Z117" s="84"/>
      <c r="AA117" s="25"/>
    </row>
    <row r="118" spans="1:27" ht="38.25" x14ac:dyDescent="0.2">
      <c r="A118" s="96" t="str">
        <f>'4'!A117</f>
        <v>2.1.1.8</v>
      </c>
      <c r="B118" s="104" t="str">
        <f>'4'!B117</f>
        <v>Капітальний ремонт теплових мереж від ВТ-22 до ВТ-21 на вул. Захисників України в м. Луцьку</v>
      </c>
      <c r="C118" s="178" t="str">
        <f>'4'!C117</f>
        <v>432 м.п.</v>
      </c>
      <c r="D118" s="158">
        <f>'4'!D117</f>
        <v>4693.75</v>
      </c>
      <c r="E118" s="96" t="s">
        <v>39</v>
      </c>
      <c r="F118" s="96" t="s">
        <v>39</v>
      </c>
      <c r="G118" s="96" t="s">
        <v>39</v>
      </c>
      <c r="H118" s="96" t="s">
        <v>39</v>
      </c>
      <c r="I118" s="96" t="s">
        <v>39</v>
      </c>
      <c r="J118" s="96" t="s">
        <v>39</v>
      </c>
      <c r="K118" s="96" t="s">
        <v>39</v>
      </c>
      <c r="L118" s="96" t="s">
        <v>39</v>
      </c>
      <c r="M118" s="96" t="s">
        <v>39</v>
      </c>
      <c r="N118" s="180">
        <f>'4'!K117</f>
        <v>4693.75</v>
      </c>
      <c r="O118" s="78">
        <f>'4'!L117</f>
        <v>0</v>
      </c>
      <c r="P118" s="79">
        <v>0</v>
      </c>
      <c r="Q118" s="78">
        <v>0</v>
      </c>
      <c r="R118" s="79">
        <v>0</v>
      </c>
      <c r="S118" s="79">
        <f t="shared" si="52"/>
        <v>4693.75</v>
      </c>
      <c r="T118" s="59" t="s">
        <v>97</v>
      </c>
      <c r="U118" s="59" t="s">
        <v>97</v>
      </c>
      <c r="V118" s="59" t="s">
        <v>97</v>
      </c>
      <c r="W118" s="59" t="s">
        <v>97</v>
      </c>
      <c r="X118" s="59" t="s">
        <v>97</v>
      </c>
      <c r="Y118" s="25"/>
      <c r="Z118" s="84"/>
      <c r="AA118" s="25"/>
    </row>
    <row r="119" spans="1:27" ht="38.25" x14ac:dyDescent="0.2">
      <c r="A119" s="96" t="str">
        <f>'4'!A118</f>
        <v>2.1.1.9</v>
      </c>
      <c r="B119" s="104" t="str">
        <f>'4'!B118</f>
        <v>Капітальний ремонт теплових мереж від ВТ-28 до житлового будинку №16-а на просп. Відродження в м. Луцьку</v>
      </c>
      <c r="C119" s="178" t="str">
        <f>'4'!C118</f>
        <v>172 м.п.</v>
      </c>
      <c r="D119" s="158">
        <f>'4'!D118</f>
        <v>522.63</v>
      </c>
      <c r="E119" s="96" t="s">
        <v>39</v>
      </c>
      <c r="F119" s="96" t="s">
        <v>39</v>
      </c>
      <c r="G119" s="96" t="s">
        <v>39</v>
      </c>
      <c r="H119" s="96" t="s">
        <v>39</v>
      </c>
      <c r="I119" s="96" t="s">
        <v>39</v>
      </c>
      <c r="J119" s="96" t="s">
        <v>39</v>
      </c>
      <c r="K119" s="96" t="s">
        <v>39</v>
      </c>
      <c r="L119" s="96" t="s">
        <v>39</v>
      </c>
      <c r="M119" s="96" t="s">
        <v>39</v>
      </c>
      <c r="N119" s="180">
        <f>'4'!K118</f>
        <v>522.63</v>
      </c>
      <c r="O119" s="78">
        <f>'4'!L118</f>
        <v>0</v>
      </c>
      <c r="P119" s="79">
        <v>0</v>
      </c>
      <c r="Q119" s="78">
        <v>0</v>
      </c>
      <c r="R119" s="79">
        <f>D119</f>
        <v>522.63</v>
      </c>
      <c r="S119" s="79">
        <v>0</v>
      </c>
      <c r="T119" s="59" t="s">
        <v>97</v>
      </c>
      <c r="U119" s="59" t="s">
        <v>97</v>
      </c>
      <c r="V119" s="59" t="s">
        <v>97</v>
      </c>
      <c r="W119" s="59" t="s">
        <v>97</v>
      </c>
      <c r="X119" s="59" t="s">
        <v>97</v>
      </c>
      <c r="Y119" s="25"/>
      <c r="Z119" s="84"/>
      <c r="AA119" s="25"/>
    </row>
    <row r="120" spans="1:27" ht="38.25" x14ac:dyDescent="0.2">
      <c r="A120" s="96" t="str">
        <f>'4'!A119</f>
        <v>2.1.1.10</v>
      </c>
      <c r="B120" s="104" t="str">
        <f>'4'!B119</f>
        <v>Капітальний ремонт теплової мережі від Вт-36 до житлового будинку №52 на просп. Волі, в м. Луцьку</v>
      </c>
      <c r="C120" s="178" t="str">
        <f>'4'!C119</f>
        <v>196 м.п.</v>
      </c>
      <c r="D120" s="158">
        <f>'4'!D119</f>
        <v>645.23</v>
      </c>
      <c r="E120" s="96" t="s">
        <v>39</v>
      </c>
      <c r="F120" s="96" t="s">
        <v>39</v>
      </c>
      <c r="G120" s="96" t="s">
        <v>39</v>
      </c>
      <c r="H120" s="96" t="s">
        <v>39</v>
      </c>
      <c r="I120" s="96" t="s">
        <v>39</v>
      </c>
      <c r="J120" s="96" t="s">
        <v>39</v>
      </c>
      <c r="K120" s="96" t="s">
        <v>39</v>
      </c>
      <c r="L120" s="96" t="s">
        <v>39</v>
      </c>
      <c r="M120" s="96" t="s">
        <v>39</v>
      </c>
      <c r="N120" s="180">
        <f>'4'!K119</f>
        <v>645.23</v>
      </c>
      <c r="O120" s="78">
        <f>'4'!L119</f>
        <v>0</v>
      </c>
      <c r="P120" s="79">
        <v>0</v>
      </c>
      <c r="Q120" s="78">
        <v>0</v>
      </c>
      <c r="R120" s="79">
        <f t="shared" ref="R120:R121" si="53">D120</f>
        <v>645.23</v>
      </c>
      <c r="S120" s="79">
        <v>0</v>
      </c>
      <c r="T120" s="59" t="s">
        <v>97</v>
      </c>
      <c r="U120" s="59" t="s">
        <v>97</v>
      </c>
      <c r="V120" s="59" t="s">
        <v>97</v>
      </c>
      <c r="W120" s="59" t="s">
        <v>97</v>
      </c>
      <c r="X120" s="59" t="s">
        <v>97</v>
      </c>
      <c r="Y120" s="25"/>
      <c r="Z120" s="84"/>
      <c r="AA120" s="25"/>
    </row>
    <row r="121" spans="1:27" ht="38.25" x14ac:dyDescent="0.2">
      <c r="A121" s="96" t="str">
        <f>'4'!A120</f>
        <v>2.1.1.11</v>
      </c>
      <c r="B121" s="104" t="str">
        <f>'4'!B120</f>
        <v>Капітальний ремонт теплової мережі від ВТ-31 до житлового будинку №2-а на вул. Богомольця в м. Луцьку</v>
      </c>
      <c r="C121" s="178" t="str">
        <f>'4'!C120</f>
        <v>200 м.п.</v>
      </c>
      <c r="D121" s="158">
        <f>'4'!D120</f>
        <v>1720.51</v>
      </c>
      <c r="E121" s="96" t="s">
        <v>39</v>
      </c>
      <c r="F121" s="96" t="s">
        <v>39</v>
      </c>
      <c r="G121" s="96" t="s">
        <v>39</v>
      </c>
      <c r="H121" s="96" t="s">
        <v>39</v>
      </c>
      <c r="I121" s="96" t="s">
        <v>39</v>
      </c>
      <c r="J121" s="96" t="s">
        <v>39</v>
      </c>
      <c r="K121" s="96" t="s">
        <v>39</v>
      </c>
      <c r="L121" s="96" t="s">
        <v>39</v>
      </c>
      <c r="M121" s="96" t="s">
        <v>39</v>
      </c>
      <c r="N121" s="180">
        <f>'4'!K120</f>
        <v>1720.51</v>
      </c>
      <c r="O121" s="78">
        <f>'4'!L120</f>
        <v>0</v>
      </c>
      <c r="P121" s="79">
        <v>0</v>
      </c>
      <c r="Q121" s="78">
        <v>0</v>
      </c>
      <c r="R121" s="79">
        <f t="shared" si="53"/>
        <v>1720.51</v>
      </c>
      <c r="S121" s="79">
        <v>0</v>
      </c>
      <c r="T121" s="59" t="s">
        <v>97</v>
      </c>
      <c r="U121" s="59" t="s">
        <v>97</v>
      </c>
      <c r="V121" s="59" t="s">
        <v>97</v>
      </c>
      <c r="W121" s="59" t="s">
        <v>97</v>
      </c>
      <c r="X121" s="59" t="s">
        <v>97</v>
      </c>
      <c r="Y121" s="25"/>
      <c r="Z121" s="84"/>
      <c r="AA121" s="25"/>
    </row>
    <row r="122" spans="1:27" ht="38.25" x14ac:dyDescent="0.2">
      <c r="A122" s="96" t="str">
        <f>'4'!A121</f>
        <v>2.1.1.12</v>
      </c>
      <c r="B122" s="104" t="str">
        <f>'4'!B121</f>
        <v>Капітальний ремонт теплової мережі від т."1" до КП1 на вул. Грабовського, 13-а в м. Луцьку (заміна теплової ізоляції)</v>
      </c>
      <c r="C122" s="178" t="str">
        <f>'4'!C121</f>
        <v>261 м.п.</v>
      </c>
      <c r="D122" s="158">
        <f>'4'!D121</f>
        <v>3528.6</v>
      </c>
      <c r="E122" s="96" t="s">
        <v>39</v>
      </c>
      <c r="F122" s="96" t="s">
        <v>39</v>
      </c>
      <c r="G122" s="96" t="s">
        <v>39</v>
      </c>
      <c r="H122" s="96" t="s">
        <v>39</v>
      </c>
      <c r="I122" s="96" t="s">
        <v>39</v>
      </c>
      <c r="J122" s="96" t="s">
        <v>39</v>
      </c>
      <c r="K122" s="96" t="s">
        <v>39</v>
      </c>
      <c r="L122" s="96" t="s">
        <v>39</v>
      </c>
      <c r="M122" s="96" t="s">
        <v>39</v>
      </c>
      <c r="N122" s="180">
        <f>'4'!K121</f>
        <v>0</v>
      </c>
      <c r="O122" s="78">
        <f>'4'!L121</f>
        <v>3528.6</v>
      </c>
      <c r="P122" s="79">
        <v>0</v>
      </c>
      <c r="Q122" s="78">
        <v>0</v>
      </c>
      <c r="R122" s="79">
        <v>0</v>
      </c>
      <c r="S122" s="79">
        <f>D122</f>
        <v>3528.6</v>
      </c>
      <c r="T122" s="59" t="s">
        <v>97</v>
      </c>
      <c r="U122" s="59" t="s">
        <v>97</v>
      </c>
      <c r="V122" s="59" t="s">
        <v>97</v>
      </c>
      <c r="W122" s="59" t="s">
        <v>97</v>
      </c>
      <c r="X122" s="59" t="s">
        <v>97</v>
      </c>
      <c r="Y122" s="25"/>
      <c r="Z122" s="84"/>
      <c r="AA122" s="25"/>
    </row>
    <row r="123" spans="1:27" ht="38.25" x14ac:dyDescent="0.2">
      <c r="A123" s="96" t="str">
        <f>'4'!A122</f>
        <v>2.1.1.13</v>
      </c>
      <c r="B123" s="104" t="str">
        <f>'4'!B122</f>
        <v>Капітальний ремонт теплових мереж від ВТ-14 до житлового будинку №33 на просп. Презедента Грушевського в м. Луцьку</v>
      </c>
      <c r="C123" s="178" t="str">
        <f>'4'!C122</f>
        <v>180 м.п.</v>
      </c>
      <c r="D123" s="158">
        <f>'4'!D122</f>
        <v>891.62</v>
      </c>
      <c r="E123" s="96" t="s">
        <v>39</v>
      </c>
      <c r="F123" s="96" t="s">
        <v>39</v>
      </c>
      <c r="G123" s="96" t="s">
        <v>39</v>
      </c>
      <c r="H123" s="96" t="s">
        <v>39</v>
      </c>
      <c r="I123" s="96" t="s">
        <v>39</v>
      </c>
      <c r="J123" s="96" t="s">
        <v>39</v>
      </c>
      <c r="K123" s="96" t="s">
        <v>39</v>
      </c>
      <c r="L123" s="96" t="s">
        <v>39</v>
      </c>
      <c r="M123" s="96" t="s">
        <v>39</v>
      </c>
      <c r="N123" s="180">
        <f>'4'!K122</f>
        <v>891.62</v>
      </c>
      <c r="O123" s="78">
        <f>'4'!L122</f>
        <v>0</v>
      </c>
      <c r="P123" s="79">
        <f>D123</f>
        <v>891.62</v>
      </c>
      <c r="Q123" s="78">
        <v>0</v>
      </c>
      <c r="R123" s="79">
        <v>0</v>
      </c>
      <c r="S123" s="79">
        <v>0</v>
      </c>
      <c r="T123" s="59" t="s">
        <v>97</v>
      </c>
      <c r="U123" s="59" t="s">
        <v>97</v>
      </c>
      <c r="V123" s="59" t="s">
        <v>97</v>
      </c>
      <c r="W123" s="59" t="s">
        <v>97</v>
      </c>
      <c r="X123" s="59" t="s">
        <v>97</v>
      </c>
      <c r="Y123" s="25"/>
      <c r="Z123" s="84"/>
      <c r="AA123" s="25"/>
    </row>
    <row r="124" spans="1:27" ht="51" x14ac:dyDescent="0.2">
      <c r="A124" s="96" t="str">
        <f>'4'!A123</f>
        <v>2.1.1.14</v>
      </c>
      <c r="B124" s="104" t="str">
        <f>'4'!B123</f>
        <v>Капітальний ремонт теплових мереж від житлового будинку №1 до житлового будинку №3 на бульварі Івана Газюка в м. Луцьку</v>
      </c>
      <c r="C124" s="178" t="str">
        <f>'4'!C123</f>
        <v>106 м.п.</v>
      </c>
      <c r="D124" s="158">
        <f>'4'!D123</f>
        <v>658.83</v>
      </c>
      <c r="E124" s="96" t="s">
        <v>39</v>
      </c>
      <c r="F124" s="96" t="s">
        <v>39</v>
      </c>
      <c r="G124" s="96" t="s">
        <v>39</v>
      </c>
      <c r="H124" s="96" t="s">
        <v>39</v>
      </c>
      <c r="I124" s="96" t="s">
        <v>39</v>
      </c>
      <c r="J124" s="96" t="s">
        <v>39</v>
      </c>
      <c r="K124" s="96" t="s">
        <v>39</v>
      </c>
      <c r="L124" s="96" t="s">
        <v>39</v>
      </c>
      <c r="M124" s="96" t="s">
        <v>39</v>
      </c>
      <c r="N124" s="180">
        <f>'4'!K123</f>
        <v>658.83</v>
      </c>
      <c r="O124" s="78">
        <f>'4'!L123</f>
        <v>0</v>
      </c>
      <c r="P124" s="79">
        <f>D124</f>
        <v>658.83</v>
      </c>
      <c r="Q124" s="78">
        <v>0</v>
      </c>
      <c r="R124" s="79">
        <v>0</v>
      </c>
      <c r="S124" s="79">
        <v>0</v>
      </c>
      <c r="T124" s="59" t="s">
        <v>97</v>
      </c>
      <c r="U124" s="59" t="s">
        <v>97</v>
      </c>
      <c r="V124" s="59" t="s">
        <v>97</v>
      </c>
      <c r="W124" s="59" t="s">
        <v>97</v>
      </c>
      <c r="X124" s="59" t="s">
        <v>97</v>
      </c>
      <c r="Y124" s="25"/>
      <c r="Z124" s="84"/>
      <c r="AA124" s="25"/>
    </row>
    <row r="125" spans="1:27" ht="38.25" x14ac:dyDescent="0.2">
      <c r="A125" s="96" t="str">
        <f>'4'!A124</f>
        <v>2.1.1.15</v>
      </c>
      <c r="B125" s="104" t="str">
        <f>'4'!B124</f>
        <v>Реконструкція теплових мереж від ВТ-34 на бульварі Івана Газюка, 3 до ВТ-38 на вул. Сергія Климчука, 1 в м. Луцьку</v>
      </c>
      <c r="C125" s="178" t="str">
        <f>'4'!C124</f>
        <v>563 м.п.</v>
      </c>
      <c r="D125" s="158">
        <f>'4'!D124</f>
        <v>11664.37</v>
      </c>
      <c r="E125" s="96" t="s">
        <v>39</v>
      </c>
      <c r="F125" s="96" t="s">
        <v>39</v>
      </c>
      <c r="G125" s="96" t="s">
        <v>39</v>
      </c>
      <c r="H125" s="96" t="s">
        <v>39</v>
      </c>
      <c r="I125" s="96" t="s">
        <v>39</v>
      </c>
      <c r="J125" s="96" t="s">
        <v>39</v>
      </c>
      <c r="K125" s="96" t="s">
        <v>39</v>
      </c>
      <c r="L125" s="96" t="s">
        <v>39</v>
      </c>
      <c r="M125" s="96" t="s">
        <v>39</v>
      </c>
      <c r="N125" s="180">
        <f>'4'!K124</f>
        <v>0</v>
      </c>
      <c r="O125" s="78">
        <f>'4'!L124</f>
        <v>11664.37</v>
      </c>
      <c r="P125" s="79">
        <f>D125</f>
        <v>11664.37</v>
      </c>
      <c r="Q125" s="78">
        <v>0</v>
      </c>
      <c r="R125" s="79">
        <v>0</v>
      </c>
      <c r="S125" s="79">
        <v>0</v>
      </c>
      <c r="T125" s="59" t="s">
        <v>97</v>
      </c>
      <c r="U125" s="59" t="s">
        <v>97</v>
      </c>
      <c r="V125" s="59" t="s">
        <v>97</v>
      </c>
      <c r="W125" s="59" t="s">
        <v>97</v>
      </c>
      <c r="X125" s="59" t="s">
        <v>97</v>
      </c>
      <c r="Y125" s="25"/>
      <c r="Z125" s="84"/>
      <c r="AA125" s="25"/>
    </row>
    <row r="126" spans="1:27" ht="17.25" customHeight="1" x14ac:dyDescent="0.2">
      <c r="A126" s="202" t="s">
        <v>61</v>
      </c>
      <c r="B126" s="203"/>
      <c r="C126" s="207"/>
      <c r="D126" s="158">
        <f>SUM(D111:D125)</f>
        <v>33767.1</v>
      </c>
      <c r="E126" s="59" t="s">
        <v>39</v>
      </c>
      <c r="F126" s="59" t="s">
        <v>39</v>
      </c>
      <c r="G126" s="54" t="s">
        <v>97</v>
      </c>
      <c r="H126" s="54" t="s">
        <v>97</v>
      </c>
      <c r="I126" s="54" t="s">
        <v>97</v>
      </c>
      <c r="J126" s="61" t="s">
        <v>97</v>
      </c>
      <c r="K126" s="54" t="s">
        <v>97</v>
      </c>
      <c r="L126" s="54" t="s">
        <v>97</v>
      </c>
      <c r="M126" s="59" t="s">
        <v>97</v>
      </c>
      <c r="N126" s="158">
        <f t="shared" ref="N126:S126" si="54">SUM(N111:N125)</f>
        <v>18574.129999999997</v>
      </c>
      <c r="O126" s="158">
        <f t="shared" si="54"/>
        <v>15192.970000000001</v>
      </c>
      <c r="P126" s="158">
        <f t="shared" si="54"/>
        <v>13214.820000000002</v>
      </c>
      <c r="Q126" s="158">
        <f t="shared" si="54"/>
        <v>0</v>
      </c>
      <c r="R126" s="158">
        <f t="shared" si="54"/>
        <v>5474.99</v>
      </c>
      <c r="S126" s="158">
        <f t="shared" si="54"/>
        <v>15077.289999999999</v>
      </c>
      <c r="T126" s="59" t="s">
        <v>97</v>
      </c>
      <c r="U126" s="59" t="s">
        <v>97</v>
      </c>
      <c r="V126" s="59" t="s">
        <v>97</v>
      </c>
      <c r="W126" s="59" t="s">
        <v>97</v>
      </c>
      <c r="X126" s="59" t="s">
        <v>97</v>
      </c>
      <c r="Y126" s="19"/>
      <c r="Z126" s="19"/>
      <c r="AA126" s="19"/>
    </row>
    <row r="127" spans="1:27" ht="15.75" customHeight="1" x14ac:dyDescent="0.2">
      <c r="A127" s="95" t="s">
        <v>34</v>
      </c>
      <c r="B127" s="216" t="s">
        <v>88</v>
      </c>
      <c r="C127" s="217"/>
      <c r="D127" s="217"/>
      <c r="E127" s="217"/>
      <c r="F127" s="217"/>
      <c r="G127" s="217"/>
      <c r="H127" s="217"/>
      <c r="I127" s="217"/>
      <c r="J127" s="217"/>
      <c r="K127" s="217"/>
      <c r="L127" s="217"/>
      <c r="M127" s="217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8"/>
      <c r="Y127" s="24"/>
      <c r="Z127" s="24"/>
      <c r="AA127" s="24"/>
    </row>
    <row r="128" spans="1:27" ht="15.75" customHeight="1" x14ac:dyDescent="0.2">
      <c r="A128" s="202" t="s">
        <v>62</v>
      </c>
      <c r="B128" s="203"/>
      <c r="C128" s="207"/>
      <c r="D128" s="59">
        <v>0</v>
      </c>
      <c r="E128" s="92" t="s">
        <v>16</v>
      </c>
      <c r="F128" s="92" t="s">
        <v>16</v>
      </c>
      <c r="G128" s="92" t="s">
        <v>97</v>
      </c>
      <c r="H128" s="92" t="s">
        <v>97</v>
      </c>
      <c r="I128" s="92" t="s">
        <v>97</v>
      </c>
      <c r="J128" s="92" t="s">
        <v>97</v>
      </c>
      <c r="K128" s="92" t="s">
        <v>97</v>
      </c>
      <c r="L128" s="92" t="s">
        <v>97</v>
      </c>
      <c r="M128" s="92" t="s">
        <v>97</v>
      </c>
      <c r="N128" s="78">
        <v>0</v>
      </c>
      <c r="O128" s="78">
        <v>0</v>
      </c>
      <c r="P128" s="78">
        <v>0</v>
      </c>
      <c r="Q128" s="78">
        <v>0</v>
      </c>
      <c r="R128" s="78">
        <v>0</v>
      </c>
      <c r="S128" s="78">
        <v>0</v>
      </c>
      <c r="T128" s="92" t="s">
        <v>97</v>
      </c>
      <c r="U128" s="92" t="s">
        <v>97</v>
      </c>
      <c r="V128" s="92" t="s">
        <v>97</v>
      </c>
      <c r="W128" s="92" t="s">
        <v>97</v>
      </c>
      <c r="X128" s="92" t="s">
        <v>97</v>
      </c>
      <c r="Y128" s="19"/>
      <c r="Z128" s="19"/>
      <c r="AA128" s="19"/>
    </row>
    <row r="129" spans="1:27" ht="15" customHeight="1" x14ac:dyDescent="0.2">
      <c r="A129" s="55" t="s">
        <v>35</v>
      </c>
      <c r="B129" s="202" t="s">
        <v>57</v>
      </c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7"/>
      <c r="Y129" s="24"/>
      <c r="Z129" s="24"/>
      <c r="AA129" s="24"/>
    </row>
    <row r="130" spans="1:27" ht="16.5" customHeight="1" x14ac:dyDescent="0.2">
      <c r="A130" s="202" t="s">
        <v>63</v>
      </c>
      <c r="B130" s="203"/>
      <c r="C130" s="207"/>
      <c r="D130" s="158">
        <v>0</v>
      </c>
      <c r="E130" s="92" t="s">
        <v>16</v>
      </c>
      <c r="F130" s="92" t="s">
        <v>16</v>
      </c>
      <c r="G130" s="92" t="s">
        <v>97</v>
      </c>
      <c r="H130" s="92" t="s">
        <v>97</v>
      </c>
      <c r="I130" s="92" t="s">
        <v>97</v>
      </c>
      <c r="J130" s="92" t="s">
        <v>97</v>
      </c>
      <c r="K130" s="92" t="s">
        <v>97</v>
      </c>
      <c r="L130" s="92" t="s">
        <v>97</v>
      </c>
      <c r="M130" s="92" t="s">
        <v>97</v>
      </c>
      <c r="N130" s="59">
        <v>0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92" t="s">
        <v>97</v>
      </c>
      <c r="U130" s="92" t="s">
        <v>97</v>
      </c>
      <c r="V130" s="92" t="s">
        <v>97</v>
      </c>
      <c r="W130" s="92" t="s">
        <v>97</v>
      </c>
      <c r="X130" s="92" t="s">
        <v>97</v>
      </c>
      <c r="Y130" s="19"/>
      <c r="Z130" s="19"/>
      <c r="AA130" s="19"/>
    </row>
    <row r="131" spans="1:27" ht="15" customHeight="1" x14ac:dyDescent="0.2">
      <c r="A131" s="202" t="s">
        <v>64</v>
      </c>
      <c r="B131" s="203"/>
      <c r="C131" s="207"/>
      <c r="D131" s="158">
        <f>D126+D130+D128</f>
        <v>33767.1</v>
      </c>
      <c r="E131" s="92" t="s">
        <v>39</v>
      </c>
      <c r="F131" s="92" t="s">
        <v>39</v>
      </c>
      <c r="G131" s="92" t="s">
        <v>97</v>
      </c>
      <c r="H131" s="54" t="s">
        <v>97</v>
      </c>
      <c r="I131" s="54" t="s">
        <v>97</v>
      </c>
      <c r="J131" s="61" t="str">
        <f>J126</f>
        <v>-</v>
      </c>
      <c r="K131" s="54" t="s">
        <v>97</v>
      </c>
      <c r="L131" s="54" t="s">
        <v>97</v>
      </c>
      <c r="M131" s="59" t="str">
        <f>M126</f>
        <v>-</v>
      </c>
      <c r="N131" s="59">
        <f t="shared" ref="N131:S131" si="55">N126+N130+N128</f>
        <v>18574.129999999997</v>
      </c>
      <c r="O131" s="59">
        <f t="shared" si="55"/>
        <v>15192.970000000001</v>
      </c>
      <c r="P131" s="59">
        <f t="shared" si="55"/>
        <v>13214.820000000002</v>
      </c>
      <c r="Q131" s="59">
        <f t="shared" si="55"/>
        <v>0</v>
      </c>
      <c r="R131" s="59">
        <f t="shared" si="55"/>
        <v>5474.99</v>
      </c>
      <c r="S131" s="59">
        <f t="shared" si="55"/>
        <v>15077.289999999999</v>
      </c>
      <c r="T131" s="67" t="str">
        <f>T126</f>
        <v>-</v>
      </c>
      <c r="U131" s="59"/>
      <c r="V131" s="59" t="str">
        <f>V126</f>
        <v>-</v>
      </c>
      <c r="W131" s="59" t="str">
        <f>W126</f>
        <v>-</v>
      </c>
      <c r="X131" s="59" t="str">
        <f>X126</f>
        <v>-</v>
      </c>
      <c r="Y131" s="19"/>
      <c r="Z131" s="19"/>
      <c r="AA131" s="19"/>
    </row>
    <row r="132" spans="1:27" ht="14.25" customHeight="1" x14ac:dyDescent="0.2">
      <c r="A132" s="214" t="s">
        <v>103</v>
      </c>
      <c r="B132" s="215"/>
      <c r="C132" s="260"/>
      <c r="D132" s="174">
        <f>'4'!D131</f>
        <v>33767.1</v>
      </c>
      <c r="E132" s="174">
        <f>'4'!E131</f>
        <v>17133.580000000002</v>
      </c>
      <c r="F132" s="174">
        <f>'4'!F131</f>
        <v>0</v>
      </c>
      <c r="G132" s="174">
        <v>0</v>
      </c>
      <c r="H132" s="174">
        <v>0</v>
      </c>
      <c r="I132" s="174">
        <v>0</v>
      </c>
      <c r="J132" s="174">
        <f>'4'!I131</f>
        <v>16633.519999999997</v>
      </c>
      <c r="K132" s="174">
        <v>0</v>
      </c>
      <c r="L132" s="174">
        <v>0</v>
      </c>
      <c r="M132" s="174">
        <f>E132+F132+K132+L132</f>
        <v>17133.580000000002</v>
      </c>
      <c r="N132" s="174">
        <f>N131</f>
        <v>18574.129999999997</v>
      </c>
      <c r="O132" s="174">
        <f t="shared" ref="O132:S132" si="56">O131</f>
        <v>15192.970000000001</v>
      </c>
      <c r="P132" s="174">
        <f t="shared" si="56"/>
        <v>13214.820000000002</v>
      </c>
      <c r="Q132" s="174">
        <f t="shared" si="56"/>
        <v>0</v>
      </c>
      <c r="R132" s="174">
        <f t="shared" si="56"/>
        <v>5474.99</v>
      </c>
      <c r="S132" s="174">
        <f t="shared" si="56"/>
        <v>15077.289999999999</v>
      </c>
      <c r="T132" s="92" t="s">
        <v>97</v>
      </c>
      <c r="U132" s="92" t="s">
        <v>97</v>
      </c>
      <c r="V132" s="92" t="s">
        <v>97</v>
      </c>
      <c r="W132" s="92" t="s">
        <v>97</v>
      </c>
      <c r="X132" s="92" t="s">
        <v>97</v>
      </c>
      <c r="Y132" s="19"/>
      <c r="Z132" s="19"/>
      <c r="AA132" s="19"/>
    </row>
    <row r="133" spans="1:27" ht="14.25" customHeight="1" x14ac:dyDescent="0.2">
      <c r="A133" s="94" t="s">
        <v>104</v>
      </c>
      <c r="B133" s="208" t="s">
        <v>101</v>
      </c>
      <c r="C133" s="209"/>
      <c r="D133" s="209"/>
      <c r="E133" s="209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10"/>
      <c r="Y133" s="19"/>
      <c r="Z133" s="19"/>
      <c r="AA133" s="19"/>
    </row>
    <row r="134" spans="1:27" ht="15.75" customHeight="1" x14ac:dyDescent="0.2">
      <c r="A134" s="51" t="s">
        <v>10</v>
      </c>
      <c r="B134" s="214" t="s">
        <v>89</v>
      </c>
      <c r="C134" s="215"/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60"/>
      <c r="Y134" s="19"/>
      <c r="Z134" s="19"/>
      <c r="AA134" s="19"/>
    </row>
    <row r="135" spans="1:27" ht="16.5" customHeight="1" x14ac:dyDescent="0.2">
      <c r="A135" s="52" t="s">
        <v>11</v>
      </c>
      <c r="B135" s="216" t="s">
        <v>56</v>
      </c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8"/>
      <c r="Y135" s="19"/>
      <c r="Z135" s="19"/>
      <c r="AA135" s="19"/>
    </row>
    <row r="136" spans="1:27" ht="38.25" x14ac:dyDescent="0.2">
      <c r="A136" s="96" t="str">
        <f>'4'!A135</f>
        <v>2.1.1.1</v>
      </c>
      <c r="B136" s="104" t="str">
        <f>'4'!B135</f>
        <v>Капітальний ремонт ЦТП на вул. Героїв-добровольців, 4-ж в м. Луцьку (заміна теплообмінника)</v>
      </c>
      <c r="C136" s="96" t="str">
        <f>'4'!C135</f>
        <v>1 шт.</v>
      </c>
      <c r="D136" s="59">
        <f>'4'!D135</f>
        <v>419.28</v>
      </c>
      <c r="E136" s="96" t="s">
        <v>39</v>
      </c>
      <c r="F136" s="96" t="s">
        <v>39</v>
      </c>
      <c r="G136" s="96" t="s">
        <v>39</v>
      </c>
      <c r="H136" s="96" t="s">
        <v>39</v>
      </c>
      <c r="I136" s="96" t="s">
        <v>39</v>
      </c>
      <c r="J136" s="96" t="s">
        <v>39</v>
      </c>
      <c r="K136" s="96" t="s">
        <v>39</v>
      </c>
      <c r="L136" s="96" t="s">
        <v>39</v>
      </c>
      <c r="M136" s="96" t="s">
        <v>39</v>
      </c>
      <c r="N136" s="152">
        <f>'4'!K135</f>
        <v>419.28</v>
      </c>
      <c r="O136" s="152">
        <f>'4'!L135</f>
        <v>0</v>
      </c>
      <c r="P136" s="58">
        <v>0</v>
      </c>
      <c r="Q136" s="58">
        <v>0</v>
      </c>
      <c r="R136" s="58">
        <f>D136</f>
        <v>419.28</v>
      </c>
      <c r="S136" s="58">
        <v>0</v>
      </c>
      <c r="T136" s="59" t="s">
        <v>97</v>
      </c>
      <c r="U136" s="59" t="s">
        <v>97</v>
      </c>
      <c r="V136" s="59" t="s">
        <v>97</v>
      </c>
      <c r="W136" s="59" t="s">
        <v>97</v>
      </c>
      <c r="X136" s="59" t="s">
        <v>97</v>
      </c>
      <c r="Y136" s="19"/>
      <c r="Z136" s="19"/>
      <c r="AA136" s="19"/>
    </row>
    <row r="137" spans="1:27" ht="14.25" customHeight="1" x14ac:dyDescent="0.2">
      <c r="A137" s="202" t="s">
        <v>61</v>
      </c>
      <c r="B137" s="203"/>
      <c r="C137" s="207"/>
      <c r="D137" s="59">
        <f>SUM(D136:D136)</f>
        <v>419.28</v>
      </c>
      <c r="E137" s="59" t="s">
        <v>39</v>
      </c>
      <c r="F137" s="59" t="s">
        <v>39</v>
      </c>
      <c r="G137" s="54" t="s">
        <v>97</v>
      </c>
      <c r="H137" s="54" t="s">
        <v>97</v>
      </c>
      <c r="I137" s="54" t="s">
        <v>97</v>
      </c>
      <c r="J137" s="61" t="s">
        <v>97</v>
      </c>
      <c r="K137" s="54" t="s">
        <v>97</v>
      </c>
      <c r="L137" s="54" t="s">
        <v>97</v>
      </c>
      <c r="M137" s="59" t="s">
        <v>97</v>
      </c>
      <c r="N137" s="59">
        <f t="shared" ref="N137:S137" si="57">SUM(N136:N136)</f>
        <v>419.28</v>
      </c>
      <c r="O137" s="59">
        <f t="shared" si="57"/>
        <v>0</v>
      </c>
      <c r="P137" s="59">
        <f t="shared" si="57"/>
        <v>0</v>
      </c>
      <c r="Q137" s="59">
        <f t="shared" si="57"/>
        <v>0</v>
      </c>
      <c r="R137" s="59">
        <f t="shared" si="57"/>
        <v>419.28</v>
      </c>
      <c r="S137" s="59">
        <f t="shared" si="57"/>
        <v>0</v>
      </c>
      <c r="T137" s="59" t="s">
        <v>97</v>
      </c>
      <c r="U137" s="59" t="s">
        <v>97</v>
      </c>
      <c r="V137" s="59" t="s">
        <v>97</v>
      </c>
      <c r="W137" s="59" t="s">
        <v>97</v>
      </c>
      <c r="X137" s="59" t="s">
        <v>97</v>
      </c>
      <c r="Y137" s="19"/>
      <c r="Z137" s="19"/>
      <c r="AA137" s="19"/>
    </row>
    <row r="138" spans="1:27" ht="17.25" customHeight="1" x14ac:dyDescent="0.2">
      <c r="A138" s="95" t="s">
        <v>34</v>
      </c>
      <c r="B138" s="216" t="s">
        <v>132</v>
      </c>
      <c r="C138" s="217"/>
      <c r="D138" s="217"/>
      <c r="E138" s="217"/>
      <c r="F138" s="217"/>
      <c r="G138" s="217"/>
      <c r="H138" s="217"/>
      <c r="I138" s="217"/>
      <c r="J138" s="217"/>
      <c r="K138" s="217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8"/>
      <c r="Y138" s="19"/>
      <c r="Z138" s="19"/>
      <c r="AA138" s="19"/>
    </row>
    <row r="139" spans="1:27" ht="14.25" customHeight="1" x14ac:dyDescent="0.2">
      <c r="A139" s="202" t="s">
        <v>62</v>
      </c>
      <c r="B139" s="203"/>
      <c r="C139" s="207"/>
      <c r="D139" s="59">
        <v>0</v>
      </c>
      <c r="E139" s="92" t="s">
        <v>16</v>
      </c>
      <c r="F139" s="92" t="s">
        <v>16</v>
      </c>
      <c r="G139" s="92" t="s">
        <v>97</v>
      </c>
      <c r="H139" s="92" t="s">
        <v>97</v>
      </c>
      <c r="I139" s="92" t="s">
        <v>97</v>
      </c>
      <c r="J139" s="92" t="s">
        <v>97</v>
      </c>
      <c r="K139" s="92" t="s">
        <v>97</v>
      </c>
      <c r="L139" s="92" t="s">
        <v>97</v>
      </c>
      <c r="M139" s="92" t="s">
        <v>97</v>
      </c>
      <c r="N139" s="78">
        <v>0</v>
      </c>
      <c r="O139" s="78">
        <v>0</v>
      </c>
      <c r="P139" s="78">
        <v>0</v>
      </c>
      <c r="Q139" s="78">
        <v>0</v>
      </c>
      <c r="R139" s="78">
        <v>0</v>
      </c>
      <c r="S139" s="78">
        <v>0</v>
      </c>
      <c r="T139" s="95" t="s">
        <v>97</v>
      </c>
      <c r="U139" s="95" t="s">
        <v>97</v>
      </c>
      <c r="V139" s="95" t="s">
        <v>97</v>
      </c>
      <c r="W139" s="95" t="s">
        <v>97</v>
      </c>
      <c r="X139" s="95" t="s">
        <v>97</v>
      </c>
      <c r="Y139" s="19"/>
      <c r="Z139" s="19"/>
      <c r="AA139" s="19"/>
    </row>
    <row r="140" spans="1:27" ht="18" customHeight="1" x14ac:dyDescent="0.2">
      <c r="A140" s="55" t="s">
        <v>35</v>
      </c>
      <c r="B140" s="202" t="s">
        <v>57</v>
      </c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7"/>
      <c r="Y140" s="19"/>
      <c r="Z140" s="19"/>
      <c r="AA140" s="19"/>
    </row>
    <row r="141" spans="1:27" ht="25.5" x14ac:dyDescent="0.2">
      <c r="A141" s="55" t="str">
        <f>'4'!A140</f>
        <v>2.1.3.1</v>
      </c>
      <c r="B141" s="104" t="str">
        <f>'4'!B140</f>
        <v>Капітальний ремонт ЦТП на вул. Івана Газюка, 15-б в м. Луцьку (автоматизація)</v>
      </c>
      <c r="C141" s="158" t="str">
        <f>'4'!C140</f>
        <v>1 шт.</v>
      </c>
      <c r="D141" s="158">
        <f>'4'!D140</f>
        <v>96.65</v>
      </c>
      <c r="E141" s="96" t="s">
        <v>39</v>
      </c>
      <c r="F141" s="96" t="s">
        <v>39</v>
      </c>
      <c r="G141" s="96" t="s">
        <v>39</v>
      </c>
      <c r="H141" s="96" t="s">
        <v>39</v>
      </c>
      <c r="I141" s="96" t="s">
        <v>39</v>
      </c>
      <c r="J141" s="96" t="s">
        <v>39</v>
      </c>
      <c r="K141" s="96" t="s">
        <v>39</v>
      </c>
      <c r="L141" s="96" t="s">
        <v>39</v>
      </c>
      <c r="M141" s="96" t="s">
        <v>39</v>
      </c>
      <c r="N141" s="158">
        <f>'4'!K140</f>
        <v>96.65</v>
      </c>
      <c r="O141" s="158">
        <f>'4'!L140</f>
        <v>0</v>
      </c>
      <c r="P141" s="58">
        <v>0</v>
      </c>
      <c r="Q141" s="158">
        <f>D141</f>
        <v>96.65</v>
      </c>
      <c r="R141" s="58">
        <v>0</v>
      </c>
      <c r="S141" s="58">
        <v>0</v>
      </c>
      <c r="T141" s="172" t="s">
        <v>97</v>
      </c>
      <c r="U141" s="172" t="s">
        <v>97</v>
      </c>
      <c r="V141" s="172" t="s">
        <v>97</v>
      </c>
      <c r="W141" s="172" t="s">
        <v>97</v>
      </c>
      <c r="X141" s="172" t="s">
        <v>97</v>
      </c>
      <c r="Y141" s="19"/>
      <c r="Z141" s="19"/>
      <c r="AA141" s="19"/>
    </row>
    <row r="142" spans="1:27" ht="25.5" x14ac:dyDescent="0.2">
      <c r="A142" s="55" t="str">
        <f>'4'!A141</f>
        <v>2.1.3.2</v>
      </c>
      <c r="B142" s="104" t="str">
        <f>'4'!B141</f>
        <v>Капітальний ремонт ЦТП на вул. Івана Газюка, 8 в м. Луцьку (автоматизація)</v>
      </c>
      <c r="C142" s="55" t="str">
        <f>'4'!C141</f>
        <v>1 шт.</v>
      </c>
      <c r="D142" s="158">
        <f>'4'!D141</f>
        <v>341.62</v>
      </c>
      <c r="E142" s="96" t="s">
        <v>39</v>
      </c>
      <c r="F142" s="96" t="s">
        <v>39</v>
      </c>
      <c r="G142" s="96" t="s">
        <v>39</v>
      </c>
      <c r="H142" s="96" t="s">
        <v>39</v>
      </c>
      <c r="I142" s="96" t="s">
        <v>39</v>
      </c>
      <c r="J142" s="96" t="s">
        <v>39</v>
      </c>
      <c r="K142" s="96" t="s">
        <v>39</v>
      </c>
      <c r="L142" s="96" t="s">
        <v>39</v>
      </c>
      <c r="M142" s="96" t="s">
        <v>39</v>
      </c>
      <c r="N142" s="158">
        <f>'4'!K141</f>
        <v>341.62</v>
      </c>
      <c r="O142" s="158">
        <f>'4'!L141</f>
        <v>0</v>
      </c>
      <c r="P142" s="58">
        <v>0</v>
      </c>
      <c r="Q142" s="158">
        <f t="shared" ref="Q142:Q148" si="58">D142</f>
        <v>341.62</v>
      </c>
      <c r="R142" s="58">
        <v>0</v>
      </c>
      <c r="S142" s="58">
        <v>0</v>
      </c>
      <c r="T142" s="172" t="s">
        <v>97</v>
      </c>
      <c r="U142" s="172" t="s">
        <v>97</v>
      </c>
      <c r="V142" s="172" t="s">
        <v>97</v>
      </c>
      <c r="W142" s="172" t="s">
        <v>97</v>
      </c>
      <c r="X142" s="172" t="s">
        <v>97</v>
      </c>
      <c r="Y142" s="19"/>
      <c r="Z142" s="19"/>
      <c r="AA142" s="19"/>
    </row>
    <row r="143" spans="1:27" ht="25.5" x14ac:dyDescent="0.2">
      <c r="A143" s="55" t="str">
        <f>'4'!A142</f>
        <v>2.1.3.3</v>
      </c>
      <c r="B143" s="104" t="str">
        <f>'4'!B142</f>
        <v>Капітальний ремонт ЦТП на вул. Ярослава Мудрого, 50-в в м. Луцьку (автоматизація)</v>
      </c>
      <c r="C143" s="55" t="str">
        <f>'4'!C142</f>
        <v>1 шт.</v>
      </c>
      <c r="D143" s="158">
        <f>'4'!D142</f>
        <v>205.38</v>
      </c>
      <c r="E143" s="96" t="s">
        <v>39</v>
      </c>
      <c r="F143" s="96" t="s">
        <v>39</v>
      </c>
      <c r="G143" s="96" t="s">
        <v>39</v>
      </c>
      <c r="H143" s="96" t="s">
        <v>39</v>
      </c>
      <c r="I143" s="96" t="s">
        <v>39</v>
      </c>
      <c r="J143" s="96" t="s">
        <v>39</v>
      </c>
      <c r="K143" s="96" t="s">
        <v>39</v>
      </c>
      <c r="L143" s="96" t="s">
        <v>39</v>
      </c>
      <c r="M143" s="96" t="s">
        <v>39</v>
      </c>
      <c r="N143" s="158">
        <f>'4'!K142</f>
        <v>205.38</v>
      </c>
      <c r="O143" s="158">
        <f>'4'!L142</f>
        <v>0</v>
      </c>
      <c r="P143" s="58">
        <v>0</v>
      </c>
      <c r="Q143" s="158">
        <f t="shared" si="58"/>
        <v>205.38</v>
      </c>
      <c r="R143" s="58">
        <v>0</v>
      </c>
      <c r="S143" s="58">
        <v>0</v>
      </c>
      <c r="T143" s="172" t="s">
        <v>97</v>
      </c>
      <c r="U143" s="172" t="s">
        <v>97</v>
      </c>
      <c r="V143" s="172" t="s">
        <v>97</v>
      </c>
      <c r="W143" s="172" t="s">
        <v>97</v>
      </c>
      <c r="X143" s="172" t="s">
        <v>97</v>
      </c>
      <c r="Y143" s="19"/>
      <c r="Z143" s="19"/>
      <c r="AA143" s="19"/>
    </row>
    <row r="144" spans="1:27" ht="25.5" x14ac:dyDescent="0.2">
      <c r="A144" s="55" t="str">
        <f>'4'!A143</f>
        <v>2.1.3.4</v>
      </c>
      <c r="B144" s="104" t="str">
        <f>'4'!B143</f>
        <v>Капітальний ремонт ЦТП на вул. Кравчука, 1 в м. Луцьку (автоматизація)</v>
      </c>
      <c r="C144" s="55" t="str">
        <f>'4'!C143</f>
        <v>1 шт.</v>
      </c>
      <c r="D144" s="158">
        <f>'4'!D143</f>
        <v>117.03</v>
      </c>
      <c r="E144" s="96" t="s">
        <v>39</v>
      </c>
      <c r="F144" s="96" t="s">
        <v>39</v>
      </c>
      <c r="G144" s="96" t="s">
        <v>39</v>
      </c>
      <c r="H144" s="96" t="s">
        <v>39</v>
      </c>
      <c r="I144" s="96" t="s">
        <v>39</v>
      </c>
      <c r="J144" s="96" t="s">
        <v>39</v>
      </c>
      <c r="K144" s="96" t="s">
        <v>39</v>
      </c>
      <c r="L144" s="96" t="s">
        <v>39</v>
      </c>
      <c r="M144" s="96" t="s">
        <v>39</v>
      </c>
      <c r="N144" s="158">
        <f>'4'!K143</f>
        <v>117.03</v>
      </c>
      <c r="O144" s="158">
        <f>'4'!L143</f>
        <v>0</v>
      </c>
      <c r="P144" s="58">
        <v>0</v>
      </c>
      <c r="Q144" s="158">
        <f t="shared" si="58"/>
        <v>117.03</v>
      </c>
      <c r="R144" s="58">
        <v>0</v>
      </c>
      <c r="S144" s="58">
        <v>0</v>
      </c>
      <c r="T144" s="172" t="s">
        <v>97</v>
      </c>
      <c r="U144" s="172" t="s">
        <v>97</v>
      </c>
      <c r="V144" s="172" t="s">
        <v>97</v>
      </c>
      <c r="W144" s="172" t="s">
        <v>97</v>
      </c>
      <c r="X144" s="172" t="s">
        <v>97</v>
      </c>
      <c r="Y144" s="19"/>
      <c r="Z144" s="19"/>
      <c r="AA144" s="19"/>
    </row>
    <row r="145" spans="1:29" ht="25.5" x14ac:dyDescent="0.2">
      <c r="A145" s="55" t="str">
        <f>'4'!A144</f>
        <v>2.1.3.5</v>
      </c>
      <c r="B145" s="104" t="str">
        <f>'4'!B144</f>
        <v>Капітальний ремонт ЦТП на вул. Конякіна, 7-б в м. Луцьку (автоматизація)</v>
      </c>
      <c r="C145" s="55" t="str">
        <f>'4'!C144</f>
        <v>1 шт.</v>
      </c>
      <c r="D145" s="158">
        <f>'4'!D144</f>
        <v>121.13</v>
      </c>
      <c r="E145" s="96" t="s">
        <v>39</v>
      </c>
      <c r="F145" s="96" t="s">
        <v>39</v>
      </c>
      <c r="G145" s="96" t="s">
        <v>39</v>
      </c>
      <c r="H145" s="96" t="s">
        <v>39</v>
      </c>
      <c r="I145" s="96" t="s">
        <v>39</v>
      </c>
      <c r="J145" s="96" t="s">
        <v>39</v>
      </c>
      <c r="K145" s="96" t="s">
        <v>39</v>
      </c>
      <c r="L145" s="96" t="s">
        <v>39</v>
      </c>
      <c r="M145" s="96" t="s">
        <v>39</v>
      </c>
      <c r="N145" s="158">
        <f>'4'!K144</f>
        <v>121.13</v>
      </c>
      <c r="O145" s="158">
        <f>'4'!L144</f>
        <v>0</v>
      </c>
      <c r="P145" s="58">
        <v>0</v>
      </c>
      <c r="Q145" s="158">
        <f t="shared" si="58"/>
        <v>121.13</v>
      </c>
      <c r="R145" s="58">
        <v>0</v>
      </c>
      <c r="S145" s="58">
        <v>0</v>
      </c>
      <c r="T145" s="172" t="s">
        <v>97</v>
      </c>
      <c r="U145" s="172" t="s">
        <v>97</v>
      </c>
      <c r="V145" s="172" t="s">
        <v>97</v>
      </c>
      <c r="W145" s="172" t="s">
        <v>97</v>
      </c>
      <c r="X145" s="172" t="s">
        <v>97</v>
      </c>
      <c r="Y145" s="19"/>
      <c r="Z145" s="19"/>
      <c r="AA145" s="19"/>
    </row>
    <row r="146" spans="1:29" ht="25.5" x14ac:dyDescent="0.2">
      <c r="A146" s="55" t="str">
        <f>'4'!A145</f>
        <v>2.1.3.6</v>
      </c>
      <c r="B146" s="104" t="str">
        <f>'4'!B145</f>
        <v>Капітальний ремонт ЦТП на вул. Конякіна, 8-а в м. Луцьку (автоматизація)</v>
      </c>
      <c r="C146" s="55" t="str">
        <f>'4'!C145</f>
        <v>1 шт.</v>
      </c>
      <c r="D146" s="158">
        <f>'4'!D145</f>
        <v>119.78</v>
      </c>
      <c r="E146" s="96" t="s">
        <v>39</v>
      </c>
      <c r="F146" s="96" t="s">
        <v>39</v>
      </c>
      <c r="G146" s="96" t="s">
        <v>39</v>
      </c>
      <c r="H146" s="96" t="s">
        <v>39</v>
      </c>
      <c r="I146" s="96" t="s">
        <v>39</v>
      </c>
      <c r="J146" s="96" t="s">
        <v>39</v>
      </c>
      <c r="K146" s="96" t="s">
        <v>39</v>
      </c>
      <c r="L146" s="96" t="s">
        <v>39</v>
      </c>
      <c r="M146" s="96" t="s">
        <v>39</v>
      </c>
      <c r="N146" s="158">
        <f>'4'!K145</f>
        <v>119.78</v>
      </c>
      <c r="O146" s="158">
        <f>'4'!L145</f>
        <v>0</v>
      </c>
      <c r="P146" s="58">
        <v>0</v>
      </c>
      <c r="Q146" s="158">
        <f t="shared" si="58"/>
        <v>119.78</v>
      </c>
      <c r="R146" s="58">
        <v>0</v>
      </c>
      <c r="S146" s="58">
        <v>0</v>
      </c>
      <c r="T146" s="172" t="s">
        <v>97</v>
      </c>
      <c r="U146" s="172" t="s">
        <v>97</v>
      </c>
      <c r="V146" s="172" t="s">
        <v>97</v>
      </c>
      <c r="W146" s="172" t="s">
        <v>97</v>
      </c>
      <c r="X146" s="172" t="s">
        <v>97</v>
      </c>
      <c r="Y146" s="19"/>
      <c r="Z146" s="19"/>
      <c r="AA146" s="19"/>
    </row>
    <row r="147" spans="1:29" ht="38.25" x14ac:dyDescent="0.2">
      <c r="A147" s="55" t="str">
        <f>'4'!A146</f>
        <v>2.1.3.7</v>
      </c>
      <c r="B147" s="104" t="str">
        <f>'4'!B146</f>
        <v>Капітальний ремонт ЦТП на вул. Захисників України, 10-б в м. Луцьку (автоматизація)</v>
      </c>
      <c r="C147" s="55" t="str">
        <f>'4'!C146</f>
        <v>1 шт.</v>
      </c>
      <c r="D147" s="158">
        <f>'4'!D146</f>
        <v>115.92</v>
      </c>
      <c r="E147" s="96" t="s">
        <v>39</v>
      </c>
      <c r="F147" s="96" t="s">
        <v>39</v>
      </c>
      <c r="G147" s="96" t="s">
        <v>39</v>
      </c>
      <c r="H147" s="96" t="s">
        <v>39</v>
      </c>
      <c r="I147" s="96" t="s">
        <v>39</v>
      </c>
      <c r="J147" s="96" t="s">
        <v>39</v>
      </c>
      <c r="K147" s="96" t="s">
        <v>39</v>
      </c>
      <c r="L147" s="96" t="s">
        <v>39</v>
      </c>
      <c r="M147" s="96" t="s">
        <v>39</v>
      </c>
      <c r="N147" s="158">
        <f>'4'!K146</f>
        <v>115.92</v>
      </c>
      <c r="O147" s="158">
        <f>'4'!L146</f>
        <v>0</v>
      </c>
      <c r="P147" s="58">
        <v>0</v>
      </c>
      <c r="Q147" s="158">
        <f t="shared" si="58"/>
        <v>115.92</v>
      </c>
      <c r="R147" s="58">
        <v>0</v>
      </c>
      <c r="S147" s="58">
        <v>0</v>
      </c>
      <c r="T147" s="172" t="s">
        <v>97</v>
      </c>
      <c r="U147" s="172" t="s">
        <v>97</v>
      </c>
      <c r="V147" s="172" t="s">
        <v>97</v>
      </c>
      <c r="W147" s="172" t="s">
        <v>97</v>
      </c>
      <c r="X147" s="172" t="s">
        <v>97</v>
      </c>
      <c r="Y147" s="19"/>
      <c r="Z147" s="19"/>
      <c r="AA147" s="19"/>
    </row>
    <row r="148" spans="1:29" ht="38.25" x14ac:dyDescent="0.2">
      <c r="A148" s="55" t="str">
        <f>'4'!A147</f>
        <v>2.1.3.8</v>
      </c>
      <c r="B148" s="104" t="str">
        <f>'4'!B147</f>
        <v>Капітальний ремонт ЦТП на вул.Гнідавській, 65-а в м. Луцьку (автоматизація)</v>
      </c>
      <c r="C148" s="55" t="str">
        <f>'4'!C147</f>
        <v>1 шт.</v>
      </c>
      <c r="D148" s="158">
        <f>'4'!D147</f>
        <v>304.83</v>
      </c>
      <c r="E148" s="96" t="s">
        <v>39</v>
      </c>
      <c r="F148" s="96" t="s">
        <v>39</v>
      </c>
      <c r="G148" s="96" t="s">
        <v>39</v>
      </c>
      <c r="H148" s="96" t="s">
        <v>39</v>
      </c>
      <c r="I148" s="96" t="s">
        <v>39</v>
      </c>
      <c r="J148" s="96" t="s">
        <v>39</v>
      </c>
      <c r="K148" s="96" t="s">
        <v>39</v>
      </c>
      <c r="L148" s="96" t="s">
        <v>39</v>
      </c>
      <c r="M148" s="96" t="s">
        <v>39</v>
      </c>
      <c r="N148" s="158">
        <f>'4'!K147</f>
        <v>304.83</v>
      </c>
      <c r="O148" s="158">
        <f>'4'!L147</f>
        <v>0</v>
      </c>
      <c r="P148" s="58">
        <v>0</v>
      </c>
      <c r="Q148" s="158">
        <f t="shared" si="58"/>
        <v>304.83</v>
      </c>
      <c r="R148" s="58">
        <v>0</v>
      </c>
      <c r="S148" s="58">
        <v>0</v>
      </c>
      <c r="T148" s="172" t="s">
        <v>97</v>
      </c>
      <c r="U148" s="172" t="s">
        <v>97</v>
      </c>
      <c r="V148" s="172" t="s">
        <v>97</v>
      </c>
      <c r="W148" s="172" t="s">
        <v>97</v>
      </c>
      <c r="X148" s="172" t="s">
        <v>97</v>
      </c>
      <c r="Y148" s="19"/>
      <c r="Z148" s="19"/>
      <c r="AA148" s="19"/>
    </row>
    <row r="149" spans="1:29" ht="14.25" customHeight="1" x14ac:dyDescent="0.2">
      <c r="A149" s="202" t="s">
        <v>63</v>
      </c>
      <c r="B149" s="203"/>
      <c r="C149" s="207"/>
      <c r="D149" s="158">
        <f>SUM(D141:D148)</f>
        <v>1422.34</v>
      </c>
      <c r="E149" s="92" t="s">
        <v>16</v>
      </c>
      <c r="F149" s="92" t="s">
        <v>16</v>
      </c>
      <c r="G149" s="92" t="s">
        <v>97</v>
      </c>
      <c r="H149" s="92" t="s">
        <v>97</v>
      </c>
      <c r="I149" s="92" t="s">
        <v>97</v>
      </c>
      <c r="J149" s="92" t="s">
        <v>97</v>
      </c>
      <c r="K149" s="92" t="s">
        <v>97</v>
      </c>
      <c r="L149" s="92" t="s">
        <v>97</v>
      </c>
      <c r="M149" s="92" t="s">
        <v>97</v>
      </c>
      <c r="N149" s="158">
        <f t="shared" ref="N149:S149" si="59">SUM(N141:N148)</f>
        <v>1422.34</v>
      </c>
      <c r="O149" s="158">
        <f t="shared" si="59"/>
        <v>0</v>
      </c>
      <c r="P149" s="158">
        <f t="shared" si="59"/>
        <v>0</v>
      </c>
      <c r="Q149" s="158">
        <f t="shared" si="59"/>
        <v>1422.34</v>
      </c>
      <c r="R149" s="158">
        <f t="shared" si="59"/>
        <v>0</v>
      </c>
      <c r="S149" s="158">
        <f t="shared" si="59"/>
        <v>0</v>
      </c>
      <c r="T149" s="95" t="s">
        <v>97</v>
      </c>
      <c r="U149" s="95" t="s">
        <v>97</v>
      </c>
      <c r="V149" s="95" t="s">
        <v>97</v>
      </c>
      <c r="W149" s="95" t="s">
        <v>97</v>
      </c>
      <c r="X149" s="95" t="s">
        <v>97</v>
      </c>
      <c r="Y149" s="19"/>
      <c r="Z149" s="19"/>
      <c r="AA149" s="19"/>
    </row>
    <row r="150" spans="1:29" ht="16.5" customHeight="1" x14ac:dyDescent="0.2">
      <c r="A150" s="202" t="s">
        <v>64</v>
      </c>
      <c r="B150" s="203"/>
      <c r="C150" s="207"/>
      <c r="D150" s="179">
        <f>D137+D149+D139</f>
        <v>1841.62</v>
      </c>
      <c r="E150" s="92" t="s">
        <v>39</v>
      </c>
      <c r="F150" s="92" t="s">
        <v>39</v>
      </c>
      <c r="G150" s="92" t="s">
        <v>97</v>
      </c>
      <c r="H150" s="54" t="s">
        <v>97</v>
      </c>
      <c r="I150" s="54" t="s">
        <v>97</v>
      </c>
      <c r="J150" s="61" t="str">
        <f>J137</f>
        <v>-</v>
      </c>
      <c r="K150" s="54" t="s">
        <v>97</v>
      </c>
      <c r="L150" s="54" t="s">
        <v>97</v>
      </c>
      <c r="M150" s="62" t="str">
        <f>M137</f>
        <v>-</v>
      </c>
      <c r="N150" s="179">
        <f t="shared" ref="N150:S150" si="60">N137+N149+N139</f>
        <v>1841.62</v>
      </c>
      <c r="O150" s="179">
        <f t="shared" si="60"/>
        <v>0</v>
      </c>
      <c r="P150" s="179">
        <f t="shared" si="60"/>
        <v>0</v>
      </c>
      <c r="Q150" s="179">
        <f t="shared" si="60"/>
        <v>1422.34</v>
      </c>
      <c r="R150" s="179">
        <f t="shared" si="60"/>
        <v>419.28</v>
      </c>
      <c r="S150" s="179">
        <f t="shared" si="60"/>
        <v>0</v>
      </c>
      <c r="T150" s="76" t="str">
        <f>T137</f>
        <v>-</v>
      </c>
      <c r="U150" s="62" t="s">
        <v>97</v>
      </c>
      <c r="V150" s="62" t="str">
        <f>V137</f>
        <v>-</v>
      </c>
      <c r="W150" s="62" t="str">
        <f>W137</f>
        <v>-</v>
      </c>
      <c r="X150" s="62" t="str">
        <f>X137</f>
        <v>-</v>
      </c>
      <c r="Y150" s="19"/>
      <c r="Z150" s="19"/>
      <c r="AA150" s="19"/>
    </row>
    <row r="151" spans="1:29" ht="17.25" customHeight="1" x14ac:dyDescent="0.2">
      <c r="A151" s="214" t="s">
        <v>105</v>
      </c>
      <c r="B151" s="215"/>
      <c r="C151" s="260"/>
      <c r="D151" s="174">
        <f>'4'!D150</f>
        <v>1841.62</v>
      </c>
      <c r="E151" s="174">
        <f>'4'!E150</f>
        <v>343.97</v>
      </c>
      <c r="F151" s="174">
        <f>'4'!F150</f>
        <v>1450</v>
      </c>
      <c r="G151" s="174">
        <v>0</v>
      </c>
      <c r="H151" s="174">
        <v>0</v>
      </c>
      <c r="I151" s="174">
        <v>0</v>
      </c>
      <c r="J151" s="174">
        <f>'4'!I150</f>
        <v>47.649999999999864</v>
      </c>
      <c r="K151" s="174">
        <v>0</v>
      </c>
      <c r="L151" s="174">
        <v>0</v>
      </c>
      <c r="M151" s="174">
        <f>E151+F151+K151+L151</f>
        <v>1793.97</v>
      </c>
      <c r="N151" s="174">
        <f t="shared" ref="N151:S151" si="61">N150</f>
        <v>1841.62</v>
      </c>
      <c r="O151" s="174">
        <f t="shared" si="61"/>
        <v>0</v>
      </c>
      <c r="P151" s="174">
        <f t="shared" si="61"/>
        <v>0</v>
      </c>
      <c r="Q151" s="174">
        <f t="shared" si="61"/>
        <v>1422.34</v>
      </c>
      <c r="R151" s="174">
        <f t="shared" si="61"/>
        <v>419.28</v>
      </c>
      <c r="S151" s="174">
        <f t="shared" si="61"/>
        <v>0</v>
      </c>
      <c r="T151" s="107" t="s">
        <v>97</v>
      </c>
      <c r="U151" s="107" t="s">
        <v>97</v>
      </c>
      <c r="V151" s="107" t="s">
        <v>97</v>
      </c>
      <c r="W151" s="95" t="s">
        <v>97</v>
      </c>
      <c r="X151" s="95" t="s">
        <v>97</v>
      </c>
      <c r="Y151" s="19"/>
      <c r="Z151" s="19"/>
      <c r="AA151" s="19"/>
    </row>
    <row r="152" spans="1:29" ht="17.25" hidden="1" customHeight="1" x14ac:dyDescent="0.2">
      <c r="A152" s="219" t="s">
        <v>84</v>
      </c>
      <c r="B152" s="220"/>
      <c r="C152" s="221"/>
      <c r="D152" s="63">
        <f>D126+D128+D130</f>
        <v>33767.1</v>
      </c>
      <c r="E152" s="60" t="str">
        <f>E131</f>
        <v>х</v>
      </c>
      <c r="F152" s="60" t="str">
        <f>F131</f>
        <v>х</v>
      </c>
      <c r="G152" s="54" t="s">
        <v>97</v>
      </c>
      <c r="H152" s="54" t="s">
        <v>97</v>
      </c>
      <c r="I152" s="54" t="s">
        <v>97</v>
      </c>
      <c r="J152" s="75" t="str">
        <f>J131</f>
        <v>-</v>
      </c>
      <c r="K152" s="54" t="s">
        <v>97</v>
      </c>
      <c r="L152" s="54" t="s">
        <v>97</v>
      </c>
      <c r="M152" s="63" t="str">
        <f t="shared" ref="M152:T152" si="62">M131</f>
        <v>-</v>
      </c>
      <c r="N152" s="63">
        <f t="shared" si="62"/>
        <v>18574.129999999997</v>
      </c>
      <c r="O152" s="63">
        <f t="shared" si="62"/>
        <v>15192.970000000001</v>
      </c>
      <c r="P152" s="63">
        <f t="shared" si="62"/>
        <v>13214.820000000002</v>
      </c>
      <c r="Q152" s="63">
        <f t="shared" si="62"/>
        <v>0</v>
      </c>
      <c r="R152" s="63">
        <f t="shared" si="62"/>
        <v>5474.99</v>
      </c>
      <c r="S152" s="63">
        <f t="shared" si="62"/>
        <v>15077.289999999999</v>
      </c>
      <c r="T152" s="77" t="str">
        <f t="shared" si="62"/>
        <v>-</v>
      </c>
      <c r="U152" s="63"/>
      <c r="V152" s="63" t="str">
        <f>V131</f>
        <v>-</v>
      </c>
      <c r="W152" s="63" t="str">
        <f>W131</f>
        <v>-</v>
      </c>
      <c r="X152" s="63" t="str">
        <f>X131</f>
        <v>-</v>
      </c>
      <c r="Y152" s="23"/>
      <c r="Z152" s="23"/>
      <c r="AA152" s="23"/>
    </row>
    <row r="153" spans="1:29" ht="17.25" customHeight="1" x14ac:dyDescent="0.2">
      <c r="A153" s="109" t="s">
        <v>69</v>
      </c>
      <c r="B153" s="208" t="s">
        <v>12</v>
      </c>
      <c r="C153" s="209"/>
      <c r="D153" s="209"/>
      <c r="E153" s="209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10"/>
      <c r="Y153" s="108"/>
      <c r="Z153" s="108"/>
      <c r="AA153" s="108"/>
    </row>
    <row r="154" spans="1:29" x14ac:dyDescent="0.2">
      <c r="A154" s="51" t="s">
        <v>13</v>
      </c>
      <c r="B154" s="214" t="s">
        <v>145</v>
      </c>
      <c r="C154" s="215"/>
      <c r="D154" s="215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60"/>
      <c r="Y154" s="25"/>
      <c r="Z154" s="25"/>
      <c r="AA154" s="25"/>
    </row>
    <row r="155" spans="1:29" x14ac:dyDescent="0.2">
      <c r="A155" s="52" t="s">
        <v>14</v>
      </c>
      <c r="B155" s="216" t="s">
        <v>56</v>
      </c>
      <c r="C155" s="217"/>
      <c r="D155" s="217"/>
      <c r="E155" s="217"/>
      <c r="F155" s="217"/>
      <c r="G155" s="217"/>
      <c r="H155" s="217"/>
      <c r="I155" s="217"/>
      <c r="J155" s="217"/>
      <c r="K155" s="217"/>
      <c r="L155" s="217"/>
      <c r="M155" s="217"/>
      <c r="N155" s="217"/>
      <c r="O155" s="217"/>
      <c r="P155" s="217"/>
      <c r="Q155" s="217"/>
      <c r="R155" s="217"/>
      <c r="S155" s="217"/>
      <c r="T155" s="217"/>
      <c r="U155" s="217"/>
      <c r="V155" s="217"/>
      <c r="W155" s="217"/>
      <c r="X155" s="218"/>
      <c r="Y155" s="25"/>
      <c r="Z155" s="25"/>
      <c r="AA155" s="25"/>
    </row>
    <row r="156" spans="1:29" s="88" customFormat="1" x14ac:dyDescent="0.2">
      <c r="A156" s="202" t="s">
        <v>65</v>
      </c>
      <c r="B156" s="203"/>
      <c r="C156" s="207"/>
      <c r="D156" s="59">
        <v>0</v>
      </c>
      <c r="E156" s="107" t="s">
        <v>16</v>
      </c>
      <c r="F156" s="107" t="s">
        <v>16</v>
      </c>
      <c r="G156" s="54" t="s">
        <v>97</v>
      </c>
      <c r="H156" s="54" t="s">
        <v>97</v>
      </c>
      <c r="I156" s="54" t="s">
        <v>97</v>
      </c>
      <c r="J156" s="54" t="s">
        <v>97</v>
      </c>
      <c r="K156" s="54" t="s">
        <v>97</v>
      </c>
      <c r="L156" s="54" t="s">
        <v>97</v>
      </c>
      <c r="M156" s="79">
        <v>0</v>
      </c>
      <c r="N156" s="79">
        <v>0</v>
      </c>
      <c r="O156" s="79">
        <v>0</v>
      </c>
      <c r="P156" s="79">
        <v>0</v>
      </c>
      <c r="Q156" s="79">
        <v>0</v>
      </c>
      <c r="R156" s="79">
        <v>0</v>
      </c>
      <c r="S156" s="79">
        <v>0</v>
      </c>
      <c r="T156" s="54" t="s">
        <v>97</v>
      </c>
      <c r="U156" s="54" t="s">
        <v>97</v>
      </c>
      <c r="V156" s="54" t="s">
        <v>97</v>
      </c>
      <c r="W156" s="54" t="s">
        <v>97</v>
      </c>
      <c r="X156" s="54" t="s">
        <v>97</v>
      </c>
      <c r="Y156" s="110"/>
      <c r="Z156" s="110"/>
      <c r="AA156" s="110"/>
      <c r="AB156" s="116"/>
      <c r="AC156" s="116"/>
    </row>
    <row r="157" spans="1:29" s="88" customFormat="1" x14ac:dyDescent="0.2">
      <c r="A157" s="107" t="s">
        <v>15</v>
      </c>
      <c r="B157" s="216" t="s">
        <v>132</v>
      </c>
      <c r="C157" s="217"/>
      <c r="D157" s="217"/>
      <c r="E157" s="217"/>
      <c r="F157" s="217"/>
      <c r="G157" s="217"/>
      <c r="H157" s="217"/>
      <c r="I157" s="217"/>
      <c r="J157" s="217"/>
      <c r="K157" s="217"/>
      <c r="L157" s="217"/>
      <c r="M157" s="217"/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8"/>
      <c r="Y157" s="116"/>
      <c r="Z157" s="116"/>
      <c r="AA157" s="116"/>
      <c r="AB157" s="116"/>
      <c r="AC157" s="116"/>
    </row>
    <row r="158" spans="1:29" s="88" customFormat="1" x14ac:dyDescent="0.2">
      <c r="A158" s="202" t="s">
        <v>66</v>
      </c>
      <c r="B158" s="203"/>
      <c r="C158" s="207"/>
      <c r="D158" s="59">
        <v>0</v>
      </c>
      <c r="E158" s="107" t="s">
        <v>16</v>
      </c>
      <c r="F158" s="107" t="s">
        <v>16</v>
      </c>
      <c r="G158" s="54" t="s">
        <v>97</v>
      </c>
      <c r="H158" s="54" t="s">
        <v>97</v>
      </c>
      <c r="I158" s="54" t="s">
        <v>97</v>
      </c>
      <c r="J158" s="54" t="s">
        <v>97</v>
      </c>
      <c r="K158" s="54" t="s">
        <v>97</v>
      </c>
      <c r="L158" s="54" t="s">
        <v>97</v>
      </c>
      <c r="M158" s="60">
        <f>D158</f>
        <v>0</v>
      </c>
      <c r="N158" s="60">
        <v>0</v>
      </c>
      <c r="O158" s="60">
        <v>0</v>
      </c>
      <c r="P158" s="60">
        <v>0</v>
      </c>
      <c r="Q158" s="60">
        <v>0</v>
      </c>
      <c r="R158" s="60">
        <v>0</v>
      </c>
      <c r="S158" s="60">
        <v>0</v>
      </c>
      <c r="T158" s="54" t="s">
        <v>97</v>
      </c>
      <c r="U158" s="54" t="s">
        <v>97</v>
      </c>
      <c r="V158" s="54" t="s">
        <v>97</v>
      </c>
      <c r="W158" s="54" t="s">
        <v>97</v>
      </c>
      <c r="X158" s="54" t="s">
        <v>97</v>
      </c>
      <c r="Y158" s="110"/>
      <c r="Z158" s="110"/>
      <c r="AA158" s="110"/>
      <c r="AB158" s="116"/>
      <c r="AC158" s="116"/>
    </row>
    <row r="159" spans="1:29" s="88" customFormat="1" x14ac:dyDescent="0.2">
      <c r="A159" s="55" t="s">
        <v>37</v>
      </c>
      <c r="B159" s="202" t="s">
        <v>57</v>
      </c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7"/>
      <c r="Y159" s="116"/>
      <c r="Z159" s="116"/>
      <c r="AA159" s="116"/>
      <c r="AB159" s="116"/>
      <c r="AC159" s="116"/>
    </row>
    <row r="160" spans="1:29" s="88" customFormat="1" x14ac:dyDescent="0.2">
      <c r="A160" s="202" t="s">
        <v>67</v>
      </c>
      <c r="B160" s="203"/>
      <c r="C160" s="207"/>
      <c r="D160" s="59">
        <v>0</v>
      </c>
      <c r="E160" s="107" t="s">
        <v>16</v>
      </c>
      <c r="F160" s="107" t="s">
        <v>16</v>
      </c>
      <c r="G160" s="54" t="s">
        <v>97</v>
      </c>
      <c r="H160" s="54" t="s">
        <v>97</v>
      </c>
      <c r="I160" s="54" t="s">
        <v>97</v>
      </c>
      <c r="J160" s="54" t="s">
        <v>97</v>
      </c>
      <c r="K160" s="54" t="s">
        <v>97</v>
      </c>
      <c r="L160" s="54" t="s">
        <v>97</v>
      </c>
      <c r="M160" s="59">
        <v>0</v>
      </c>
      <c r="N160" s="59">
        <v>0</v>
      </c>
      <c r="O160" s="59">
        <f>SUM(O158:O159)</f>
        <v>0</v>
      </c>
      <c r="P160" s="59">
        <v>0</v>
      </c>
      <c r="Q160" s="59">
        <v>0</v>
      </c>
      <c r="R160" s="59">
        <v>0</v>
      </c>
      <c r="S160" s="59">
        <v>0</v>
      </c>
      <c r="T160" s="54" t="s">
        <v>97</v>
      </c>
      <c r="U160" s="54" t="s">
        <v>97</v>
      </c>
      <c r="V160" s="54" t="s">
        <v>97</v>
      </c>
      <c r="W160" s="54" t="s">
        <v>97</v>
      </c>
      <c r="X160" s="54" t="s">
        <v>97</v>
      </c>
      <c r="Y160" s="110"/>
      <c r="Z160" s="139"/>
      <c r="AA160" s="110"/>
      <c r="AB160" s="116"/>
      <c r="AC160" s="116"/>
    </row>
    <row r="161" spans="1:29" s="88" customFormat="1" x14ac:dyDescent="0.2">
      <c r="A161" s="214" t="s">
        <v>68</v>
      </c>
      <c r="B161" s="215"/>
      <c r="C161" s="260"/>
      <c r="D161" s="60">
        <f>D160+D158+D156</f>
        <v>0</v>
      </c>
      <c r="E161" s="107" t="s">
        <v>16</v>
      </c>
      <c r="F161" s="107" t="s">
        <v>16</v>
      </c>
      <c r="G161" s="54" t="s">
        <v>97</v>
      </c>
      <c r="H161" s="54" t="s">
        <v>97</v>
      </c>
      <c r="I161" s="54" t="s">
        <v>97</v>
      </c>
      <c r="J161" s="54" t="s">
        <v>97</v>
      </c>
      <c r="K161" s="54" t="s">
        <v>97</v>
      </c>
      <c r="L161" s="54" t="s">
        <v>97</v>
      </c>
      <c r="M161" s="60">
        <f t="shared" ref="M161:S161" si="63">M160+M158+M156</f>
        <v>0</v>
      </c>
      <c r="N161" s="60">
        <f t="shared" si="63"/>
        <v>0</v>
      </c>
      <c r="O161" s="60">
        <f t="shared" si="63"/>
        <v>0</v>
      </c>
      <c r="P161" s="60">
        <f t="shared" si="63"/>
        <v>0</v>
      </c>
      <c r="Q161" s="60">
        <f t="shared" si="63"/>
        <v>0</v>
      </c>
      <c r="R161" s="60">
        <f t="shared" si="63"/>
        <v>0</v>
      </c>
      <c r="S161" s="60">
        <f t="shared" si="63"/>
        <v>0</v>
      </c>
      <c r="T161" s="54" t="s">
        <v>97</v>
      </c>
      <c r="U161" s="54" t="s">
        <v>97</v>
      </c>
      <c r="V161" s="54" t="s">
        <v>97</v>
      </c>
      <c r="W161" s="54" t="s">
        <v>97</v>
      </c>
      <c r="X161" s="54" t="s">
        <v>97</v>
      </c>
      <c r="Y161" s="110"/>
      <c r="Z161" s="110"/>
      <c r="AA161" s="110"/>
      <c r="AB161" s="116"/>
      <c r="AC161" s="116"/>
    </row>
    <row r="162" spans="1:29" s="88" customFormat="1" x14ac:dyDescent="0.2">
      <c r="A162" s="214" t="s">
        <v>85</v>
      </c>
      <c r="B162" s="215"/>
      <c r="C162" s="260"/>
      <c r="D162" s="60">
        <f>D161</f>
        <v>0</v>
      </c>
      <c r="E162" s="60">
        <v>0</v>
      </c>
      <c r="F162" s="60">
        <f>'4'!F160</f>
        <v>0</v>
      </c>
      <c r="G162" s="60">
        <v>0</v>
      </c>
      <c r="H162" s="60">
        <v>0</v>
      </c>
      <c r="I162" s="60">
        <v>0</v>
      </c>
      <c r="J162" s="60">
        <v>0</v>
      </c>
      <c r="K162" s="60">
        <v>0</v>
      </c>
      <c r="L162" s="60">
        <v>0</v>
      </c>
      <c r="M162" s="174">
        <f>E162+F162+K162+L162</f>
        <v>0</v>
      </c>
      <c r="N162" s="60">
        <f t="shared" ref="N162:S162" si="64">N161</f>
        <v>0</v>
      </c>
      <c r="O162" s="60">
        <f t="shared" si="64"/>
        <v>0</v>
      </c>
      <c r="P162" s="60">
        <f t="shared" si="64"/>
        <v>0</v>
      </c>
      <c r="Q162" s="60">
        <f t="shared" si="64"/>
        <v>0</v>
      </c>
      <c r="R162" s="60">
        <f t="shared" si="64"/>
        <v>0</v>
      </c>
      <c r="S162" s="60">
        <f t="shared" si="64"/>
        <v>0</v>
      </c>
      <c r="T162" s="54" t="s">
        <v>97</v>
      </c>
      <c r="U162" s="54" t="s">
        <v>97</v>
      </c>
      <c r="V162" s="54" t="s">
        <v>97</v>
      </c>
      <c r="W162" s="54" t="s">
        <v>97</v>
      </c>
      <c r="X162" s="54" t="s">
        <v>97</v>
      </c>
      <c r="Y162" s="87"/>
      <c r="Z162" s="87"/>
      <c r="AA162" s="87"/>
      <c r="AB162" s="116"/>
      <c r="AC162" s="116"/>
    </row>
    <row r="163" spans="1:29" s="88" customFormat="1" ht="15.75" customHeight="1" x14ac:dyDescent="0.2">
      <c r="A163" s="109" t="s">
        <v>149</v>
      </c>
      <c r="B163" s="208" t="s">
        <v>126</v>
      </c>
      <c r="C163" s="209"/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10"/>
      <c r="Y163" s="87"/>
      <c r="Z163" s="87"/>
      <c r="AA163" s="87"/>
      <c r="AB163" s="116"/>
      <c r="AC163" s="116"/>
    </row>
    <row r="164" spans="1:29" s="88" customFormat="1" x14ac:dyDescent="0.2">
      <c r="A164" s="51" t="s">
        <v>131</v>
      </c>
      <c r="B164" s="214" t="s">
        <v>145</v>
      </c>
      <c r="C164" s="215"/>
      <c r="D164" s="215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60"/>
      <c r="Y164" s="87"/>
      <c r="Z164" s="87"/>
      <c r="AA164" s="87"/>
      <c r="AB164" s="116"/>
      <c r="AC164" s="116"/>
    </row>
    <row r="165" spans="1:29" s="88" customFormat="1" x14ac:dyDescent="0.2">
      <c r="A165" s="52" t="s">
        <v>128</v>
      </c>
      <c r="B165" s="216" t="s">
        <v>56</v>
      </c>
      <c r="C165" s="217"/>
      <c r="D165" s="217"/>
      <c r="E165" s="217"/>
      <c r="F165" s="217"/>
      <c r="G165" s="217"/>
      <c r="H165" s="217"/>
      <c r="I165" s="217"/>
      <c r="J165" s="217"/>
      <c r="K165" s="217"/>
      <c r="L165" s="217"/>
      <c r="M165" s="217"/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8"/>
      <c r="Y165" s="87"/>
      <c r="Z165" s="87"/>
      <c r="AA165" s="87"/>
      <c r="AB165" s="116"/>
      <c r="AC165" s="116"/>
    </row>
    <row r="166" spans="1:29" s="88" customFormat="1" x14ac:dyDescent="0.2">
      <c r="A166" s="202" t="s">
        <v>133</v>
      </c>
      <c r="B166" s="203"/>
      <c r="C166" s="207"/>
      <c r="D166" s="59">
        <v>0</v>
      </c>
      <c r="E166" s="123" t="s">
        <v>16</v>
      </c>
      <c r="F166" s="123" t="s">
        <v>16</v>
      </c>
      <c r="G166" s="54" t="s">
        <v>97</v>
      </c>
      <c r="H166" s="54" t="s">
        <v>97</v>
      </c>
      <c r="I166" s="54" t="s">
        <v>97</v>
      </c>
      <c r="J166" s="54" t="s">
        <v>97</v>
      </c>
      <c r="K166" s="54" t="s">
        <v>97</v>
      </c>
      <c r="L166" s="54" t="s">
        <v>97</v>
      </c>
      <c r="M166" s="54" t="s">
        <v>97</v>
      </c>
      <c r="N166" s="54" t="s">
        <v>97</v>
      </c>
      <c r="O166" s="54" t="s">
        <v>97</v>
      </c>
      <c r="P166" s="54" t="s">
        <v>97</v>
      </c>
      <c r="Q166" s="54" t="s">
        <v>97</v>
      </c>
      <c r="R166" s="54" t="s">
        <v>97</v>
      </c>
      <c r="S166" s="54" t="s">
        <v>97</v>
      </c>
      <c r="T166" s="54" t="s">
        <v>97</v>
      </c>
      <c r="U166" s="54" t="s">
        <v>97</v>
      </c>
      <c r="V166" s="54" t="s">
        <v>97</v>
      </c>
      <c r="W166" s="54" t="s">
        <v>97</v>
      </c>
      <c r="X166" s="54" t="s">
        <v>97</v>
      </c>
      <c r="Y166" s="87"/>
      <c r="Z166" s="87"/>
      <c r="AA166" s="87"/>
      <c r="AB166" s="116"/>
      <c r="AC166" s="116"/>
    </row>
    <row r="167" spans="1:29" s="88" customFormat="1" x14ac:dyDescent="0.2">
      <c r="A167" s="123" t="s">
        <v>148</v>
      </c>
      <c r="B167" s="216" t="s">
        <v>132</v>
      </c>
      <c r="C167" s="217"/>
      <c r="D167" s="217"/>
      <c r="E167" s="217"/>
      <c r="F167" s="217"/>
      <c r="G167" s="217"/>
      <c r="H167" s="217"/>
      <c r="I167" s="217"/>
      <c r="J167" s="217"/>
      <c r="K167" s="217"/>
      <c r="L167" s="217"/>
      <c r="M167" s="217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8"/>
      <c r="Y167" s="87"/>
      <c r="Z167" s="87"/>
      <c r="AA167" s="87"/>
      <c r="AB167" s="116"/>
      <c r="AC167" s="116"/>
    </row>
    <row r="168" spans="1:29" s="88" customFormat="1" x14ac:dyDescent="0.2">
      <c r="A168" s="202" t="s">
        <v>134</v>
      </c>
      <c r="B168" s="203"/>
      <c r="C168" s="207"/>
      <c r="D168" s="59">
        <v>0</v>
      </c>
      <c r="E168" s="123" t="s">
        <v>16</v>
      </c>
      <c r="F168" s="123" t="s">
        <v>16</v>
      </c>
      <c r="G168" s="54" t="s">
        <v>97</v>
      </c>
      <c r="H168" s="54" t="s">
        <v>97</v>
      </c>
      <c r="I168" s="54" t="s">
        <v>97</v>
      </c>
      <c r="J168" s="54" t="s">
        <v>97</v>
      </c>
      <c r="K168" s="54" t="s">
        <v>97</v>
      </c>
      <c r="L168" s="54" t="s">
        <v>97</v>
      </c>
      <c r="M168" s="54" t="s">
        <v>97</v>
      </c>
      <c r="N168" s="54" t="s">
        <v>97</v>
      </c>
      <c r="O168" s="54" t="s">
        <v>97</v>
      </c>
      <c r="P168" s="54" t="s">
        <v>97</v>
      </c>
      <c r="Q168" s="54" t="s">
        <v>97</v>
      </c>
      <c r="R168" s="54" t="s">
        <v>97</v>
      </c>
      <c r="S168" s="54" t="s">
        <v>97</v>
      </c>
      <c r="T168" s="54" t="s">
        <v>97</v>
      </c>
      <c r="U168" s="54" t="s">
        <v>97</v>
      </c>
      <c r="V168" s="54" t="s">
        <v>97</v>
      </c>
      <c r="W168" s="54" t="s">
        <v>97</v>
      </c>
      <c r="X168" s="54" t="s">
        <v>97</v>
      </c>
      <c r="Y168" s="87"/>
      <c r="Z168" s="87"/>
      <c r="AA168" s="87"/>
      <c r="AB168" s="116"/>
      <c r="AC168" s="116"/>
    </row>
    <row r="169" spans="1:29" s="88" customFormat="1" x14ac:dyDescent="0.2">
      <c r="A169" s="55" t="s">
        <v>130</v>
      </c>
      <c r="B169" s="202" t="s">
        <v>57</v>
      </c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7"/>
      <c r="Y169" s="87"/>
      <c r="Z169" s="87"/>
      <c r="AA169" s="87"/>
      <c r="AB169" s="116"/>
      <c r="AC169" s="116"/>
    </row>
    <row r="170" spans="1:29" s="88" customFormat="1" x14ac:dyDescent="0.2">
      <c r="A170" s="202" t="s">
        <v>135</v>
      </c>
      <c r="B170" s="203"/>
      <c r="C170" s="207"/>
      <c r="D170" s="59">
        <v>0</v>
      </c>
      <c r="E170" s="123" t="s">
        <v>16</v>
      </c>
      <c r="F170" s="123" t="s">
        <v>16</v>
      </c>
      <c r="G170" s="54" t="s">
        <v>97</v>
      </c>
      <c r="H170" s="54" t="s">
        <v>97</v>
      </c>
      <c r="I170" s="54" t="s">
        <v>97</v>
      </c>
      <c r="J170" s="54" t="s">
        <v>97</v>
      </c>
      <c r="K170" s="54" t="s">
        <v>97</v>
      </c>
      <c r="L170" s="54" t="s">
        <v>97</v>
      </c>
      <c r="M170" s="54" t="s">
        <v>97</v>
      </c>
      <c r="N170" s="54" t="s">
        <v>97</v>
      </c>
      <c r="O170" s="54" t="s">
        <v>97</v>
      </c>
      <c r="P170" s="54" t="s">
        <v>97</v>
      </c>
      <c r="Q170" s="54" t="s">
        <v>97</v>
      </c>
      <c r="R170" s="54" t="s">
        <v>97</v>
      </c>
      <c r="S170" s="54" t="s">
        <v>97</v>
      </c>
      <c r="T170" s="54" t="s">
        <v>97</v>
      </c>
      <c r="U170" s="54" t="s">
        <v>97</v>
      </c>
      <c r="V170" s="54" t="s">
        <v>97</v>
      </c>
      <c r="W170" s="54" t="s">
        <v>97</v>
      </c>
      <c r="X170" s="54" t="s">
        <v>97</v>
      </c>
      <c r="Y170" s="87"/>
      <c r="Z170" s="87"/>
      <c r="AA170" s="87"/>
      <c r="AB170" s="116"/>
      <c r="AC170" s="116"/>
    </row>
    <row r="171" spans="1:29" s="88" customFormat="1" x14ac:dyDescent="0.2">
      <c r="A171" s="214" t="s">
        <v>136</v>
      </c>
      <c r="B171" s="215"/>
      <c r="C171" s="260"/>
      <c r="D171" s="60">
        <v>0</v>
      </c>
      <c r="E171" s="123" t="s">
        <v>16</v>
      </c>
      <c r="F171" s="123" t="s">
        <v>16</v>
      </c>
      <c r="G171" s="54" t="s">
        <v>97</v>
      </c>
      <c r="H171" s="54" t="s">
        <v>97</v>
      </c>
      <c r="I171" s="54" t="s">
        <v>97</v>
      </c>
      <c r="J171" s="54" t="s">
        <v>97</v>
      </c>
      <c r="K171" s="54" t="s">
        <v>97</v>
      </c>
      <c r="L171" s="54" t="s">
        <v>97</v>
      </c>
      <c r="M171" s="54" t="s">
        <v>97</v>
      </c>
      <c r="N171" s="54" t="s">
        <v>97</v>
      </c>
      <c r="O171" s="54" t="s">
        <v>97</v>
      </c>
      <c r="P171" s="54" t="s">
        <v>97</v>
      </c>
      <c r="Q171" s="54" t="s">
        <v>97</v>
      </c>
      <c r="R171" s="54" t="s">
        <v>97</v>
      </c>
      <c r="S171" s="54" t="s">
        <v>97</v>
      </c>
      <c r="T171" s="54" t="s">
        <v>97</v>
      </c>
      <c r="U171" s="54" t="s">
        <v>97</v>
      </c>
      <c r="V171" s="54" t="s">
        <v>97</v>
      </c>
      <c r="W171" s="54" t="s">
        <v>97</v>
      </c>
      <c r="X171" s="54" t="s">
        <v>97</v>
      </c>
      <c r="Y171" s="87"/>
      <c r="Z171" s="87"/>
      <c r="AA171" s="87"/>
      <c r="AB171" s="116"/>
      <c r="AC171" s="116"/>
    </row>
    <row r="172" spans="1:29" s="88" customFormat="1" x14ac:dyDescent="0.2">
      <c r="A172" s="214" t="s">
        <v>137</v>
      </c>
      <c r="B172" s="215"/>
      <c r="C172" s="260"/>
      <c r="D172" s="60">
        <v>0</v>
      </c>
      <c r="E172" s="60">
        <v>0</v>
      </c>
      <c r="F172" s="60">
        <v>0</v>
      </c>
      <c r="G172" s="60">
        <v>0</v>
      </c>
      <c r="H172" s="60">
        <v>0</v>
      </c>
      <c r="I172" s="60">
        <v>0</v>
      </c>
      <c r="J172" s="60">
        <v>0</v>
      </c>
      <c r="K172" s="60">
        <v>0</v>
      </c>
      <c r="L172" s="60">
        <v>0</v>
      </c>
      <c r="M172" s="174">
        <f>E172+F172+K172+L172</f>
        <v>0</v>
      </c>
      <c r="N172" s="60">
        <v>0</v>
      </c>
      <c r="O172" s="60">
        <v>0</v>
      </c>
      <c r="P172" s="60">
        <v>0</v>
      </c>
      <c r="Q172" s="60">
        <v>0</v>
      </c>
      <c r="R172" s="60">
        <v>0</v>
      </c>
      <c r="S172" s="60">
        <v>0</v>
      </c>
      <c r="T172" s="54" t="s">
        <v>97</v>
      </c>
      <c r="U172" s="54" t="s">
        <v>97</v>
      </c>
      <c r="V172" s="54" t="s">
        <v>97</v>
      </c>
      <c r="W172" s="54" t="s">
        <v>97</v>
      </c>
      <c r="X172" s="54" t="s">
        <v>97</v>
      </c>
      <c r="Y172" s="87"/>
      <c r="Z172" s="87"/>
      <c r="AA172" s="87"/>
      <c r="AB172" s="116"/>
      <c r="AC172" s="116"/>
    </row>
    <row r="173" spans="1:29" s="88" customFormat="1" x14ac:dyDescent="0.2">
      <c r="A173" s="264" t="s">
        <v>26</v>
      </c>
      <c r="B173" s="264"/>
      <c r="C173" s="264"/>
      <c r="D173" s="174">
        <f>D41+D52+D63+D74+D85+D96+D107+D132+D151+D162+D172</f>
        <v>69532.51999999999</v>
      </c>
      <c r="E173" s="174">
        <f t="shared" ref="E173:S173" si="65">E41+E52+E63+E74+E85+E96+E107+E132+E151+E162+E172</f>
        <v>44091.630000000005</v>
      </c>
      <c r="F173" s="174">
        <f t="shared" si="65"/>
        <v>4120</v>
      </c>
      <c r="G173" s="174">
        <f t="shared" si="65"/>
        <v>0</v>
      </c>
      <c r="H173" s="174">
        <f t="shared" si="65"/>
        <v>0</v>
      </c>
      <c r="I173" s="174">
        <f t="shared" si="65"/>
        <v>0</v>
      </c>
      <c r="J173" s="174">
        <f t="shared" si="65"/>
        <v>21320.89</v>
      </c>
      <c r="K173" s="174">
        <f t="shared" si="65"/>
        <v>0</v>
      </c>
      <c r="L173" s="174">
        <f t="shared" si="65"/>
        <v>0</v>
      </c>
      <c r="M173" s="174">
        <f t="shared" si="65"/>
        <v>48211.630000000005</v>
      </c>
      <c r="N173" s="174">
        <f t="shared" si="65"/>
        <v>21646.629999999997</v>
      </c>
      <c r="O173" s="174">
        <f t="shared" si="65"/>
        <v>47885.89</v>
      </c>
      <c r="P173" s="174">
        <f t="shared" si="65"/>
        <v>14543.670000000002</v>
      </c>
      <c r="Q173" s="174">
        <f t="shared" si="65"/>
        <v>4546.43</v>
      </c>
      <c r="R173" s="174">
        <f t="shared" si="65"/>
        <v>20920.989999999998</v>
      </c>
      <c r="S173" s="174">
        <f t="shared" si="65"/>
        <v>29521.43</v>
      </c>
      <c r="T173" s="68" t="s">
        <v>97</v>
      </c>
      <c r="U173" s="60" t="s">
        <v>97</v>
      </c>
      <c r="V173" s="60" t="s">
        <v>97</v>
      </c>
      <c r="W173" s="54" t="s">
        <v>97</v>
      </c>
      <c r="X173" s="60" t="s">
        <v>97</v>
      </c>
      <c r="Y173" s="87"/>
      <c r="Z173" s="87"/>
      <c r="AA173" s="87"/>
      <c r="AB173" s="116"/>
      <c r="AC173" s="116"/>
    </row>
    <row r="174" spans="1:29" x14ac:dyDescent="0.2">
      <c r="A174" s="293"/>
      <c r="B174" s="293"/>
      <c r="C174" s="30"/>
      <c r="D174" s="30"/>
      <c r="E174" s="30"/>
      <c r="F174" s="30"/>
      <c r="G174" s="30"/>
      <c r="H174" s="23"/>
      <c r="I174" s="23"/>
      <c r="J174" s="23"/>
      <c r="K174" s="23"/>
      <c r="L174" s="23"/>
      <c r="M174" s="23"/>
      <c r="N174" s="127"/>
      <c r="O174" s="23"/>
      <c r="P174" s="25"/>
      <c r="Q174" s="25"/>
      <c r="R174" s="129"/>
      <c r="S174" s="129"/>
      <c r="T174" s="23"/>
      <c r="U174" s="23"/>
      <c r="V174" s="23"/>
      <c r="W174" s="23"/>
      <c r="X174" s="23"/>
      <c r="Y174" s="23"/>
      <c r="Z174" s="23"/>
      <c r="AA174" s="23"/>
    </row>
    <row r="175" spans="1:29" x14ac:dyDescent="0.2">
      <c r="M175" s="88"/>
      <c r="N175" s="88"/>
      <c r="Q175" s="85"/>
    </row>
    <row r="176" spans="1:29" x14ac:dyDescent="0.2">
      <c r="A176" s="291" t="s">
        <v>180</v>
      </c>
      <c r="B176" s="292"/>
      <c r="C176" s="292"/>
      <c r="D176" s="259" t="s">
        <v>92</v>
      </c>
      <c r="E176" s="259"/>
      <c r="F176" s="259"/>
      <c r="G176" s="291" t="s">
        <v>181</v>
      </c>
      <c r="H176" s="291"/>
      <c r="I176" s="291"/>
      <c r="J176" s="291"/>
      <c r="K176" s="291"/>
      <c r="L176" s="85"/>
      <c r="M176" s="88"/>
      <c r="N176" s="133"/>
      <c r="Q176" s="85"/>
      <c r="R176" s="85"/>
      <c r="S176" s="85"/>
    </row>
    <row r="177" spans="1:22" x14ac:dyDescent="0.2">
      <c r="A177" s="253" t="s">
        <v>70</v>
      </c>
      <c r="B177" s="253"/>
      <c r="C177" s="253"/>
      <c r="D177" s="248" t="s">
        <v>71</v>
      </c>
      <c r="E177" s="248"/>
      <c r="F177" s="248"/>
      <c r="G177" s="258" t="s">
        <v>81</v>
      </c>
      <c r="H177" s="258"/>
      <c r="I177" s="258"/>
      <c r="J177" s="258"/>
      <c r="K177" s="258"/>
      <c r="M177" s="88"/>
      <c r="N177" s="134"/>
      <c r="O177" s="85"/>
      <c r="Q177" s="85"/>
      <c r="R177" s="85"/>
      <c r="S177" s="85"/>
    </row>
    <row r="178" spans="1:22" x14ac:dyDescent="0.2">
      <c r="N178" s="85"/>
      <c r="V178" s="85"/>
    </row>
    <row r="179" spans="1:22" x14ac:dyDescent="0.2">
      <c r="G179" s="85"/>
      <c r="P179" s="85"/>
    </row>
    <row r="180" spans="1:22" x14ac:dyDescent="0.2">
      <c r="G180" s="85"/>
    </row>
    <row r="181" spans="1:22" x14ac:dyDescent="0.2">
      <c r="D181" s="85"/>
      <c r="F181" s="85"/>
      <c r="G181" s="85"/>
    </row>
    <row r="182" spans="1:22" x14ac:dyDescent="0.2">
      <c r="I182" s="85"/>
      <c r="J182" s="85"/>
    </row>
    <row r="183" spans="1:22" x14ac:dyDescent="0.2">
      <c r="F183" s="85"/>
    </row>
    <row r="184" spans="1:22" x14ac:dyDescent="0.2">
      <c r="F184" s="85"/>
    </row>
    <row r="186" spans="1:22" x14ac:dyDescent="0.2">
      <c r="F186" s="85"/>
    </row>
    <row r="187" spans="1:22" x14ac:dyDescent="0.2">
      <c r="F187" s="85"/>
    </row>
    <row r="195" spans="12:12" x14ac:dyDescent="0.2">
      <c r="L195" s="20"/>
    </row>
  </sheetData>
  <mergeCells count="165">
    <mergeCell ref="B66:X66"/>
    <mergeCell ref="A67:C67"/>
    <mergeCell ref="B68:X68"/>
    <mergeCell ref="B70:X70"/>
    <mergeCell ref="A74:C74"/>
    <mergeCell ref="A72:C72"/>
    <mergeCell ref="A73:C73"/>
    <mergeCell ref="A69:C69"/>
    <mergeCell ref="B42:X42"/>
    <mergeCell ref="B43:X43"/>
    <mergeCell ref="B44:X44"/>
    <mergeCell ref="A45:C45"/>
    <mergeCell ref="A50:C50"/>
    <mergeCell ref="A51:C51"/>
    <mergeCell ref="B54:X54"/>
    <mergeCell ref="A56:C56"/>
    <mergeCell ref="B57:X57"/>
    <mergeCell ref="A58:C58"/>
    <mergeCell ref="B59:X59"/>
    <mergeCell ref="A61:C61"/>
    <mergeCell ref="A62:C62"/>
    <mergeCell ref="A63:C63"/>
    <mergeCell ref="B64:X64"/>
    <mergeCell ref="B65:X65"/>
    <mergeCell ref="A152:C152"/>
    <mergeCell ref="B129:X129"/>
    <mergeCell ref="B155:X155"/>
    <mergeCell ref="B157:X157"/>
    <mergeCell ref="B159:X159"/>
    <mergeCell ref="A156:C156"/>
    <mergeCell ref="A158:C158"/>
    <mergeCell ref="A161:C161"/>
    <mergeCell ref="A160:C160"/>
    <mergeCell ref="B154:X154"/>
    <mergeCell ref="B153:X153"/>
    <mergeCell ref="A131:C131"/>
    <mergeCell ref="A130:C130"/>
    <mergeCell ref="A150:C150"/>
    <mergeCell ref="A132:C132"/>
    <mergeCell ref="B133:X133"/>
    <mergeCell ref="B134:X134"/>
    <mergeCell ref="B135:X135"/>
    <mergeCell ref="A137:C137"/>
    <mergeCell ref="A151:C151"/>
    <mergeCell ref="B138:X138"/>
    <mergeCell ref="A139:C139"/>
    <mergeCell ref="B140:X140"/>
    <mergeCell ref="A149:C149"/>
    <mergeCell ref="A176:C176"/>
    <mergeCell ref="D176:F176"/>
    <mergeCell ref="G176:K176"/>
    <mergeCell ref="A177:C177"/>
    <mergeCell ref="D177:F177"/>
    <mergeCell ref="G177:K177"/>
    <mergeCell ref="A162:C162"/>
    <mergeCell ref="A173:C173"/>
    <mergeCell ref="A174:B174"/>
    <mergeCell ref="A172:C172"/>
    <mergeCell ref="B163:X163"/>
    <mergeCell ref="B164:X164"/>
    <mergeCell ref="B165:X165"/>
    <mergeCell ref="A166:C166"/>
    <mergeCell ref="B167:X167"/>
    <mergeCell ref="A168:C168"/>
    <mergeCell ref="B169:X169"/>
    <mergeCell ref="A170:C170"/>
    <mergeCell ref="A171:C171"/>
    <mergeCell ref="B46:X46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T15:T18"/>
    <mergeCell ref="U15:U18"/>
    <mergeCell ref="B22:X22"/>
    <mergeCell ref="I17:J17"/>
    <mergeCell ref="M15:M18"/>
    <mergeCell ref="D15:J15"/>
    <mergeCell ref="F17:F18"/>
    <mergeCell ref="D16:D18"/>
    <mergeCell ref="L15:L18"/>
    <mergeCell ref="B55:X55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E16:J16"/>
    <mergeCell ref="B7:D7"/>
    <mergeCell ref="B3:D3"/>
    <mergeCell ref="B53:X53"/>
    <mergeCell ref="A40:C40"/>
    <mergeCell ref="B20:X20"/>
    <mergeCell ref="K15:K18"/>
    <mergeCell ref="Q16:Q18"/>
    <mergeCell ref="A128:C128"/>
    <mergeCell ref="A27:C27"/>
    <mergeCell ref="A39:C39"/>
    <mergeCell ref="B28:X28"/>
    <mergeCell ref="A15:A18"/>
    <mergeCell ref="G17:G18"/>
    <mergeCell ref="A126:C126"/>
    <mergeCell ref="B127:X127"/>
    <mergeCell ref="B109:X109"/>
    <mergeCell ref="B108:X108"/>
    <mergeCell ref="B110:X110"/>
    <mergeCell ref="A52:C52"/>
    <mergeCell ref="A41:C41"/>
    <mergeCell ref="A47:C47"/>
    <mergeCell ref="B26:X26"/>
    <mergeCell ref="A25:C25"/>
    <mergeCell ref="B48:X48"/>
    <mergeCell ref="B75:X75"/>
    <mergeCell ref="B76:X76"/>
    <mergeCell ref="B77:X77"/>
    <mergeCell ref="A78:C78"/>
    <mergeCell ref="B79:X79"/>
    <mergeCell ref="A81:C81"/>
    <mergeCell ref="B82:X82"/>
    <mergeCell ref="A83:C83"/>
    <mergeCell ref="A84:C84"/>
    <mergeCell ref="A85:C85"/>
    <mergeCell ref="B86:X86"/>
    <mergeCell ref="B87:X87"/>
    <mergeCell ref="B88:X88"/>
    <mergeCell ref="A89:C89"/>
    <mergeCell ref="B90:X90"/>
    <mergeCell ref="A92:C92"/>
    <mergeCell ref="A103:C103"/>
    <mergeCell ref="B104:X104"/>
    <mergeCell ref="A105:C105"/>
    <mergeCell ref="A106:C106"/>
    <mergeCell ref="A107:C107"/>
    <mergeCell ref="B93:X93"/>
    <mergeCell ref="A94:C94"/>
    <mergeCell ref="A95:C95"/>
    <mergeCell ref="A96:C96"/>
    <mergeCell ref="B97:X97"/>
    <mergeCell ref="B98:X98"/>
    <mergeCell ref="B99:X99"/>
    <mergeCell ref="A100:C100"/>
    <mergeCell ref="B101:X101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0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8"/>
  <sheetViews>
    <sheetView topLeftCell="A19" zoomScale="88" zoomScaleNormal="88" zoomScaleSheetLayoutView="100" workbookViewId="0">
      <selection activeCell="E88" sqref="E88"/>
    </sheetView>
  </sheetViews>
  <sheetFormatPr defaultRowHeight="12.75" x14ac:dyDescent="0.2"/>
  <cols>
    <col min="1" max="1" width="10" style="2" customWidth="1"/>
    <col min="2" max="2" width="40.140625" style="3" customWidth="1"/>
    <col min="3" max="3" width="12.5703125" style="4" customWidth="1"/>
    <col min="4" max="4" width="12.85546875" style="4" customWidth="1"/>
    <col min="5" max="5" width="12.140625" style="4" customWidth="1"/>
    <col min="6" max="6" width="21.28515625" style="4" customWidth="1"/>
    <col min="7" max="7" width="17.7109375" style="4" customWidth="1"/>
    <col min="8" max="12" width="9.140625" style="5"/>
    <col min="13" max="16384" width="9.140625" style="4"/>
  </cols>
  <sheetData>
    <row r="1" spans="1:12" ht="9.75" customHeight="1" x14ac:dyDescent="0.3">
      <c r="E1" s="26"/>
      <c r="F1" s="26"/>
      <c r="G1" s="26"/>
    </row>
    <row r="2" spans="1:12" ht="20.25" customHeight="1" x14ac:dyDescent="0.3">
      <c r="A2" s="300" t="s">
        <v>151</v>
      </c>
      <c r="B2" s="300"/>
      <c r="C2" s="300"/>
      <c r="D2" s="300"/>
      <c r="E2" s="300"/>
      <c r="F2" s="300"/>
      <c r="G2" s="300"/>
    </row>
    <row r="3" spans="1:12" ht="33" customHeight="1" x14ac:dyDescent="0.3">
      <c r="A3" s="125"/>
      <c r="B3" s="300" t="s">
        <v>152</v>
      </c>
      <c r="C3" s="300"/>
      <c r="D3" s="300"/>
      <c r="E3" s="300"/>
      <c r="F3" s="300"/>
      <c r="G3" s="125"/>
    </row>
    <row r="4" spans="1:12" ht="17.25" customHeight="1" x14ac:dyDescent="0.3">
      <c r="A4" s="302" t="s">
        <v>153</v>
      </c>
      <c r="B4" s="302"/>
      <c r="C4" s="302"/>
      <c r="D4" s="302"/>
      <c r="E4" s="302"/>
      <c r="F4" s="302"/>
      <c r="G4" s="302"/>
    </row>
    <row r="5" spans="1:12" ht="15" customHeight="1" x14ac:dyDescent="0.2">
      <c r="A5" s="303" t="s">
        <v>154</v>
      </c>
      <c r="B5" s="304"/>
      <c r="C5" s="304"/>
      <c r="D5" s="304"/>
      <c r="E5" s="304"/>
      <c r="F5" s="304"/>
      <c r="G5" s="305"/>
    </row>
    <row r="6" spans="1:12" ht="27" customHeight="1" x14ac:dyDescent="0.2">
      <c r="A6" s="294" t="s">
        <v>0</v>
      </c>
      <c r="B6" s="294" t="s">
        <v>17</v>
      </c>
      <c r="C6" s="296" t="s">
        <v>83</v>
      </c>
      <c r="D6" s="296"/>
      <c r="E6" s="296"/>
      <c r="F6" s="296"/>
      <c r="G6" s="296"/>
    </row>
    <row r="7" spans="1:12" ht="15.75" customHeight="1" x14ac:dyDescent="0.2">
      <c r="A7" s="294"/>
      <c r="B7" s="294"/>
      <c r="C7" s="299" t="s">
        <v>25</v>
      </c>
      <c r="D7" s="297" t="s">
        <v>75</v>
      </c>
      <c r="E7" s="297"/>
      <c r="F7" s="297"/>
      <c r="G7" s="297"/>
    </row>
    <row r="8" spans="1:12" ht="62.25" customHeight="1" x14ac:dyDescent="0.2">
      <c r="A8" s="294"/>
      <c r="B8" s="294"/>
      <c r="C8" s="299"/>
      <c r="D8" s="306" t="s">
        <v>22</v>
      </c>
      <c r="E8" s="271" t="s">
        <v>19</v>
      </c>
      <c r="F8" s="298" t="s">
        <v>47</v>
      </c>
      <c r="G8" s="298" t="s">
        <v>23</v>
      </c>
    </row>
    <row r="9" spans="1:12" ht="31.5" customHeight="1" x14ac:dyDescent="0.2">
      <c r="A9" s="294"/>
      <c r="B9" s="294"/>
      <c r="C9" s="299"/>
      <c r="D9" s="306"/>
      <c r="E9" s="271"/>
      <c r="F9" s="298"/>
      <c r="G9" s="298"/>
    </row>
    <row r="10" spans="1:12" s="2" customFormat="1" ht="13.5" customHeight="1" x14ac:dyDescent="0.2">
      <c r="A10" s="14">
        <v>1</v>
      </c>
      <c r="B10" s="64">
        <v>2</v>
      </c>
      <c r="C10" s="14">
        <v>3</v>
      </c>
      <c r="D10" s="14">
        <v>4</v>
      </c>
      <c r="E10" s="14">
        <v>5</v>
      </c>
      <c r="F10" s="65">
        <v>6</v>
      </c>
      <c r="G10" s="65">
        <v>7</v>
      </c>
      <c r="H10" s="7"/>
      <c r="I10" s="7"/>
      <c r="J10" s="7"/>
      <c r="K10" s="7"/>
      <c r="L10" s="7"/>
    </row>
    <row r="11" spans="1:12" ht="15" customHeight="1" x14ac:dyDescent="0.2">
      <c r="A11" s="14" t="s">
        <v>106</v>
      </c>
      <c r="B11" s="295" t="s">
        <v>249</v>
      </c>
      <c r="C11" s="295"/>
      <c r="D11" s="295"/>
      <c r="E11" s="295"/>
      <c r="F11" s="295"/>
      <c r="G11" s="295"/>
      <c r="H11" s="8"/>
      <c r="I11" s="8"/>
      <c r="J11" s="8"/>
    </row>
    <row r="12" spans="1:12" ht="13.5" customHeight="1" x14ac:dyDescent="0.2">
      <c r="A12" s="12" t="s">
        <v>7</v>
      </c>
      <c r="B12" s="294" t="s">
        <v>155</v>
      </c>
      <c r="C12" s="294"/>
      <c r="D12" s="294"/>
      <c r="E12" s="294"/>
      <c r="F12" s="294"/>
      <c r="G12" s="294"/>
      <c r="H12" s="9"/>
      <c r="I12" s="9"/>
      <c r="J12" s="9"/>
    </row>
    <row r="13" spans="1:12" ht="30" customHeight="1" x14ac:dyDescent="0.2">
      <c r="A13" s="11" t="s">
        <v>8</v>
      </c>
      <c r="B13" s="97" t="s">
        <v>42</v>
      </c>
      <c r="C13" s="181">
        <f>D13+E13+F13+G13</f>
        <v>14444.14</v>
      </c>
      <c r="D13" s="181">
        <f>'4'!D24</f>
        <v>14444.14</v>
      </c>
      <c r="E13" s="181">
        <v>0</v>
      </c>
      <c r="F13" s="181">
        <v>0</v>
      </c>
      <c r="G13" s="181">
        <v>0</v>
      </c>
      <c r="H13" s="7"/>
      <c r="I13" s="7"/>
      <c r="J13" s="7"/>
    </row>
    <row r="14" spans="1:12" ht="26.25" customHeight="1" x14ac:dyDescent="0.2">
      <c r="A14" s="13" t="s">
        <v>38</v>
      </c>
      <c r="B14" s="97" t="s">
        <v>43</v>
      </c>
      <c r="C14" s="181">
        <f t="shared" ref="C14:C17" si="0">D14+E14+F14+G14</f>
        <v>0</v>
      </c>
      <c r="D14" s="181">
        <f>'4'!D26</f>
        <v>0</v>
      </c>
      <c r="E14" s="181">
        <v>0</v>
      </c>
      <c r="F14" s="181">
        <v>0</v>
      </c>
      <c r="G14" s="181">
        <v>0</v>
      </c>
      <c r="H14" s="7"/>
      <c r="I14" s="7"/>
      <c r="J14" s="7"/>
    </row>
    <row r="15" spans="1:12" ht="18" customHeight="1" x14ac:dyDescent="0.2">
      <c r="A15" s="12" t="s">
        <v>33</v>
      </c>
      <c r="B15" s="98" t="s">
        <v>18</v>
      </c>
      <c r="C15" s="181">
        <f t="shared" si="0"/>
        <v>11911.3</v>
      </c>
      <c r="D15" s="181">
        <f>D16-D13-D14</f>
        <v>11911.3</v>
      </c>
      <c r="E15" s="181">
        <f t="shared" ref="E15:G15" si="1">E16-E13-E14</f>
        <v>0</v>
      </c>
      <c r="F15" s="181">
        <f t="shared" si="1"/>
        <v>0</v>
      </c>
      <c r="G15" s="181">
        <f t="shared" si="1"/>
        <v>0</v>
      </c>
      <c r="H15" s="7"/>
      <c r="I15" s="7"/>
      <c r="J15" s="7"/>
    </row>
    <row r="16" spans="1:12" ht="15" customHeight="1" x14ac:dyDescent="0.2">
      <c r="A16" s="14"/>
      <c r="B16" s="6" t="s">
        <v>60</v>
      </c>
      <c r="C16" s="181">
        <f t="shared" si="0"/>
        <v>26355.439999999999</v>
      </c>
      <c r="D16" s="181">
        <f>'4'!E40</f>
        <v>26355.439999999999</v>
      </c>
      <c r="E16" s="181">
        <f>'4'!F40</f>
        <v>0</v>
      </c>
      <c r="F16" s="181">
        <f>'4'!G40</f>
        <v>0</v>
      </c>
      <c r="G16" s="181">
        <f>'4'!H40</f>
        <v>0</v>
      </c>
      <c r="H16" s="7"/>
      <c r="I16" s="7"/>
      <c r="J16" s="7"/>
    </row>
    <row r="17" spans="1:10" ht="15" customHeight="1" x14ac:dyDescent="0.2">
      <c r="A17" s="13"/>
      <c r="B17" s="6" t="s">
        <v>107</v>
      </c>
      <c r="C17" s="182">
        <f t="shared" si="0"/>
        <v>26355.439999999999</v>
      </c>
      <c r="D17" s="182">
        <f>D16</f>
        <v>26355.439999999999</v>
      </c>
      <c r="E17" s="182">
        <f t="shared" ref="E17:G17" si="2">E16</f>
        <v>0</v>
      </c>
      <c r="F17" s="182">
        <f t="shared" si="2"/>
        <v>0</v>
      </c>
      <c r="G17" s="182">
        <f t="shared" si="2"/>
        <v>0</v>
      </c>
      <c r="H17" s="10"/>
      <c r="I17" s="10"/>
      <c r="J17" s="10"/>
    </row>
    <row r="18" spans="1:10" ht="15" customHeight="1" x14ac:dyDescent="0.2">
      <c r="A18" s="14" t="s">
        <v>250</v>
      </c>
      <c r="B18" s="295" t="s">
        <v>260</v>
      </c>
      <c r="C18" s="295"/>
      <c r="D18" s="295"/>
      <c r="E18" s="295"/>
      <c r="F18" s="295"/>
      <c r="G18" s="295"/>
      <c r="H18" s="8"/>
      <c r="I18" s="8"/>
      <c r="J18" s="8"/>
    </row>
    <row r="19" spans="1:10" ht="13.5" customHeight="1" x14ac:dyDescent="0.2">
      <c r="A19" s="12" t="s">
        <v>7</v>
      </c>
      <c r="B19" s="294" t="s">
        <v>155</v>
      </c>
      <c r="C19" s="294"/>
      <c r="D19" s="294"/>
      <c r="E19" s="294"/>
      <c r="F19" s="294"/>
      <c r="G19" s="294"/>
      <c r="H19" s="9"/>
      <c r="I19" s="9"/>
      <c r="J19" s="9"/>
    </row>
    <row r="20" spans="1:10" ht="30" customHeight="1" x14ac:dyDescent="0.2">
      <c r="A20" s="11" t="s">
        <v>8</v>
      </c>
      <c r="B20" s="97" t="s">
        <v>42</v>
      </c>
      <c r="C20" s="181">
        <f>D20+E20+F20+G20</f>
        <v>0</v>
      </c>
      <c r="D20" s="181">
        <v>0</v>
      </c>
      <c r="E20" s="181">
        <v>0</v>
      </c>
      <c r="F20" s="181">
        <v>0</v>
      </c>
      <c r="G20" s="181">
        <v>0</v>
      </c>
      <c r="H20" s="190"/>
      <c r="I20" s="190"/>
      <c r="J20" s="190"/>
    </row>
    <row r="21" spans="1:10" ht="26.25" customHeight="1" x14ac:dyDescent="0.2">
      <c r="A21" s="13" t="s">
        <v>38</v>
      </c>
      <c r="B21" s="97" t="s">
        <v>43</v>
      </c>
      <c r="C21" s="181">
        <f t="shared" ref="C21:C24" si="3">D21+E21+F21+G21</f>
        <v>0</v>
      </c>
      <c r="D21" s="181">
        <v>0</v>
      </c>
      <c r="E21" s="181">
        <v>0</v>
      </c>
      <c r="F21" s="181">
        <v>0</v>
      </c>
      <c r="G21" s="181">
        <v>0</v>
      </c>
      <c r="H21" s="190"/>
      <c r="I21" s="190"/>
      <c r="J21" s="190"/>
    </row>
    <row r="22" spans="1:10" ht="18" customHeight="1" x14ac:dyDescent="0.2">
      <c r="A22" s="12" t="s">
        <v>33</v>
      </c>
      <c r="B22" s="98" t="s">
        <v>18</v>
      </c>
      <c r="C22" s="181">
        <f t="shared" si="3"/>
        <v>579.1</v>
      </c>
      <c r="D22" s="181">
        <f>'5'!E52</f>
        <v>29.1</v>
      </c>
      <c r="E22" s="181">
        <f>'5'!F52</f>
        <v>550</v>
      </c>
      <c r="F22" s="181">
        <f>'5'!K41</f>
        <v>0</v>
      </c>
      <c r="G22" s="181">
        <f>'5'!L41</f>
        <v>0</v>
      </c>
      <c r="H22" s="190"/>
      <c r="I22" s="190"/>
      <c r="J22" s="190"/>
    </row>
    <row r="23" spans="1:10" ht="15" customHeight="1" x14ac:dyDescent="0.2">
      <c r="A23" s="14"/>
      <c r="B23" s="6" t="s">
        <v>60</v>
      </c>
      <c r="C23" s="181">
        <f t="shared" si="3"/>
        <v>579.1</v>
      </c>
      <c r="D23" s="181">
        <f t="shared" ref="D23:G23" si="4">D20+D21+D22</f>
        <v>29.1</v>
      </c>
      <c r="E23" s="181">
        <f t="shared" si="4"/>
        <v>550</v>
      </c>
      <c r="F23" s="181">
        <f t="shared" si="4"/>
        <v>0</v>
      </c>
      <c r="G23" s="181">
        <f t="shared" si="4"/>
        <v>0</v>
      </c>
      <c r="H23" s="190"/>
      <c r="I23" s="190"/>
      <c r="J23" s="190"/>
    </row>
    <row r="24" spans="1:10" ht="15" customHeight="1" x14ac:dyDescent="0.2">
      <c r="A24" s="13"/>
      <c r="B24" s="6" t="s">
        <v>256</v>
      </c>
      <c r="C24" s="182">
        <f t="shared" si="3"/>
        <v>579.1</v>
      </c>
      <c r="D24" s="182">
        <f>D23</f>
        <v>29.1</v>
      </c>
      <c r="E24" s="182">
        <f t="shared" ref="E24:G24" si="5">E23</f>
        <v>550</v>
      </c>
      <c r="F24" s="182">
        <f t="shared" si="5"/>
        <v>0</v>
      </c>
      <c r="G24" s="182">
        <f t="shared" si="5"/>
        <v>0</v>
      </c>
      <c r="H24" s="10"/>
      <c r="I24" s="10"/>
      <c r="J24" s="10"/>
    </row>
    <row r="25" spans="1:10" ht="15" customHeight="1" x14ac:dyDescent="0.2">
      <c r="A25" s="14" t="s">
        <v>253</v>
      </c>
      <c r="B25" s="295" t="s">
        <v>261</v>
      </c>
      <c r="C25" s="295"/>
      <c r="D25" s="295"/>
      <c r="E25" s="295"/>
      <c r="F25" s="295"/>
      <c r="G25" s="295"/>
      <c r="H25" s="8"/>
      <c r="I25" s="8"/>
      <c r="J25" s="8"/>
    </row>
    <row r="26" spans="1:10" ht="13.5" customHeight="1" x14ac:dyDescent="0.2">
      <c r="A26" s="12" t="s">
        <v>7</v>
      </c>
      <c r="B26" s="294" t="s">
        <v>155</v>
      </c>
      <c r="C26" s="294"/>
      <c r="D26" s="294"/>
      <c r="E26" s="294"/>
      <c r="F26" s="294"/>
      <c r="G26" s="294"/>
      <c r="H26" s="9"/>
      <c r="I26" s="9"/>
      <c r="J26" s="9"/>
    </row>
    <row r="27" spans="1:10" ht="30" customHeight="1" x14ac:dyDescent="0.2">
      <c r="A27" s="11" t="s">
        <v>8</v>
      </c>
      <c r="B27" s="97" t="s">
        <v>42</v>
      </c>
      <c r="C27" s="181">
        <f>D27+E27+F27+G27</f>
        <v>0</v>
      </c>
      <c r="D27" s="181">
        <v>0</v>
      </c>
      <c r="E27" s="181">
        <v>0</v>
      </c>
      <c r="F27" s="181">
        <v>0</v>
      </c>
      <c r="G27" s="181">
        <v>0</v>
      </c>
      <c r="H27" s="190"/>
      <c r="I27" s="190"/>
      <c r="J27" s="190"/>
    </row>
    <row r="28" spans="1:10" ht="26.25" customHeight="1" x14ac:dyDescent="0.2">
      <c r="A28" s="13" t="s">
        <v>38</v>
      </c>
      <c r="B28" s="97" t="s">
        <v>43</v>
      </c>
      <c r="C28" s="181">
        <f t="shared" ref="C28:C30" si="6">D28+E28+F28+G28</f>
        <v>0</v>
      </c>
      <c r="D28" s="181">
        <v>0</v>
      </c>
      <c r="E28" s="181">
        <v>0</v>
      </c>
      <c r="F28" s="181">
        <v>0</v>
      </c>
      <c r="G28" s="181">
        <v>0</v>
      </c>
      <c r="H28" s="190"/>
      <c r="I28" s="190"/>
      <c r="J28" s="190"/>
    </row>
    <row r="29" spans="1:10" ht="18" customHeight="1" x14ac:dyDescent="0.2">
      <c r="A29" s="12" t="s">
        <v>33</v>
      </c>
      <c r="B29" s="98" t="s">
        <v>18</v>
      </c>
      <c r="C29" s="181">
        <f t="shared" si="6"/>
        <v>563.97</v>
      </c>
      <c r="D29" s="181">
        <f>'5'!E63</f>
        <v>13.97</v>
      </c>
      <c r="E29" s="181">
        <f>'5'!F63</f>
        <v>550</v>
      </c>
      <c r="F29" s="181">
        <f>'5'!K63</f>
        <v>0</v>
      </c>
      <c r="G29" s="181">
        <f>'5'!L63</f>
        <v>0</v>
      </c>
      <c r="H29" s="190"/>
      <c r="I29" s="190"/>
      <c r="J29" s="190"/>
    </row>
    <row r="30" spans="1:10" ht="15" customHeight="1" x14ac:dyDescent="0.2">
      <c r="A30" s="14"/>
      <c r="B30" s="6" t="s">
        <v>60</v>
      </c>
      <c r="C30" s="181">
        <f t="shared" si="6"/>
        <v>563.97</v>
      </c>
      <c r="D30" s="181">
        <f t="shared" ref="D30" si="7">D27+D28+D29</f>
        <v>13.97</v>
      </c>
      <c r="E30" s="181">
        <f t="shared" ref="E30" si="8">E27+E28+E29</f>
        <v>550</v>
      </c>
      <c r="F30" s="181">
        <f t="shared" ref="F30" si="9">F27+F28+F29</f>
        <v>0</v>
      </c>
      <c r="G30" s="181">
        <f t="shared" ref="G30" si="10">G27+G28+G29</f>
        <v>0</v>
      </c>
      <c r="H30" s="190"/>
      <c r="I30" s="190"/>
      <c r="J30" s="190"/>
    </row>
    <row r="31" spans="1:10" ht="15" customHeight="1" x14ac:dyDescent="0.2">
      <c r="A31" s="13"/>
      <c r="B31" s="6" t="s">
        <v>257</v>
      </c>
      <c r="C31" s="182">
        <f t="shared" ref="C31" si="11">D31+E31+F31+G31</f>
        <v>563.97</v>
      </c>
      <c r="D31" s="182">
        <f>D30</f>
        <v>13.97</v>
      </c>
      <c r="E31" s="182">
        <f t="shared" ref="E31:G31" si="12">E30</f>
        <v>550</v>
      </c>
      <c r="F31" s="182">
        <f t="shared" si="12"/>
        <v>0</v>
      </c>
      <c r="G31" s="182">
        <f t="shared" si="12"/>
        <v>0</v>
      </c>
      <c r="H31" s="10"/>
      <c r="I31" s="10"/>
      <c r="J31" s="10"/>
    </row>
    <row r="32" spans="1:10" ht="15" customHeight="1" x14ac:dyDescent="0.2">
      <c r="A32" s="14" t="s">
        <v>254</v>
      </c>
      <c r="B32" s="295" t="s">
        <v>262</v>
      </c>
      <c r="C32" s="295"/>
      <c r="D32" s="295"/>
      <c r="E32" s="295"/>
      <c r="F32" s="295"/>
      <c r="G32" s="295"/>
      <c r="H32" s="8"/>
      <c r="I32" s="8"/>
      <c r="J32" s="8"/>
    </row>
    <row r="33" spans="1:10" ht="13.5" customHeight="1" x14ac:dyDescent="0.2">
      <c r="A33" s="12" t="s">
        <v>7</v>
      </c>
      <c r="B33" s="294" t="s">
        <v>155</v>
      </c>
      <c r="C33" s="294"/>
      <c r="D33" s="294"/>
      <c r="E33" s="294"/>
      <c r="F33" s="294"/>
      <c r="G33" s="294"/>
      <c r="H33" s="9"/>
      <c r="I33" s="9"/>
      <c r="J33" s="9"/>
    </row>
    <row r="34" spans="1:10" ht="30" customHeight="1" x14ac:dyDescent="0.2">
      <c r="A34" s="11" t="s">
        <v>8</v>
      </c>
      <c r="B34" s="97" t="s">
        <v>42</v>
      </c>
      <c r="C34" s="181">
        <f>D34+E34+F34+G34</f>
        <v>0</v>
      </c>
      <c r="D34" s="181">
        <v>0</v>
      </c>
      <c r="E34" s="181">
        <v>0</v>
      </c>
      <c r="F34" s="181">
        <v>0</v>
      </c>
      <c r="G34" s="181">
        <v>0</v>
      </c>
      <c r="H34" s="190"/>
      <c r="I34" s="190"/>
      <c r="J34" s="190"/>
    </row>
    <row r="35" spans="1:10" ht="26.25" customHeight="1" x14ac:dyDescent="0.2">
      <c r="A35" s="13" t="s">
        <v>38</v>
      </c>
      <c r="B35" s="97" t="s">
        <v>43</v>
      </c>
      <c r="C35" s="181">
        <f t="shared" ref="C35:C37" si="13">D35+E35+F35+G35</f>
        <v>0</v>
      </c>
      <c r="D35" s="181">
        <v>0</v>
      </c>
      <c r="E35" s="181">
        <v>0</v>
      </c>
      <c r="F35" s="181">
        <v>0</v>
      </c>
      <c r="G35" s="181">
        <v>0</v>
      </c>
      <c r="H35" s="190"/>
      <c r="I35" s="190"/>
      <c r="J35" s="190"/>
    </row>
    <row r="36" spans="1:10" ht="18" customHeight="1" x14ac:dyDescent="0.2">
      <c r="A36" s="12" t="s">
        <v>33</v>
      </c>
      <c r="B36" s="98" t="s">
        <v>18</v>
      </c>
      <c r="C36" s="181">
        <f t="shared" si="13"/>
        <v>577.45000000000005</v>
      </c>
      <c r="D36" s="181">
        <f>'5'!E74</f>
        <v>27.45</v>
      </c>
      <c r="E36" s="181">
        <f>'5'!F74</f>
        <v>550</v>
      </c>
      <c r="F36" s="181">
        <f>'5'!K70</f>
        <v>0</v>
      </c>
      <c r="G36" s="181">
        <f>'5'!L70</f>
        <v>0</v>
      </c>
      <c r="H36" s="190"/>
      <c r="I36" s="190"/>
      <c r="J36" s="190"/>
    </row>
    <row r="37" spans="1:10" ht="15" customHeight="1" x14ac:dyDescent="0.2">
      <c r="A37" s="14"/>
      <c r="B37" s="6" t="s">
        <v>60</v>
      </c>
      <c r="C37" s="181">
        <f t="shared" si="13"/>
        <v>577.45000000000005</v>
      </c>
      <c r="D37" s="181">
        <f t="shared" ref="D37:E37" si="14">D34+D35+D36</f>
        <v>27.45</v>
      </c>
      <c r="E37" s="181">
        <f t="shared" si="14"/>
        <v>550</v>
      </c>
      <c r="F37" s="181">
        <f t="shared" ref="F37" si="15">F34+F35+F36</f>
        <v>0</v>
      </c>
      <c r="G37" s="181">
        <f>'5'!L74</f>
        <v>0</v>
      </c>
      <c r="H37" s="190"/>
      <c r="I37" s="190"/>
      <c r="J37" s="190"/>
    </row>
    <row r="38" spans="1:10" ht="15" customHeight="1" x14ac:dyDescent="0.2">
      <c r="A38" s="13"/>
      <c r="B38" s="6" t="s">
        <v>258</v>
      </c>
      <c r="C38" s="182">
        <f t="shared" ref="C38" si="16">D38+E38+F38+G38</f>
        <v>577.45000000000005</v>
      </c>
      <c r="D38" s="182">
        <f>D37</f>
        <v>27.45</v>
      </c>
      <c r="E38" s="182">
        <f t="shared" ref="E38:G38" si="17">E37</f>
        <v>550</v>
      </c>
      <c r="F38" s="182">
        <f>'5'!K74</f>
        <v>0</v>
      </c>
      <c r="G38" s="182">
        <f t="shared" si="17"/>
        <v>0</v>
      </c>
      <c r="H38" s="10"/>
      <c r="I38" s="10"/>
      <c r="J38" s="10"/>
    </row>
    <row r="39" spans="1:10" ht="15" customHeight="1" x14ac:dyDescent="0.2">
      <c r="A39" s="200" t="s">
        <v>268</v>
      </c>
      <c r="B39" s="295" t="s">
        <v>276</v>
      </c>
      <c r="C39" s="295"/>
      <c r="D39" s="295"/>
      <c r="E39" s="295"/>
      <c r="F39" s="295"/>
      <c r="G39" s="295"/>
      <c r="H39" s="8"/>
      <c r="I39" s="8"/>
      <c r="J39" s="8"/>
    </row>
    <row r="40" spans="1:10" ht="13.5" customHeight="1" x14ac:dyDescent="0.2">
      <c r="A40" s="12" t="s">
        <v>7</v>
      </c>
      <c r="B40" s="294" t="s">
        <v>155</v>
      </c>
      <c r="C40" s="294"/>
      <c r="D40" s="294"/>
      <c r="E40" s="294"/>
      <c r="F40" s="294"/>
      <c r="G40" s="294"/>
      <c r="H40" s="9"/>
      <c r="I40" s="9"/>
      <c r="J40" s="9"/>
    </row>
    <row r="41" spans="1:10" ht="30" customHeight="1" x14ac:dyDescent="0.2">
      <c r="A41" s="11" t="s">
        <v>8</v>
      </c>
      <c r="B41" s="97" t="s">
        <v>42</v>
      </c>
      <c r="C41" s="181">
        <f>D41+E41+F41+G41</f>
        <v>0</v>
      </c>
      <c r="D41" s="181">
        <v>0</v>
      </c>
      <c r="E41" s="181">
        <v>0</v>
      </c>
      <c r="F41" s="181">
        <v>0</v>
      </c>
      <c r="G41" s="181">
        <v>0</v>
      </c>
      <c r="H41" s="199"/>
      <c r="I41" s="199"/>
      <c r="J41" s="199"/>
    </row>
    <row r="42" spans="1:10" ht="26.25" customHeight="1" x14ac:dyDescent="0.2">
      <c r="A42" s="13" t="s">
        <v>38</v>
      </c>
      <c r="B42" s="97" t="s">
        <v>43</v>
      </c>
      <c r="C42" s="181">
        <f t="shared" ref="C42:C44" si="18">D42+E42+F42+G42</f>
        <v>327.64999999999998</v>
      </c>
      <c r="D42" s="181">
        <f>'5'!E85</f>
        <v>67.650000000000006</v>
      </c>
      <c r="E42" s="181">
        <f>'5'!F85</f>
        <v>260</v>
      </c>
      <c r="F42" s="181">
        <v>0</v>
      </c>
      <c r="G42" s="181">
        <v>0</v>
      </c>
      <c r="H42" s="199"/>
      <c r="I42" s="199"/>
      <c r="J42" s="199"/>
    </row>
    <row r="43" spans="1:10" ht="18" customHeight="1" x14ac:dyDescent="0.2">
      <c r="A43" s="12" t="s">
        <v>33</v>
      </c>
      <c r="B43" s="98" t="s">
        <v>18</v>
      </c>
      <c r="C43" s="181">
        <f t="shared" si="18"/>
        <v>0</v>
      </c>
      <c r="D43" s="181">
        <v>0</v>
      </c>
      <c r="E43" s="181">
        <v>0</v>
      </c>
      <c r="F43" s="181">
        <v>0</v>
      </c>
      <c r="G43" s="181">
        <v>0</v>
      </c>
      <c r="H43" s="199"/>
      <c r="I43" s="199"/>
      <c r="J43" s="199"/>
    </row>
    <row r="44" spans="1:10" ht="15" customHeight="1" x14ac:dyDescent="0.2">
      <c r="A44" s="200"/>
      <c r="B44" s="6" t="s">
        <v>60</v>
      </c>
      <c r="C44" s="181">
        <f t="shared" si="18"/>
        <v>327.64999999999998</v>
      </c>
      <c r="D44" s="181">
        <f t="shared" ref="D44:G44" si="19">D41+D42+D43</f>
        <v>67.650000000000006</v>
      </c>
      <c r="E44" s="181">
        <f t="shared" si="19"/>
        <v>260</v>
      </c>
      <c r="F44" s="181">
        <f t="shared" si="19"/>
        <v>0</v>
      </c>
      <c r="G44" s="181">
        <f t="shared" si="19"/>
        <v>0</v>
      </c>
      <c r="H44" s="199"/>
      <c r="I44" s="199"/>
      <c r="J44" s="199"/>
    </row>
    <row r="45" spans="1:10" ht="15" customHeight="1" x14ac:dyDescent="0.2">
      <c r="A45" s="13"/>
      <c r="B45" s="6" t="s">
        <v>269</v>
      </c>
      <c r="C45" s="182">
        <f t="shared" ref="C45" si="20">D45+E45+F45+G45</f>
        <v>327.64999999999998</v>
      </c>
      <c r="D45" s="182">
        <f>D44</f>
        <v>67.650000000000006</v>
      </c>
      <c r="E45" s="182">
        <f t="shared" ref="E45" si="21">E44</f>
        <v>260</v>
      </c>
      <c r="F45" s="182">
        <v>0</v>
      </c>
      <c r="G45" s="182">
        <v>0</v>
      </c>
      <c r="H45" s="10"/>
      <c r="I45" s="10"/>
      <c r="J45" s="10"/>
    </row>
    <row r="46" spans="1:10" ht="15" customHeight="1" x14ac:dyDescent="0.2">
      <c r="A46" s="200" t="s">
        <v>270</v>
      </c>
      <c r="B46" s="295" t="s">
        <v>277</v>
      </c>
      <c r="C46" s="295"/>
      <c r="D46" s="295"/>
      <c r="E46" s="295"/>
      <c r="F46" s="295"/>
      <c r="G46" s="295"/>
      <c r="H46" s="8"/>
      <c r="I46" s="8"/>
      <c r="J46" s="8"/>
    </row>
    <row r="47" spans="1:10" ht="13.5" customHeight="1" x14ac:dyDescent="0.2">
      <c r="A47" s="12" t="s">
        <v>7</v>
      </c>
      <c r="B47" s="294" t="s">
        <v>155</v>
      </c>
      <c r="C47" s="294"/>
      <c r="D47" s="294"/>
      <c r="E47" s="294"/>
      <c r="F47" s="294"/>
      <c r="G47" s="294"/>
      <c r="H47" s="9"/>
      <c r="I47" s="9"/>
      <c r="J47" s="9"/>
    </row>
    <row r="48" spans="1:10" ht="30" customHeight="1" x14ac:dyDescent="0.2">
      <c r="A48" s="11" t="s">
        <v>8</v>
      </c>
      <c r="B48" s="97" t="s">
        <v>42</v>
      </c>
      <c r="C48" s="181">
        <f>D48+E48+F48+G48</f>
        <v>0</v>
      </c>
      <c r="D48" s="181">
        <v>0</v>
      </c>
      <c r="E48" s="181">
        <v>0</v>
      </c>
      <c r="F48" s="181">
        <v>0</v>
      </c>
      <c r="G48" s="181">
        <v>0</v>
      </c>
      <c r="H48" s="199"/>
      <c r="I48" s="199"/>
      <c r="J48" s="199"/>
    </row>
    <row r="49" spans="1:10" ht="26.25" customHeight="1" x14ac:dyDescent="0.2">
      <c r="A49" s="13" t="s">
        <v>38</v>
      </c>
      <c r="B49" s="97" t="s">
        <v>43</v>
      </c>
      <c r="C49" s="181">
        <f t="shared" ref="C49:C52" si="22">D49+E49+F49+G49</f>
        <v>515.85</v>
      </c>
      <c r="D49" s="181">
        <f>'5'!E96</f>
        <v>65.849999999999994</v>
      </c>
      <c r="E49" s="181">
        <f>'5'!F96</f>
        <v>450</v>
      </c>
      <c r="F49" s="181">
        <v>0</v>
      </c>
      <c r="G49" s="181">
        <v>0</v>
      </c>
      <c r="H49" s="199"/>
      <c r="I49" s="199"/>
      <c r="J49" s="199"/>
    </row>
    <row r="50" spans="1:10" ht="18" customHeight="1" x14ac:dyDescent="0.2">
      <c r="A50" s="12" t="s">
        <v>33</v>
      </c>
      <c r="B50" s="98" t="s">
        <v>18</v>
      </c>
      <c r="C50" s="181">
        <f t="shared" si="22"/>
        <v>0</v>
      </c>
      <c r="D50" s="181">
        <v>0</v>
      </c>
      <c r="E50" s="181">
        <v>0</v>
      </c>
      <c r="F50" s="181">
        <v>0</v>
      </c>
      <c r="G50" s="181">
        <v>0</v>
      </c>
      <c r="H50" s="199"/>
      <c r="I50" s="199"/>
      <c r="J50" s="199"/>
    </row>
    <row r="51" spans="1:10" ht="15" customHeight="1" x14ac:dyDescent="0.2">
      <c r="A51" s="200"/>
      <c r="B51" s="6" t="s">
        <v>60</v>
      </c>
      <c r="C51" s="181">
        <f t="shared" si="22"/>
        <v>515.85</v>
      </c>
      <c r="D51" s="181">
        <f t="shared" ref="D51:G51" si="23">D48+D49+D50</f>
        <v>65.849999999999994</v>
      </c>
      <c r="E51" s="181">
        <f t="shared" si="23"/>
        <v>450</v>
      </c>
      <c r="F51" s="181">
        <f t="shared" si="23"/>
        <v>0</v>
      </c>
      <c r="G51" s="181">
        <f t="shared" si="23"/>
        <v>0</v>
      </c>
      <c r="H51" s="199"/>
      <c r="I51" s="199"/>
      <c r="J51" s="199"/>
    </row>
    <row r="52" spans="1:10" ht="15" customHeight="1" x14ac:dyDescent="0.2">
      <c r="A52" s="13"/>
      <c r="B52" s="6" t="s">
        <v>271</v>
      </c>
      <c r="C52" s="182">
        <f t="shared" si="22"/>
        <v>515.85</v>
      </c>
      <c r="D52" s="182">
        <f>D51</f>
        <v>65.849999999999994</v>
      </c>
      <c r="E52" s="182">
        <f t="shared" ref="E52" si="24">E51</f>
        <v>450</v>
      </c>
      <c r="F52" s="182">
        <v>0</v>
      </c>
      <c r="G52" s="182">
        <v>0</v>
      </c>
      <c r="H52" s="10"/>
      <c r="I52" s="10"/>
      <c r="J52" s="10"/>
    </row>
    <row r="53" spans="1:10" ht="15" customHeight="1" x14ac:dyDescent="0.2">
      <c r="A53" s="200" t="s">
        <v>273</v>
      </c>
      <c r="B53" s="295" t="s">
        <v>278</v>
      </c>
      <c r="C53" s="295"/>
      <c r="D53" s="295"/>
      <c r="E53" s="295"/>
      <c r="F53" s="295"/>
      <c r="G53" s="295"/>
      <c r="H53" s="8"/>
      <c r="I53" s="8"/>
      <c r="J53" s="8"/>
    </row>
    <row r="54" spans="1:10" ht="13.5" customHeight="1" x14ac:dyDescent="0.2">
      <c r="A54" s="12" t="s">
        <v>7</v>
      </c>
      <c r="B54" s="294" t="s">
        <v>155</v>
      </c>
      <c r="C54" s="294"/>
      <c r="D54" s="294"/>
      <c r="E54" s="294"/>
      <c r="F54" s="294"/>
      <c r="G54" s="294"/>
      <c r="H54" s="9"/>
      <c r="I54" s="9"/>
      <c r="J54" s="9"/>
    </row>
    <row r="55" spans="1:10" ht="30" customHeight="1" x14ac:dyDescent="0.2">
      <c r="A55" s="11" t="s">
        <v>8</v>
      </c>
      <c r="B55" s="97" t="s">
        <v>42</v>
      </c>
      <c r="C55" s="181">
        <f>D55+E55+F55+G55</f>
        <v>0</v>
      </c>
      <c r="D55" s="181">
        <v>0</v>
      </c>
      <c r="E55" s="181">
        <v>0</v>
      </c>
      <c r="F55" s="181">
        <v>0</v>
      </c>
      <c r="G55" s="181">
        <v>0</v>
      </c>
      <c r="H55" s="199"/>
      <c r="I55" s="199"/>
      <c r="J55" s="199"/>
    </row>
    <row r="56" spans="1:10" ht="26.25" customHeight="1" x14ac:dyDescent="0.2">
      <c r="A56" s="13" t="s">
        <v>38</v>
      </c>
      <c r="B56" s="97" t="s">
        <v>43</v>
      </c>
      <c r="C56" s="181">
        <f t="shared" ref="C56:C59" si="25">D56+E56+F56+G56</f>
        <v>364.62</v>
      </c>
      <c r="D56" s="181">
        <f>'5'!E107</f>
        <v>54.62</v>
      </c>
      <c r="E56" s="181">
        <f>'5'!F107</f>
        <v>310</v>
      </c>
      <c r="F56" s="181">
        <v>0</v>
      </c>
      <c r="G56" s="181">
        <v>0</v>
      </c>
      <c r="H56" s="199"/>
      <c r="I56" s="199"/>
      <c r="J56" s="199"/>
    </row>
    <row r="57" spans="1:10" ht="18" customHeight="1" x14ac:dyDescent="0.2">
      <c r="A57" s="12" t="s">
        <v>33</v>
      </c>
      <c r="B57" s="98" t="s">
        <v>18</v>
      </c>
      <c r="C57" s="181">
        <f t="shared" si="25"/>
        <v>0</v>
      </c>
      <c r="D57" s="181">
        <v>0</v>
      </c>
      <c r="E57" s="181">
        <v>0</v>
      </c>
      <c r="F57" s="181">
        <v>0</v>
      </c>
      <c r="G57" s="181">
        <v>0</v>
      </c>
      <c r="H57" s="199"/>
      <c r="I57" s="199"/>
      <c r="J57" s="199"/>
    </row>
    <row r="58" spans="1:10" ht="15" customHeight="1" x14ac:dyDescent="0.2">
      <c r="A58" s="200"/>
      <c r="B58" s="6" t="s">
        <v>60</v>
      </c>
      <c r="C58" s="181">
        <f t="shared" si="25"/>
        <v>364.62</v>
      </c>
      <c r="D58" s="181">
        <f t="shared" ref="D58:G58" si="26">D55+D56+D57</f>
        <v>54.62</v>
      </c>
      <c r="E58" s="181">
        <f t="shared" si="26"/>
        <v>310</v>
      </c>
      <c r="F58" s="181">
        <f t="shared" si="26"/>
        <v>0</v>
      </c>
      <c r="G58" s="181">
        <f t="shared" si="26"/>
        <v>0</v>
      </c>
      <c r="H58" s="199"/>
      <c r="I58" s="199"/>
      <c r="J58" s="199"/>
    </row>
    <row r="59" spans="1:10" ht="15" customHeight="1" x14ac:dyDescent="0.2">
      <c r="A59" s="13"/>
      <c r="B59" s="6" t="s">
        <v>271</v>
      </c>
      <c r="C59" s="182">
        <f t="shared" si="25"/>
        <v>364.62</v>
      </c>
      <c r="D59" s="182">
        <f>D58</f>
        <v>54.62</v>
      </c>
      <c r="E59" s="182">
        <f t="shared" ref="E59" si="27">E58</f>
        <v>310</v>
      </c>
      <c r="F59" s="182">
        <v>0</v>
      </c>
      <c r="G59" s="182">
        <v>0</v>
      </c>
      <c r="H59" s="10"/>
      <c r="I59" s="10"/>
      <c r="J59" s="10"/>
    </row>
    <row r="60" spans="1:10" ht="16.5" customHeight="1" x14ac:dyDescent="0.2">
      <c r="A60" s="14" t="s">
        <v>102</v>
      </c>
      <c r="B60" s="295" t="s">
        <v>100</v>
      </c>
      <c r="C60" s="295"/>
      <c r="D60" s="295"/>
      <c r="E60" s="295"/>
      <c r="F60" s="295"/>
      <c r="G60" s="295"/>
      <c r="H60" s="10"/>
      <c r="I60" s="10"/>
      <c r="J60" s="10"/>
    </row>
    <row r="61" spans="1:10" ht="12.75" customHeight="1" x14ac:dyDescent="0.2">
      <c r="A61" s="12" t="s">
        <v>10</v>
      </c>
      <c r="B61" s="294" t="s">
        <v>156</v>
      </c>
      <c r="C61" s="294"/>
      <c r="D61" s="294"/>
      <c r="E61" s="294"/>
      <c r="F61" s="294"/>
      <c r="G61" s="294"/>
      <c r="H61" s="9"/>
      <c r="I61" s="9"/>
      <c r="J61" s="9"/>
    </row>
    <row r="62" spans="1:10" ht="27.75" customHeight="1" x14ac:dyDescent="0.2">
      <c r="A62" s="11" t="s">
        <v>11</v>
      </c>
      <c r="B62" s="97" t="s">
        <v>42</v>
      </c>
      <c r="C62" s="181">
        <f t="shared" ref="C62:C66" si="28">D62+E62+F62+G62</f>
        <v>17133.580000000002</v>
      </c>
      <c r="D62" s="181">
        <f>'4'!E131</f>
        <v>17133.580000000002</v>
      </c>
      <c r="E62" s="181">
        <v>0</v>
      </c>
      <c r="F62" s="181">
        <v>0</v>
      </c>
      <c r="G62" s="181">
        <v>0</v>
      </c>
      <c r="H62" s="89"/>
      <c r="I62" s="7"/>
      <c r="J62" s="7"/>
    </row>
    <row r="63" spans="1:10" ht="27.75" customHeight="1" x14ac:dyDescent="0.2">
      <c r="A63" s="13" t="s">
        <v>34</v>
      </c>
      <c r="B63" s="97" t="s">
        <v>43</v>
      </c>
      <c r="C63" s="181">
        <f t="shared" si="28"/>
        <v>0</v>
      </c>
      <c r="D63" s="181">
        <f>'4'!D127</f>
        <v>0</v>
      </c>
      <c r="E63" s="181">
        <v>0</v>
      </c>
      <c r="F63" s="181">
        <v>0</v>
      </c>
      <c r="G63" s="181">
        <v>0</v>
      </c>
      <c r="H63" s="7"/>
      <c r="I63" s="7"/>
      <c r="J63" s="7"/>
    </row>
    <row r="64" spans="1:10" ht="14.25" customHeight="1" x14ac:dyDescent="0.2">
      <c r="A64" s="12" t="s">
        <v>35</v>
      </c>
      <c r="B64" s="97" t="s">
        <v>18</v>
      </c>
      <c r="C64" s="181">
        <v>0</v>
      </c>
      <c r="D64" s="181">
        <f>D65-D62-D63</f>
        <v>0</v>
      </c>
      <c r="E64" s="181">
        <f t="shared" ref="E64" si="29">E65-E62-E63</f>
        <v>0</v>
      </c>
      <c r="F64" s="181">
        <f t="shared" ref="F64" si="30">F65-F62-F63</f>
        <v>0</v>
      </c>
      <c r="G64" s="181">
        <f t="shared" ref="G64" si="31">G65-G62-G63</f>
        <v>0</v>
      </c>
      <c r="H64" s="7"/>
      <c r="I64" s="7"/>
      <c r="J64" s="7"/>
    </row>
    <row r="65" spans="1:10" ht="14.25" customHeight="1" x14ac:dyDescent="0.2">
      <c r="A65" s="14"/>
      <c r="B65" s="6" t="s">
        <v>64</v>
      </c>
      <c r="C65" s="181">
        <f t="shared" si="28"/>
        <v>17133.580000000002</v>
      </c>
      <c r="D65" s="181">
        <f>'4'!E131</f>
        <v>17133.580000000002</v>
      </c>
      <c r="E65" s="181">
        <v>0</v>
      </c>
      <c r="F65" s="181">
        <v>0</v>
      </c>
      <c r="G65" s="181">
        <v>0</v>
      </c>
      <c r="H65" s="7"/>
      <c r="I65" s="7"/>
      <c r="J65" s="7"/>
    </row>
    <row r="66" spans="1:10" x14ac:dyDescent="0.2">
      <c r="A66" s="13"/>
      <c r="B66" s="6" t="s">
        <v>103</v>
      </c>
      <c r="C66" s="182">
        <f t="shared" si="28"/>
        <v>17133.580000000002</v>
      </c>
      <c r="D66" s="182">
        <f>D65</f>
        <v>17133.580000000002</v>
      </c>
      <c r="E66" s="182">
        <f>E65</f>
        <v>0</v>
      </c>
      <c r="F66" s="182">
        <f t="shared" ref="F66:G66" si="32">F65</f>
        <v>0</v>
      </c>
      <c r="G66" s="182">
        <f t="shared" si="32"/>
        <v>0</v>
      </c>
      <c r="H66" s="10"/>
      <c r="I66" s="10"/>
      <c r="J66" s="10"/>
    </row>
    <row r="67" spans="1:10" ht="16.5" customHeight="1" x14ac:dyDescent="0.2">
      <c r="A67" s="14" t="s">
        <v>104</v>
      </c>
      <c r="B67" s="301" t="s">
        <v>101</v>
      </c>
      <c r="C67" s="301"/>
      <c r="D67" s="301"/>
      <c r="E67" s="301"/>
      <c r="F67" s="301"/>
      <c r="G67" s="301"/>
      <c r="H67" s="10"/>
      <c r="I67" s="10"/>
      <c r="J67" s="10"/>
    </row>
    <row r="68" spans="1:10" ht="13.5" customHeight="1" x14ac:dyDescent="0.2">
      <c r="A68" s="12" t="s">
        <v>10</v>
      </c>
      <c r="B68" s="294" t="s">
        <v>156</v>
      </c>
      <c r="C68" s="294"/>
      <c r="D68" s="294"/>
      <c r="E68" s="294"/>
      <c r="F68" s="294"/>
      <c r="G68" s="294"/>
      <c r="H68" s="10"/>
      <c r="I68" s="10"/>
      <c r="J68" s="10"/>
    </row>
    <row r="69" spans="1:10" ht="25.5" x14ac:dyDescent="0.2">
      <c r="A69" s="11" t="s">
        <v>11</v>
      </c>
      <c r="B69" s="97" t="s">
        <v>42</v>
      </c>
      <c r="C69" s="181">
        <f t="shared" ref="C69:C73" si="33">D69+E69+F69+G69</f>
        <v>0</v>
      </c>
      <c r="D69" s="181">
        <v>0</v>
      </c>
      <c r="E69" s="181">
        <v>0</v>
      </c>
      <c r="F69" s="181">
        <v>0</v>
      </c>
      <c r="G69" s="181">
        <v>0</v>
      </c>
      <c r="H69" s="10"/>
      <c r="I69" s="10"/>
      <c r="J69" s="10"/>
    </row>
    <row r="70" spans="1:10" ht="25.5" x14ac:dyDescent="0.2">
      <c r="A70" s="13" t="s">
        <v>34</v>
      </c>
      <c r="B70" s="97" t="s">
        <v>43</v>
      </c>
      <c r="C70" s="181">
        <f t="shared" si="33"/>
        <v>0</v>
      </c>
      <c r="D70" s="181">
        <v>0</v>
      </c>
      <c r="E70" s="181">
        <v>0</v>
      </c>
      <c r="F70" s="181">
        <v>0</v>
      </c>
      <c r="G70" s="181">
        <v>0</v>
      </c>
      <c r="H70" s="10"/>
      <c r="I70" s="10"/>
      <c r="J70" s="10"/>
    </row>
    <row r="71" spans="1:10" ht="13.5" customHeight="1" x14ac:dyDescent="0.2">
      <c r="A71" s="12" t="s">
        <v>35</v>
      </c>
      <c r="B71" s="97" t="s">
        <v>18</v>
      </c>
      <c r="C71" s="181">
        <f t="shared" si="33"/>
        <v>1793.97</v>
      </c>
      <c r="D71" s="181">
        <f>'5'!E151</f>
        <v>343.97</v>
      </c>
      <c r="E71" s="181">
        <f>'5'!F151</f>
        <v>1450</v>
      </c>
      <c r="F71" s="181">
        <v>0</v>
      </c>
      <c r="G71" s="181">
        <v>0</v>
      </c>
      <c r="H71" s="10"/>
      <c r="I71" s="10"/>
      <c r="J71" s="10"/>
    </row>
    <row r="72" spans="1:10" x14ac:dyDescent="0.2">
      <c r="A72" s="14"/>
      <c r="B72" s="6" t="s">
        <v>64</v>
      </c>
      <c r="C72" s="181">
        <f t="shared" si="33"/>
        <v>1793.97</v>
      </c>
      <c r="D72" s="181">
        <f t="shared" ref="D72:E72" si="34">D69+D70+D71</f>
        <v>343.97</v>
      </c>
      <c r="E72" s="181">
        <f t="shared" si="34"/>
        <v>1450</v>
      </c>
      <c r="F72" s="181">
        <f t="shared" ref="F72" si="35">F69+F70+F71</f>
        <v>0</v>
      </c>
      <c r="G72" s="181">
        <f t="shared" ref="G72" si="36">G69+G70+G71</f>
        <v>0</v>
      </c>
      <c r="H72" s="10"/>
      <c r="I72" s="10"/>
      <c r="J72" s="10"/>
    </row>
    <row r="73" spans="1:10" ht="13.5" customHeight="1" x14ac:dyDescent="0.2">
      <c r="A73" s="13"/>
      <c r="B73" s="6" t="s">
        <v>105</v>
      </c>
      <c r="C73" s="182">
        <f t="shared" si="33"/>
        <v>1793.97</v>
      </c>
      <c r="D73" s="182">
        <f>D72</f>
        <v>343.97</v>
      </c>
      <c r="E73" s="182">
        <f>E72</f>
        <v>1450</v>
      </c>
      <c r="F73" s="182">
        <f t="shared" ref="F73" si="37">F72</f>
        <v>0</v>
      </c>
      <c r="G73" s="182">
        <f t="shared" ref="G73" si="38">G72</f>
        <v>0</v>
      </c>
      <c r="H73" s="10"/>
      <c r="I73" s="10"/>
      <c r="J73" s="10"/>
    </row>
    <row r="74" spans="1:10" x14ac:dyDescent="0.2">
      <c r="A74" s="14" t="s">
        <v>69</v>
      </c>
      <c r="B74" s="301" t="s">
        <v>112</v>
      </c>
      <c r="C74" s="301"/>
      <c r="D74" s="301"/>
      <c r="E74" s="301"/>
      <c r="F74" s="301"/>
      <c r="G74" s="301"/>
      <c r="H74" s="10"/>
      <c r="I74" s="10"/>
      <c r="J74" s="10"/>
    </row>
    <row r="75" spans="1:10" ht="13.5" customHeight="1" x14ac:dyDescent="0.2">
      <c r="A75" s="12" t="s">
        <v>13</v>
      </c>
      <c r="B75" s="294" t="s">
        <v>156</v>
      </c>
      <c r="C75" s="294"/>
      <c r="D75" s="294"/>
      <c r="E75" s="294"/>
      <c r="F75" s="294"/>
      <c r="G75" s="294"/>
      <c r="H75" s="10"/>
      <c r="I75" s="10"/>
      <c r="J75" s="10"/>
    </row>
    <row r="76" spans="1:10" ht="25.5" x14ac:dyDescent="0.2">
      <c r="A76" s="11" t="s">
        <v>14</v>
      </c>
      <c r="B76" s="97" t="s">
        <v>42</v>
      </c>
      <c r="C76" s="105">
        <v>0</v>
      </c>
      <c r="D76" s="105">
        <v>0</v>
      </c>
      <c r="E76" s="105">
        <v>0</v>
      </c>
      <c r="F76" s="105">
        <v>0</v>
      </c>
      <c r="G76" s="105">
        <v>0</v>
      </c>
      <c r="H76" s="10"/>
      <c r="I76" s="10"/>
      <c r="J76" s="10"/>
    </row>
    <row r="77" spans="1:10" ht="25.5" x14ac:dyDescent="0.2">
      <c r="A77" s="13" t="s">
        <v>36</v>
      </c>
      <c r="B77" s="97" t="s">
        <v>43</v>
      </c>
      <c r="C77" s="105">
        <f t="shared" ref="C77:C80" si="39">D77+E77+F77+G77</f>
        <v>0</v>
      </c>
      <c r="D77" s="105">
        <v>0</v>
      </c>
      <c r="E77" s="105">
        <f>'4'!F160</f>
        <v>0</v>
      </c>
      <c r="F77" s="105">
        <v>0</v>
      </c>
      <c r="G77" s="105">
        <v>0</v>
      </c>
      <c r="H77" s="10"/>
      <c r="I77" s="10"/>
      <c r="J77" s="10"/>
    </row>
    <row r="78" spans="1:10" ht="14.25" customHeight="1" x14ac:dyDescent="0.2">
      <c r="A78" s="12" t="s">
        <v>37</v>
      </c>
      <c r="B78" s="97" t="s">
        <v>18</v>
      </c>
      <c r="C78" s="105">
        <f t="shared" si="39"/>
        <v>0</v>
      </c>
      <c r="D78" s="105">
        <f>'5'!E157</f>
        <v>0</v>
      </c>
      <c r="E78" s="105">
        <v>0</v>
      </c>
      <c r="F78" s="105">
        <v>0</v>
      </c>
      <c r="G78" s="105">
        <v>0</v>
      </c>
      <c r="H78" s="10"/>
      <c r="I78" s="10"/>
      <c r="J78" s="10"/>
    </row>
    <row r="79" spans="1:10" x14ac:dyDescent="0.2">
      <c r="A79" s="14"/>
      <c r="B79" s="6" t="s">
        <v>68</v>
      </c>
      <c r="C79" s="105">
        <f t="shared" si="39"/>
        <v>0</v>
      </c>
      <c r="D79" s="105">
        <f t="shared" ref="D79:G79" si="40">D76+D77+D78</f>
        <v>0</v>
      </c>
      <c r="E79" s="105">
        <f t="shared" si="40"/>
        <v>0</v>
      </c>
      <c r="F79" s="105">
        <f t="shared" si="40"/>
        <v>0</v>
      </c>
      <c r="G79" s="105">
        <f t="shared" si="40"/>
        <v>0</v>
      </c>
      <c r="H79" s="10"/>
      <c r="I79" s="10"/>
      <c r="J79" s="10"/>
    </row>
    <row r="80" spans="1:10" x14ac:dyDescent="0.2">
      <c r="A80" s="13"/>
      <c r="B80" s="6" t="s">
        <v>85</v>
      </c>
      <c r="C80" s="106">
        <f t="shared" si="39"/>
        <v>0</v>
      </c>
      <c r="D80" s="106">
        <f>D79</f>
        <v>0</v>
      </c>
      <c r="E80" s="106">
        <f>E79</f>
        <v>0</v>
      </c>
      <c r="F80" s="106">
        <f t="shared" ref="F80:G80" si="41">F79</f>
        <v>0</v>
      </c>
      <c r="G80" s="106">
        <f t="shared" si="41"/>
        <v>0</v>
      </c>
      <c r="H80" s="10"/>
      <c r="I80" s="10"/>
      <c r="J80" s="10"/>
    </row>
    <row r="81" spans="1:10" x14ac:dyDescent="0.2">
      <c r="A81" s="14" t="s">
        <v>127</v>
      </c>
      <c r="B81" s="301" t="s">
        <v>157</v>
      </c>
      <c r="C81" s="301"/>
      <c r="D81" s="301"/>
      <c r="E81" s="301"/>
      <c r="F81" s="301"/>
      <c r="G81" s="301"/>
      <c r="H81" s="10"/>
      <c r="I81" s="10"/>
      <c r="J81" s="10"/>
    </row>
    <row r="82" spans="1:10" ht="11.25" customHeight="1" x14ac:dyDescent="0.2">
      <c r="A82" s="12" t="s">
        <v>131</v>
      </c>
      <c r="B82" s="294" t="s">
        <v>156</v>
      </c>
      <c r="C82" s="294"/>
      <c r="D82" s="294"/>
      <c r="E82" s="294"/>
      <c r="F82" s="294"/>
      <c r="G82" s="294"/>
      <c r="H82" s="10"/>
      <c r="I82" s="10"/>
      <c r="J82" s="10"/>
    </row>
    <row r="83" spans="1:10" ht="25.5" x14ac:dyDescent="0.2">
      <c r="A83" s="11" t="s">
        <v>128</v>
      </c>
      <c r="B83" s="97" t="s">
        <v>42</v>
      </c>
      <c r="C83" s="105">
        <v>0</v>
      </c>
      <c r="D83" s="105">
        <v>0</v>
      </c>
      <c r="E83" s="105">
        <v>0</v>
      </c>
      <c r="F83" s="105">
        <v>0</v>
      </c>
      <c r="G83" s="105">
        <v>0</v>
      </c>
      <c r="H83" s="10"/>
      <c r="I83" s="10"/>
      <c r="J83" s="10"/>
    </row>
    <row r="84" spans="1:10" ht="25.5" x14ac:dyDescent="0.2">
      <c r="A84" s="13" t="s">
        <v>129</v>
      </c>
      <c r="B84" s="97" t="s">
        <v>43</v>
      </c>
      <c r="C84" s="105">
        <f t="shared" ref="C84:C87" si="42">D84+E84+F84+G84</f>
        <v>0</v>
      </c>
      <c r="D84" s="105">
        <v>0</v>
      </c>
      <c r="E84" s="105">
        <v>0</v>
      </c>
      <c r="F84" s="105">
        <v>0</v>
      </c>
      <c r="G84" s="105">
        <v>0</v>
      </c>
      <c r="H84" s="10"/>
      <c r="I84" s="10"/>
      <c r="J84" s="10"/>
    </row>
    <row r="85" spans="1:10" ht="14.25" customHeight="1" x14ac:dyDescent="0.2">
      <c r="A85" s="12" t="s">
        <v>130</v>
      </c>
      <c r="B85" s="97" t="s">
        <v>18</v>
      </c>
      <c r="C85" s="105">
        <f t="shared" si="42"/>
        <v>0</v>
      </c>
      <c r="D85" s="105">
        <v>0</v>
      </c>
      <c r="E85" s="105">
        <v>0</v>
      </c>
      <c r="F85" s="105">
        <v>0</v>
      </c>
      <c r="G85" s="105">
        <v>0</v>
      </c>
      <c r="H85" s="10"/>
      <c r="I85" s="10"/>
      <c r="J85" s="10"/>
    </row>
    <row r="86" spans="1:10" x14ac:dyDescent="0.2">
      <c r="A86" s="14"/>
      <c r="B86" s="6" t="s">
        <v>136</v>
      </c>
      <c r="C86" s="105">
        <f t="shared" si="42"/>
        <v>0</v>
      </c>
      <c r="D86" s="105">
        <f t="shared" ref="D86:G86" si="43">D83+D84+D85</f>
        <v>0</v>
      </c>
      <c r="E86" s="105">
        <f t="shared" si="43"/>
        <v>0</v>
      </c>
      <c r="F86" s="105">
        <f t="shared" si="43"/>
        <v>0</v>
      </c>
      <c r="G86" s="105">
        <f t="shared" si="43"/>
        <v>0</v>
      </c>
      <c r="H86" s="10"/>
      <c r="I86" s="10"/>
      <c r="J86" s="10"/>
    </row>
    <row r="87" spans="1:10" x14ac:dyDescent="0.2">
      <c r="A87" s="13"/>
      <c r="B87" s="6" t="s">
        <v>137</v>
      </c>
      <c r="C87" s="106">
        <f t="shared" si="42"/>
        <v>0</v>
      </c>
      <c r="D87" s="106">
        <f>D86</f>
        <v>0</v>
      </c>
      <c r="E87" s="106">
        <f>E86</f>
        <v>0</v>
      </c>
      <c r="F87" s="106">
        <f t="shared" ref="F87:G87" si="44">F86</f>
        <v>0</v>
      </c>
      <c r="G87" s="106">
        <f t="shared" si="44"/>
        <v>0</v>
      </c>
      <c r="H87" s="10"/>
      <c r="I87" s="10"/>
      <c r="J87" s="10"/>
    </row>
    <row r="88" spans="1:10" ht="17.25" customHeight="1" x14ac:dyDescent="0.2">
      <c r="A88" s="13"/>
      <c r="B88" s="6" t="s">
        <v>26</v>
      </c>
      <c r="C88" s="182">
        <f>C17+C24+C31+C38+C45+C52+C59+C66+C73+C80+C87</f>
        <v>48211.630000000005</v>
      </c>
      <c r="D88" s="182">
        <f t="shared" ref="D88:G88" si="45">D17+D24+D31+D38+D45+D52+D59+D66+D73+D80+D87</f>
        <v>44091.630000000005</v>
      </c>
      <c r="E88" s="182">
        <f t="shared" si="45"/>
        <v>4120</v>
      </c>
      <c r="F88" s="182">
        <f t="shared" si="45"/>
        <v>0</v>
      </c>
      <c r="G88" s="182">
        <f t="shared" si="45"/>
        <v>0</v>
      </c>
      <c r="H88" s="10"/>
      <c r="I88" s="10"/>
      <c r="J88" s="10"/>
    </row>
    <row r="89" spans="1:10" ht="5.25" customHeight="1" x14ac:dyDescent="0.2">
      <c r="A89" s="112"/>
      <c r="B89" s="27"/>
      <c r="C89" s="10"/>
      <c r="D89" s="10"/>
      <c r="E89" s="10"/>
      <c r="F89" s="10"/>
      <c r="G89" s="10"/>
      <c r="H89" s="10"/>
      <c r="I89" s="10"/>
      <c r="J89" s="10"/>
    </row>
    <row r="90" spans="1:10" ht="31.5" customHeight="1" x14ac:dyDescent="0.25">
      <c r="A90" s="111"/>
      <c r="B90" s="102" t="s">
        <v>110</v>
      </c>
      <c r="C90" s="309" t="s">
        <v>168</v>
      </c>
      <c r="D90" s="309"/>
      <c r="E90" s="5"/>
      <c r="F90" s="312" t="s">
        <v>166</v>
      </c>
      <c r="G90" s="312"/>
    </row>
    <row r="91" spans="1:10" ht="12" customHeight="1" x14ac:dyDescent="0.2">
      <c r="A91" s="308" t="s">
        <v>169</v>
      </c>
      <c r="B91" s="308"/>
      <c r="C91" s="5"/>
      <c r="D91" s="5"/>
      <c r="E91" s="5"/>
      <c r="F91" s="307" t="s">
        <v>109</v>
      </c>
      <c r="G91" s="307"/>
    </row>
    <row r="92" spans="1:10" ht="14.25" customHeight="1" x14ac:dyDescent="0.2">
      <c r="A92" s="53" t="s">
        <v>93</v>
      </c>
      <c r="B92" s="113"/>
      <c r="C92" s="5"/>
      <c r="D92" s="5"/>
      <c r="E92" s="5"/>
      <c r="F92" s="145"/>
      <c r="G92" s="145"/>
    </row>
    <row r="93" spans="1:10" ht="19.5" customHeight="1" x14ac:dyDescent="0.25">
      <c r="A93" s="7"/>
      <c r="B93" s="102" t="s">
        <v>113</v>
      </c>
      <c r="C93" s="309" t="s">
        <v>168</v>
      </c>
      <c r="D93" s="309"/>
      <c r="E93" s="5"/>
      <c r="F93" s="310" t="s">
        <v>167</v>
      </c>
      <c r="G93" s="311"/>
    </row>
    <row r="94" spans="1:10" x14ac:dyDescent="0.2">
      <c r="A94" s="308"/>
      <c r="B94" s="308"/>
      <c r="C94" s="5"/>
      <c r="D94" s="5"/>
      <c r="E94" s="5"/>
      <c r="F94" s="307" t="s">
        <v>109</v>
      </c>
      <c r="G94" s="307"/>
    </row>
    <row r="95" spans="1:10" ht="3" customHeight="1" x14ac:dyDescent="0.2">
      <c r="A95" s="115"/>
      <c r="B95" s="115"/>
      <c r="C95" s="5"/>
      <c r="D95" s="5"/>
      <c r="E95" s="5"/>
      <c r="F95" s="145"/>
      <c r="G95" s="145"/>
    </row>
    <row r="96" spans="1:10" ht="15.75" x14ac:dyDescent="0.25">
      <c r="A96" s="114"/>
      <c r="B96" s="102" t="s">
        <v>177</v>
      </c>
      <c r="C96" s="309" t="s">
        <v>168</v>
      </c>
      <c r="D96" s="309"/>
      <c r="E96" s="5"/>
      <c r="F96" s="310" t="s">
        <v>165</v>
      </c>
      <c r="G96" s="311"/>
    </row>
    <row r="97" spans="1:7" ht="14.25" customHeight="1" x14ac:dyDescent="0.2">
      <c r="A97" s="308"/>
      <c r="B97" s="308"/>
      <c r="C97" s="5"/>
      <c r="D97" s="5"/>
      <c r="E97" s="5"/>
      <c r="F97" s="307" t="s">
        <v>109</v>
      </c>
      <c r="G97" s="307"/>
    </row>
    <row r="98" spans="1:7" ht="4.5" customHeight="1" x14ac:dyDescent="0.2">
      <c r="A98" s="32"/>
      <c r="B98" s="103"/>
      <c r="C98" s="5"/>
      <c r="D98" s="5"/>
      <c r="E98" s="5"/>
      <c r="F98" s="145"/>
      <c r="G98" s="145"/>
    </row>
    <row r="99" spans="1:7" ht="14.25" customHeight="1" x14ac:dyDescent="0.25">
      <c r="A99" s="7"/>
      <c r="B99" s="102" t="s">
        <v>178</v>
      </c>
      <c r="C99" s="309" t="s">
        <v>168</v>
      </c>
      <c r="D99" s="309"/>
      <c r="E99" s="5"/>
      <c r="F99" s="310" t="s">
        <v>179</v>
      </c>
      <c r="G99" s="311"/>
    </row>
    <row r="100" spans="1:7" x14ac:dyDescent="0.2">
      <c r="A100" s="308" t="s">
        <v>170</v>
      </c>
      <c r="B100" s="308"/>
      <c r="C100" s="5"/>
      <c r="D100" s="5"/>
      <c r="E100" s="5"/>
      <c r="F100" s="307" t="s">
        <v>109</v>
      </c>
      <c r="G100" s="307"/>
    </row>
    <row r="108" spans="1:7" x14ac:dyDescent="0.2">
      <c r="G108" s="144"/>
    </row>
  </sheetData>
  <mergeCells count="51">
    <mergeCell ref="A91:B91"/>
    <mergeCell ref="F91:G91"/>
    <mergeCell ref="C90:D90"/>
    <mergeCell ref="B39:G39"/>
    <mergeCell ref="B40:G40"/>
    <mergeCell ref="B46:G46"/>
    <mergeCell ref="B47:G47"/>
    <mergeCell ref="B53:G53"/>
    <mergeCell ref="B54:G54"/>
    <mergeCell ref="F90:G90"/>
    <mergeCell ref="F100:G100"/>
    <mergeCell ref="A100:B100"/>
    <mergeCell ref="C93:D93"/>
    <mergeCell ref="A94:B94"/>
    <mergeCell ref="F94:G94"/>
    <mergeCell ref="F93:G93"/>
    <mergeCell ref="C96:D96"/>
    <mergeCell ref="F96:G96"/>
    <mergeCell ref="A97:B97"/>
    <mergeCell ref="F97:G97"/>
    <mergeCell ref="C99:D99"/>
    <mergeCell ref="F99:G99"/>
    <mergeCell ref="A2:G2"/>
    <mergeCell ref="B3:F3"/>
    <mergeCell ref="B81:G81"/>
    <mergeCell ref="B82:G82"/>
    <mergeCell ref="B68:G68"/>
    <mergeCell ref="B74:G74"/>
    <mergeCell ref="B75:G75"/>
    <mergeCell ref="B67:G67"/>
    <mergeCell ref="A6:A9"/>
    <mergeCell ref="B61:G61"/>
    <mergeCell ref="A4:G4"/>
    <mergeCell ref="B60:G60"/>
    <mergeCell ref="A5:G5"/>
    <mergeCell ref="B33:G33"/>
    <mergeCell ref="F8:F9"/>
    <mergeCell ref="D8:D9"/>
    <mergeCell ref="C6:G6"/>
    <mergeCell ref="B6:B9"/>
    <mergeCell ref="D7:G7"/>
    <mergeCell ref="G8:G9"/>
    <mergeCell ref="E8:E9"/>
    <mergeCell ref="C7:C9"/>
    <mergeCell ref="B26:G26"/>
    <mergeCell ref="B32:G32"/>
    <mergeCell ref="B11:G11"/>
    <mergeCell ref="B12:G12"/>
    <mergeCell ref="B18:G18"/>
    <mergeCell ref="B19:G19"/>
    <mergeCell ref="B25:G25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5" fitToWidth="0" fitToHeight="0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'5'!Область_друку</vt:lpstr>
      <vt:lpstr>'6'!Область_друку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2025-06-24T13:13:17Z</cp:lastPrinted>
  <dcterms:created xsi:type="dcterms:W3CDTF">2011-09-13T12:33:42Z</dcterms:created>
  <dcterms:modified xsi:type="dcterms:W3CDTF">2025-07-04T08:41:06Z</dcterms:modified>
</cp:coreProperties>
</file>