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Лист1" sheetId="1" r:id="rId1"/>
    <sheet name="Лист2" sheetId="2" r:id="rId2"/>
    <sheet name="Лист3" sheetId="3" r:id="rId3"/>
  </sheets>
  <definedNames>
    <definedName name="_GoBack" localSheetId="0">Лист1!$E$29</definedName>
    <definedName name="_xlnm._FilterDatabase" localSheetId="0" hidden="1">Лист1!$K$10:$K$384</definedName>
    <definedName name="_xlnm.Print_Titles" localSheetId="0">Лист1!$11:$12</definedName>
    <definedName name="_xlnm.Print_Area" localSheetId="0">Лист1!$A$1:$J$386</definedName>
  </definedNames>
  <calcPr calcId="125725" refMode="R1C1"/>
  <extLst>
    <ext xmlns:loext="http://schemas.libreoffice.org/" uri="{7626C862-2A13-11E5-B345-FEFF819CDC9F}">
      <loext:extCalcPr stringRefSyntax="ExcelA1"/>
    </ext>
  </extLst>
</workbook>
</file>

<file path=xl/calcChain.xml><?xml version="1.0" encoding="utf-8"?>
<calcChain xmlns="http://schemas.openxmlformats.org/spreadsheetml/2006/main">
  <c r="I67" i="1"/>
  <c r="I254" l="1"/>
  <c r="I376"/>
  <c r="I286" l="1"/>
  <c r="I195"/>
  <c r="I281"/>
  <c r="I179"/>
  <c r="I82"/>
  <c r="I157"/>
  <c r="I16" l="1"/>
  <c r="I300" l="1"/>
  <c r="I373" l="1"/>
  <c r="I260" l="1"/>
  <c r="I116"/>
  <c r="I101"/>
  <c r="I341" l="1"/>
  <c r="I296"/>
  <c r="I272"/>
  <c r="I110"/>
  <c r="I186"/>
  <c r="I37"/>
  <c r="I119"/>
  <c r="I277"/>
  <c r="I266" l="1"/>
  <c r="I182"/>
  <c r="I107"/>
  <c r="I104"/>
  <c r="I346"/>
  <c r="I290" l="1"/>
  <c r="I113"/>
  <c r="I245"/>
  <c r="I379" l="1"/>
  <c r="I370"/>
  <c r="I338"/>
  <c r="I336" s="1"/>
  <c r="I332"/>
  <c r="I330" s="1"/>
  <c r="I329" s="1"/>
  <c r="I318"/>
  <c r="I315"/>
  <c r="I312"/>
  <c r="I293"/>
  <c r="I269"/>
  <c r="I263"/>
  <c r="I251"/>
  <c r="I231"/>
  <c r="I223"/>
  <c r="I219"/>
  <c r="I213"/>
  <c r="I210"/>
  <c r="I207"/>
  <c r="I199"/>
  <c r="I189"/>
  <c r="I176"/>
  <c r="I168"/>
  <c r="I165"/>
  <c r="I160"/>
  <c r="I151"/>
  <c r="I149" s="1"/>
  <c r="I148" s="1"/>
  <c r="I145"/>
  <c r="I142"/>
  <c r="I139"/>
  <c r="I133"/>
  <c r="I130"/>
  <c r="I127"/>
  <c r="I45"/>
  <c r="I42"/>
  <c r="I31"/>
  <c r="I28"/>
  <c r="I25"/>
  <c r="I20"/>
  <c r="I249" l="1"/>
  <c r="I248" s="1"/>
  <c r="I368"/>
  <c r="I367" s="1"/>
  <c r="I193"/>
  <c r="I192" s="1"/>
  <c r="I258"/>
  <c r="I257" s="1"/>
  <c r="I174"/>
  <c r="I173" s="1"/>
  <c r="I155"/>
  <c r="I154" s="1"/>
  <c r="I65"/>
  <c r="I64" s="1"/>
  <c r="I335"/>
  <c r="I125"/>
  <c r="I124" s="1"/>
  <c r="I14"/>
  <c r="I13" s="1"/>
  <c r="I137"/>
  <c r="I136" s="1"/>
  <c r="I382" l="1"/>
</calcChain>
</file>

<file path=xl/sharedStrings.xml><?xml version="1.0" encoding="utf-8"?>
<sst xmlns="http://schemas.openxmlformats.org/spreadsheetml/2006/main" count="469" uniqueCount="389">
  <si>
    <t>до рішення міської ради</t>
  </si>
  <si>
    <t xml:space="preserve">                                   № </t>
  </si>
  <si>
    <t>Зміни до додатку 6</t>
  </si>
  <si>
    <t>до рішення міської ради "Про бюджет Луцької міської територіальної громади на 2025 рік"</t>
  </si>
  <si>
    <t>Обсяги капітальних вкладень бюджету у розрізі інвестиційних проєктів</t>
  </si>
  <si>
    <t xml:space="preserve"> у 2025 році</t>
  </si>
  <si>
    <t>.0355100000</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</si>
  <si>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</si>
  <si>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</si>
  <si>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</si>
  <si>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</si>
  <si>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</si>
  <si>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</si>
  <si>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</si>
  <si>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</si>
  <si>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</si>
  <si>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</si>
  <si>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</si>
  <si>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0200000</t>
  </si>
  <si>
    <t>Виконавчий комітет міської ради</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</si>
  <si>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</si>
  <si>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</si>
  <si>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</si>
  <si>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</si>
  <si>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</si>
  <si>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техніки та обладнання</t>
  </si>
  <si>
    <t>0217350</t>
  </si>
  <si>
    <t>0443</t>
  </si>
  <si>
    <t>Розроблення схем планування та забудови територій (містобудівної документації)</t>
  </si>
  <si>
    <t>Розробка проєктної документації за результатами містобудівних конкурсів</t>
  </si>
  <si>
    <t>Розробка містобудівної документації, в т.ч. Комплексного плану просторового розвитку території Луцької МТГ</t>
  </si>
  <si>
    <t>Виготовлення топографо-геодезичної основи 1:2000 для розроблення містобудівної документації</t>
  </si>
  <si>
    <t>0217421</t>
  </si>
  <si>
    <t>7421</t>
  </si>
  <si>
    <t>0453</t>
  </si>
  <si>
    <t xml:space="preserve">Утримання та розвиток наземного електротранспорту </t>
  </si>
  <si>
    <t>Проєкт "Міський громадський транспорт України ІІ" Субпроєкт "Оновлення тролейбусного парку міста Луцька" (кошти позики ЄІБ)</t>
  </si>
  <si>
    <t>0217650</t>
  </si>
  <si>
    <t>0490</t>
  </si>
  <si>
    <t>Проведення експертної грошової оцінки земельної ділянки чи права на неї</t>
  </si>
  <si>
    <t xml:space="preserve">Розроблення документації з проведення експертних грошових оцінок, земельних ділянок, продаж яких здійснюватиметься шляхом викупу, власниками об’єктів нерухомого майна, які знаходяться на земельних ділянках, що підлягають продажу </t>
  </si>
  <si>
    <t>0217670</t>
  </si>
  <si>
    <t>Внески до статутного капіталу суб’єктів господарювання</t>
  </si>
  <si>
    <t>КП "Луцьке підприємство електротранспорту" - придбання запасних частин до кабельних ліній та тягових підстанцій</t>
  </si>
  <si>
    <t>КП "Луцьке підприємство електротранспорту" - придбання мідного проводу та запчастин до контактної мережі</t>
  </si>
  <si>
    <t>КП "Ласка" придбання автомобіля для відлову тварин</t>
  </si>
  <si>
    <t>.0217700</t>
  </si>
  <si>
    <t>.0133</t>
  </si>
  <si>
    <t>Реалізація програм допомоги і грантів Європейського Союзу, урядів іноземних держав, міжнародних організацій, донорських установ</t>
  </si>
  <si>
    <t>Реалізація Програми "Впровадження міжнародного проєкту "Дике життя у великому місті: захист і промоція дикої природи й біорізноманіття в Луцьку та Жешуві" на 2024-2026 роки". Нове будівництво лугопарку вздовж річки Стир на території від мосту на вул. Ковельській до мосту на вул. Шевченка</t>
  </si>
  <si>
    <t>0218110</t>
  </si>
  <si>
    <t>Заходи із запобігання та ліквідації надзвичайних ситуацій та наслідків стихійного лиха</t>
  </si>
  <si>
    <t>Нове  будівництво місцевої  автоматизованої системи централізованого оповіщення (МАСЦО) Луцької міської територіальної громади</t>
  </si>
  <si>
    <t>.0218240</t>
  </si>
  <si>
    <t>.0380</t>
  </si>
  <si>
    <t>Заходи та роботи з територіальної оборони</t>
  </si>
  <si>
    <r>
      <rPr>
        <sz val="14"/>
        <rFont val="Times New Roman"/>
        <family val="1"/>
        <charset val="204"/>
      </rPr>
      <t xml:space="preserve">Очі для рятувальників </t>
    </r>
    <r>
      <rPr>
        <i/>
        <sz val="14"/>
        <rFont val="Times New Roman"/>
        <family val="1"/>
        <charset val="204"/>
      </rPr>
      <t>(Бюджет участі)</t>
    </r>
  </si>
  <si>
    <r>
      <rPr>
        <sz val="14"/>
        <rFont val="Times New Roman"/>
        <family val="1"/>
        <charset val="204"/>
      </rPr>
      <t xml:space="preserve">Тиловик 2.0: дрони для 100 ОМБр </t>
    </r>
    <r>
      <rPr>
        <i/>
        <sz val="14"/>
        <rFont val="Times New Roman"/>
        <family val="1"/>
        <charset val="204"/>
      </rPr>
      <t xml:space="preserve"> (Бюджет участі)</t>
    </r>
  </si>
  <si>
    <r>
      <rPr>
        <sz val="14"/>
        <rFont val="Times New Roman"/>
        <family val="1"/>
        <charset val="204"/>
      </rPr>
      <t xml:space="preserve">Дронів забагато не буває  </t>
    </r>
    <r>
      <rPr>
        <i/>
        <sz val="14"/>
        <rFont val="Times New Roman"/>
        <family val="1"/>
        <charset val="204"/>
      </rPr>
      <t>(Бюджет участі)</t>
    </r>
  </si>
  <si>
    <r>
      <rPr>
        <sz val="14"/>
        <rFont val="Times New Roman"/>
        <family val="1"/>
        <charset val="204"/>
      </rPr>
      <t xml:space="preserve">Дрони для аеророзвідки  </t>
    </r>
    <r>
      <rPr>
        <i/>
        <sz val="14"/>
        <rFont val="Times New Roman"/>
        <family val="1"/>
        <charset val="204"/>
      </rPr>
      <t>(Бюджет участі)</t>
    </r>
  </si>
  <si>
    <r>
      <rPr>
        <sz val="14"/>
        <rFont val="Times New Roman"/>
        <family val="1"/>
        <charset val="204"/>
      </rPr>
      <t xml:space="preserve">Аеророзвідка 24/7  </t>
    </r>
    <r>
      <rPr>
        <i/>
        <sz val="14"/>
        <rFont val="Times New Roman"/>
        <family val="1"/>
        <charset val="204"/>
      </rPr>
      <t>(Бюджет участі)</t>
    </r>
  </si>
  <si>
    <t>Програма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t>
  </si>
  <si>
    <t>0600000</t>
  </si>
  <si>
    <t>Департамент освіти</t>
  </si>
  <si>
    <t>0610000</t>
  </si>
  <si>
    <t>0611010</t>
  </si>
  <si>
    <t>0910</t>
  </si>
  <si>
    <t>Надання дошкільної освіти</t>
  </si>
  <si>
    <t>ЗДО №5, 6, 12, 13, 22, 23, 24, 25, 26 - придбання пральної машини</t>
  </si>
  <si>
    <t>ЗДО №9 - придбання овочерізки</t>
  </si>
  <si>
    <t>Усунення аварій, інших непередбачених ситуацій та придбання техніки для ЗДО</t>
  </si>
  <si>
    <t>0611021</t>
  </si>
  <si>
    <t>0921</t>
  </si>
  <si>
    <t>Надання загальної середньої освіти закладами загальної середньої освіти за рахунок коштів місцевого бюджету</t>
  </si>
  <si>
    <t xml:space="preserve">КЗЗСО «Луцький ліцей № 1» - реконструкція господарського приміщення під котельню </t>
  </si>
  <si>
    <t xml:space="preserve">КЗ ЗЗСО «Луцький ліцей №5» -  капітальний ремонт харчоблоку </t>
  </si>
  <si>
    <t>КЗ ЗСО «Луцький ліцей № 23» - капітальний ремонт харчоблоку</t>
  </si>
  <si>
    <t>КЗЗСО «Луцький ліцей №26»  - капітальний ремонт басейну</t>
  </si>
  <si>
    <t>КЗ ЗСО "Одерадівський ліцей №37" - капітальний ремонт котельні</t>
  </si>
  <si>
    <t>0700000</t>
  </si>
  <si>
    <t>Управління охорони здоров'я</t>
  </si>
  <si>
    <t>0710000</t>
  </si>
  <si>
    <t>0712010</t>
  </si>
  <si>
    <t>0731</t>
  </si>
  <si>
    <t>Багатопрофільна стаціонарна медична допомога населенню</t>
  </si>
  <si>
    <t>КП "Медичне об'єднання Луцької міської територіальної громади" співфінансування (придбання обладнання) до гранту програми Транскордонного Співробітництва  Interreg NEXT Польща -Україна для реалізації проєкту «"Мета - здорові людські двигуни у Луцьку та Пулавах: покращення допомоги людям з інфарктами та інсультами у Луцькій громаді та Пулавах"»</t>
  </si>
  <si>
    <t>0712080</t>
  </si>
  <si>
    <t>0721</t>
  </si>
  <si>
    <t>Амбулаторно-поліклінічна допомога населенню, крім первинної медичної допомоги</t>
  </si>
  <si>
    <t>КП "Луцька міська дитяча поліклініка" на пр. Волі, 3а - придбання рентгенапарату з флюрографом</t>
  </si>
  <si>
    <t>0712090</t>
  </si>
  <si>
    <t>0722</t>
  </si>
  <si>
    <t>Спеціалізована амбулаторно-поліклінічна допомога населенню</t>
  </si>
  <si>
    <t>КП "Медичний центр реабілітації учасників бойових дій Луцької міської територіальної громади" - співфінансування (придбання обладнання) для участі у грантових проєктах у програмі Interreg NEXT Польща-Україна 2021-2027</t>
  </si>
  <si>
    <t>0800000</t>
  </si>
  <si>
    <t>Департамент соціальної політики</t>
  </si>
  <si>
    <t>0810000</t>
  </si>
  <si>
    <t>0810160</t>
  </si>
  <si>
    <t>0160</t>
  </si>
  <si>
    <t>Керівництво і управління у відповідній сфері у містах (місті Києві), селищах, селах, територіальних громадах</t>
  </si>
  <si>
    <t>0813031</t>
  </si>
  <si>
    <t>3031</t>
  </si>
  <si>
    <t>1030</t>
  </si>
  <si>
    <t>Надання інших пільг окремим категоріям громадян відповідно до закодавства</t>
  </si>
  <si>
    <t>Капітальний ремонт житла пільгових категорій громадян</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</si>
  <si>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</si>
  <si>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</si>
  <si>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</si>
  <si>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</si>
  <si>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пральної машинки з сушкою</t>
  </si>
  <si>
    <t>0900000</t>
  </si>
  <si>
    <t>Управління соціальних служб для сім'ї, дітей та молоді</t>
  </si>
  <si>
    <t>0910000</t>
  </si>
  <si>
    <t>0910160</t>
  </si>
  <si>
    <t>Керівництво і управління у відповідній сфері у містах (місті Києві), селищах, селах, об’єднаних територіальних громадах</t>
  </si>
  <si>
    <t>1000000</t>
  </si>
  <si>
    <t xml:space="preserve">Департамент культури </t>
  </si>
  <si>
    <t>1010000</t>
  </si>
  <si>
    <t>1014030</t>
  </si>
  <si>
    <t>0824</t>
  </si>
  <si>
    <t>Забезпечення діяльності бібліотек</t>
  </si>
  <si>
    <t xml:space="preserve">КЗ "Луцька міська централізована бібліотечна система" - придбання літератури та передплата періодичних видань </t>
  </si>
  <si>
    <t>Бібліотека-філія №10 - капітальний ремонт приміщення (в т.ч. ПКД) за адресою Київський майдан, 12</t>
  </si>
  <si>
    <t>Придбання предметів довгострокового користування для бібліотек</t>
  </si>
  <si>
    <t>Забезпечення діяльності музеїв і виставок</t>
  </si>
  <si>
    <t>КЗ "Музей історії сільського господарства Волині - скансен" - придбання предметів довгострокового користування</t>
  </si>
  <si>
    <t>0828</t>
  </si>
  <si>
    <t xml:space="preserve">Забезпечення діяльності палаців і будинків культури, клубів, центрів дозвілля та інших клубних закладів </t>
  </si>
  <si>
    <t>КЗ "Палац культури міста Луцька" - придбання предметів довгострокового користування</t>
  </si>
  <si>
    <t>КЗ "Центр культури "Княгининок" - придбання предметів довгострокового користування</t>
  </si>
  <si>
    <t>Департамент молоді та спорту</t>
  </si>
  <si>
    <t>1110160</t>
  </si>
  <si>
    <t>Придбання офісної техніки</t>
  </si>
  <si>
    <t>1115031</t>
  </si>
  <si>
    <t>0810</t>
  </si>
  <si>
    <t>Розвиток здібностей у дітей та молоді з фізичної культури та спорту комунальними дитячо-юнацькими спортивними школами</t>
  </si>
  <si>
    <t>КЗ "ДЮСШ №4" - придбання велосипедів</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</si>
  <si>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</si>
  <si>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централізованої бухгалтерії</t>
  </si>
  <si>
    <t>1200000</t>
  </si>
  <si>
    <t xml:space="preserve">   Департамент житлово-комунального господарства</t>
  </si>
  <si>
    <t>1210000</t>
  </si>
  <si>
    <t>1216011</t>
  </si>
  <si>
    <t>0610</t>
  </si>
  <si>
    <t>Експлуатація та технічне обслуговування житлового фонду</t>
  </si>
  <si>
    <t xml:space="preserve">Капітальний ремонт об'єктів житлового фонду </t>
  </si>
  <si>
    <t>Капітальний ремонт об'єктів житлового фонду (усунення аварійних ситуацій)</t>
  </si>
  <si>
    <t xml:space="preserve">Капітальний ремонт фасадів житлових будинків </t>
  </si>
  <si>
    <t>Реконструкція мереж газопостачання  при закритті підвальних котелень  з виготовленням ПКД</t>
  </si>
  <si>
    <t>1216015</t>
  </si>
  <si>
    <t>0620</t>
  </si>
  <si>
    <t>Забезпечення надійної та безперебійної експлуатації ліфтів</t>
  </si>
  <si>
    <t>Капітальний ремонт ліфтів</t>
  </si>
  <si>
    <t>1216017</t>
  </si>
  <si>
    <t xml:space="preserve">Інша діяльність, пов’язана з експлуатацією об’єктів житлово-комунального господарства </t>
  </si>
  <si>
    <t xml:space="preserve">Капітальний ремонт прибудинкових територій </t>
  </si>
  <si>
    <t>1216030</t>
  </si>
  <si>
    <t>Організація благоустрою населених пунктів</t>
  </si>
  <si>
    <t>Придбання дитячого обладнання</t>
  </si>
  <si>
    <t>Капітальний ремонт контейнерних майданчиків</t>
  </si>
  <si>
    <t>Капітальний ремонт обєктів благоустрою</t>
  </si>
  <si>
    <t>Капремонт скверів (ПКД)</t>
  </si>
  <si>
    <t>1216091</t>
  </si>
  <si>
    <t>0640</t>
  </si>
  <si>
    <t>Будівництво об'єктів житлово-комунального господарства</t>
  </si>
  <si>
    <t xml:space="preserve">Реконструкція мереж зовнішнього освітлення </t>
  </si>
  <si>
    <t>Реконструкція алеї почесних поховань</t>
  </si>
  <si>
    <t>1217461</t>
  </si>
  <si>
    <t>0456</t>
  </si>
  <si>
    <t>Утримання та розвиток автомобільних доріг та дорожньої інфраструктури за рахунок коштів місцевого бюджету</t>
  </si>
  <si>
    <t>Капітальний ремонт вулиць</t>
  </si>
  <si>
    <t>Будівництво світлофорних об'єктів</t>
  </si>
  <si>
    <t>Капітальний ремонт світлофорних об'єктів</t>
  </si>
  <si>
    <t>Розробка схеми організації дорожнього руху</t>
  </si>
  <si>
    <t>Капітальний ремонт зупинок громадського транспорту "Розумні зупинки"</t>
  </si>
  <si>
    <t>1217670</t>
  </si>
  <si>
    <t xml:space="preserve">КП "Луцькводоканал" - співфінансування до проєкту "Комплексна модернізація системи водопостачання та водовідведення м. Луцьк" </t>
  </si>
  <si>
    <t>КП "Луцькводоканал"-  "Реалізація інфраструктурних проєктів у сфері водопостачання та водовідведення" (кошти позики)</t>
  </si>
  <si>
    <t>ДКП "Луцьктепло" - виконання умов кредитного договору з ЄБРР</t>
  </si>
  <si>
    <t>ДКП "Луцьктепло" - виконання умов кредитного договору  з ЄБРР "Проєкт модернізації системи централізованого теплопостачання (друга фаза) у          м. Луцьку в рамках програми RLF"</t>
  </si>
  <si>
    <t>Луцький cпеціалізований комбінат комунальнопобутового обслуговування - придбання техніки</t>
  </si>
  <si>
    <t>КП "Парки і сквери" - придбання техніки</t>
  </si>
  <si>
    <t xml:space="preserve">Департамент муніципальної варти </t>
  </si>
  <si>
    <t xml:space="preserve">Департамент муніципальної варти  </t>
  </si>
  <si>
    <t>1410160</t>
  </si>
  <si>
    <t>1500000</t>
  </si>
  <si>
    <t>Управління капітального будівництва</t>
  </si>
  <si>
    <t>1510000</t>
  </si>
  <si>
    <t>1511080</t>
  </si>
  <si>
    <t>0960</t>
  </si>
  <si>
    <t>Надання спеціалізованої освіти мистецькими школами</t>
  </si>
  <si>
    <t>1512010</t>
  </si>
  <si>
    <t>2010</t>
  </si>
  <si>
    <t>Капітальний ремонт операційного блоку комунального підприємства "Медичне об"єднання Луцької міської територіальної громади" на проспекті Відродження, 13в м.Луцьку</t>
  </si>
  <si>
    <t>1512080</t>
  </si>
  <si>
    <t>1513104</t>
  </si>
  <si>
    <t>1514040</t>
  </si>
  <si>
    <t>КЗ "Музей історії сільського господарства Волині - скансен" - заміна огороджуючих конструктивів</t>
  </si>
  <si>
    <t>1514060</t>
  </si>
  <si>
    <t>1516011</t>
  </si>
  <si>
    <t xml:space="preserve">Капітальний ремонт (аварійно-відновлювальні роботи) житлового будинку на проспекті Відродження, 18 в м. Луцьку </t>
  </si>
  <si>
    <t>1514084</t>
  </si>
  <si>
    <t>0829</t>
  </si>
  <si>
    <t>Проектування, реставрація та охорона пам'яток культурної спадщини</t>
  </si>
  <si>
    <t xml:space="preserve">Реставрація з пристосуванням будівлі кінотеатру /літера А-4/ під приміщення багатофункціонального простору для бізнесу в м.Луцьку на вул. П҆ятницька гірка,2 </t>
  </si>
  <si>
    <t>Реалізація проектів в рамках Надзвичайної кредитної програми для відновлення України</t>
  </si>
  <si>
    <t>Реконструкція комунального закладу «Луцька загальноосвітня школа І-ІІІ ступенів №13» (корпус №2) на вул. Чернишевського, 29 в м. Луцьку Волинської області (співфінансування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t>
  </si>
  <si>
    <t>1517370</t>
  </si>
  <si>
    <t>Реалізація інших заходів щодо соціально-економічного розвитку територій</t>
  </si>
  <si>
    <t>Капітальний ремонт першого, другого та третього поверху приміщення Луцького міськрайонного суду у Волинській області по вул. Лесі Українки, 24 в м. Луцьку</t>
  </si>
  <si>
    <t>Департамент "Центр надання адміністративних послуг у місті Луцьку"</t>
  </si>
  <si>
    <t>3410160</t>
  </si>
  <si>
    <t>Придбання обладнання і предметів довгострокового користування</t>
  </si>
  <si>
    <t xml:space="preserve"> Департамент фінансів, бюджету та аудиту</t>
  </si>
  <si>
    <t>3710160</t>
  </si>
  <si>
    <t>Придбання  техніки</t>
  </si>
  <si>
    <t>5100000</t>
  </si>
  <si>
    <t>Департамент з питань ветеранської політики</t>
  </si>
  <si>
    <t>5110000</t>
  </si>
  <si>
    <t>5110160</t>
  </si>
  <si>
    <t>5116082</t>
  </si>
  <si>
    <t>Придбання житла для окремих категорій населення відповідно до законодавства</t>
  </si>
  <si>
    <t>Забезпечення житлом на умовах співфінансування учасників АТО/ООС та членів їх сімей</t>
  </si>
  <si>
    <t>ВСЬОГО</t>
  </si>
  <si>
    <t>Єлова 720 614</t>
  </si>
  <si>
    <t>1218741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</si>
  <si>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</si>
  <si>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Завершення робіт з відновлення житлових будинків, які були пошкоджені внаслідок масованих обстрілів з боку російської федерації</t>
  </si>
  <si>
    <t>Капітальний ремонт нежитлового приміщення комунальної власності за адресою м. Луцьк, пр. Волі, 8</t>
  </si>
  <si>
    <r>
      <t xml:space="preserve">На варті з 46 ДШВ комплекси ПАЦЮКИ </t>
    </r>
    <r>
      <rPr>
        <i/>
        <sz val="14"/>
        <rFont val="Times New Roman"/>
        <family val="1"/>
        <charset val="204"/>
      </rPr>
      <t>(бюджет участі)</t>
    </r>
  </si>
  <si>
    <r>
      <t xml:space="preserve">На варті з ССО 10-дюймові ПТАШКИ </t>
    </r>
    <r>
      <rPr>
        <i/>
        <sz val="14"/>
        <rFont val="Times New Roman"/>
        <family val="1"/>
        <charset val="204"/>
      </rPr>
      <t>(бюджет участі)</t>
    </r>
  </si>
  <si>
    <r>
      <t xml:space="preserve">Дрони для розвідників 100 ОМБр </t>
    </r>
    <r>
      <rPr>
        <i/>
        <sz val="14"/>
        <rFont val="Times New Roman"/>
        <family val="1"/>
        <charset val="204"/>
      </rPr>
      <t>(бюджет участі)</t>
    </r>
  </si>
  <si>
    <t>0611184</t>
  </si>
  <si>
    <t>0990</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</si>
  <si>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</si>
  <si>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реалізацію публічного інвестиційного проєкту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</si>
  <si>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ДКП "Луцьктепло" - сплата місцевого внеску згідно умов кредитного договору з ЄБРР</t>
  </si>
  <si>
    <t>ЛСКАП "Луцькспецкомунтранс" - розробка техніко-економічного обгрунтування, детального плану територій, підготовка звіту впливу на довкілля, стратегічна економічна оцінка та виготовлення інших документів</t>
  </si>
  <si>
    <t>1514030</t>
  </si>
  <si>
    <t>Капітальний ремонт та облаштування інклюзивного громадського простору в приміщенні Публічної бібліотеки міста Луцька на вул. Свободи, 25</t>
  </si>
  <si>
    <t>3719800</t>
  </si>
  <si>
    <t>9800</t>
  </si>
  <si>
    <t>0180</t>
  </si>
  <si>
    <t>Субвенція з місцевого бюджету державному бюджету на виконання програм соціально-економічного розвитку регіонів</t>
  </si>
  <si>
    <r>
      <t>Субвенція державному бюджету на реалізацію Програми забезпечення особистої безпеки громадян та протидії злочинності на 2021-2025 роки</t>
    </r>
    <r>
      <rPr>
        <sz val="13"/>
        <color rgb="FFFF0000"/>
        <rFont val="Times New Roman"/>
        <family val="1"/>
        <charset val="204"/>
      </rPr>
      <t xml:space="preserve"> </t>
    </r>
    <r>
      <rPr>
        <sz val="13"/>
        <rFont val="Times New Roman"/>
        <family val="1"/>
        <charset val="204"/>
      </rPr>
      <t>на покращення матеріально-технічної бази управління патрульної поліції у Волинській області Департаменту патрульної поліції (Зведена бригада "Хижак")</t>
    </r>
  </si>
  <si>
    <t>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 Лесі Українки, 24 в м. Луцьку</t>
  </si>
  <si>
    <t>Субвенція державному бюджету на реалізацію Програми забезпечення особистої безпеки громадян та протидії злочинності на 2021-2025 роки для Територіального управління Бюро економічної безпеки України у Волинській області на зміцнення матеріально-технічної бази (придбання легкового автомобіля спеціалізованого призначення)</t>
  </si>
  <si>
    <t>Капітальний ремонт санвузлів та кабінету № 3 із влаштуванням пандусу в приміщенні за адресою вул. Б. Хмельницького, 19 в м. Луцьку</t>
  </si>
  <si>
    <t>КЗ ЗСО «Луцька гімназія № 3» - придбання обладнання для харчоблоку</t>
  </si>
  <si>
    <t>Нове будівництво вольєрів для утримання тварин КП "Ласка" на вул. Магістральна,23  в м.Луцьку (виготовлення ПКД)</t>
  </si>
  <si>
    <t>Капітальний ремонт приміщення для робітників КП "Ласка" на вул. Магістральній, 23 у м. Луцьку</t>
  </si>
  <si>
    <r>
      <t>Субвенція державному бюджету на реалізацію Програми забезпечення особистої безпеки громадян та протидії злочинності на 2021-2025 роки</t>
    </r>
    <r>
      <rPr>
        <sz val="13"/>
        <color rgb="FFFF0000"/>
        <rFont val="Times New Roman"/>
        <family val="1"/>
        <charset val="204"/>
      </rPr>
      <t xml:space="preserve"> </t>
    </r>
    <r>
      <rPr>
        <sz val="13"/>
        <rFont val="Times New Roman"/>
        <family val="1"/>
        <charset val="204"/>
      </rPr>
      <t xml:space="preserve">для Управління Служби безпеки України на матеріально-технічне забезпечення підрозділів військової контррозвідки </t>
    </r>
  </si>
  <si>
    <t>Субвенція державному бюджету на реалізацію Програми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 для в/ч А1405 на придбання матеріально-техніних засобів</t>
  </si>
  <si>
    <t>ЗДО №4, 9, 34 - придбання комп'ютерної техніки</t>
  </si>
  <si>
    <t>0611141</t>
  </si>
  <si>
    <t>Забезпечення діяльності інших закладів у сфері освіти</t>
  </si>
  <si>
    <t>Придбання комп'ютерної техніки</t>
  </si>
  <si>
    <t>0611160</t>
  </si>
  <si>
    <t>Забезпечення діяльності центрів професійного розвитку педагогічних працівників</t>
  </si>
  <si>
    <t>0611300</t>
  </si>
  <si>
    <t>Будівництво освітніх установ та закладів</t>
  </si>
  <si>
    <t>Капітальний ремонтдаху КЗ "Дитячо-юнацька спортивна школа №4"</t>
  </si>
  <si>
    <t>1511300</t>
  </si>
  <si>
    <t xml:space="preserve">Реконструкція ЗОШ І-Ш ступенів на вул. Володимирській, 47а в с.Забороль </t>
  </si>
  <si>
    <t xml:space="preserve">ДНЗ № 29 компенсуючого типу - капітальний ремонт даху  </t>
  </si>
  <si>
    <t>КЗ ЗСО «Прилуцький ліцей № 29» - капітальний ремонт котельні (коригування)</t>
  </si>
  <si>
    <t xml:space="preserve">КЗ ЗСО «Боголюбський ліцей № 30» - розроблення ПКД на капітальний ремонт котельні </t>
  </si>
  <si>
    <t>КЗ ЗСО «Жидичинський ліцей № 31» - капітальний ремонт котельні (коригування)</t>
  </si>
  <si>
    <t>ДКП "Луцьктепло" - реконструкція котелень</t>
  </si>
  <si>
    <t xml:space="preserve">Капітальний ремонт коридорів першого, другого поверхів та сходової клітки територіального центру соціального обслуговування (надання соціальних послуг) на вулиці Данила Галицького, 18 </t>
  </si>
  <si>
    <t>Субвенція державному бюджету на реалізацію Програми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 для військової частини 3057 Національної гвардії України на поліпшення матеріально-технічного забезпечення номенклатури автомобільної служби</t>
  </si>
  <si>
    <t>Субвенція державному бюджету на реалізацію Програми забезпечення особистої безпеки громадян та протидії злочинності на 2021-2025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t>
  </si>
  <si>
    <t>Субвенція державному бюджету на виконання Програми забезпечення особистої безпеки громадян та протидії злочинності на 2021-2025 роки для Департаменту поліції особливого призначення "Об'єднана штурмова бригада Національної поліції України "Лють" на придбання БПЛА, спеціального обладнання, засобів радіоелектронної боротьби, модульних конструкцій</t>
  </si>
  <si>
    <t>Капітальний ремонт болардів</t>
  </si>
  <si>
    <t>Субвенція державному бюджету на реалізацію Програми забезпечення особистої безпеки громадян та протидії злочинності на 2021-2025 роки для Територіального управління Бюро економічної безпеки України у Волинській області на придбання матеріально-технічного  забезпечення</t>
  </si>
  <si>
    <t>Субвенція державному бюджету на реалізацію Програми забезпечення особистої безпеки громадян та протидії злочинності на 2021-2025 роки на капітальний ремонт (заміна) лікарняного ліфта ПБ-500 лікарні (з поліклінікою) Державної установи "Територіальне медичне об'єднання Міністерства внутрішніх справ України по Волинській області" за адресою: м. Луцьк, вул. Державності 114Б</t>
  </si>
  <si>
    <t>КЗ ЗСО «Луцька гімназія № 3» - капітальний ремонт покрівлі</t>
  </si>
  <si>
    <t>Субвенція державному бюджету на реалізацію Програми забезпечення особистої безпеки громадян та протидії злочинності на 2021-2025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(літери А-3) за адресою м. Луцьк, вул. Залізнична, 15, встановлення водостічної системи та блискавкозахисту</t>
  </si>
  <si>
    <t>КЗ «Центр культури "Княгининок" - придбання одягу сцени для клубу с. Милуші</t>
  </si>
  <si>
    <t>Субвенція державному бюджету на реалізацію Програми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 для в/ч А4576 на закупівлю військової техніки, запчастин, засобів радіоелектронної боротьби, тощо</t>
  </si>
  <si>
    <t>Розробка проєктно-кошторисної документації на енергомодернізацію нового центру STEM-освіти</t>
  </si>
  <si>
    <t>Співфінансування до Програми "Впровадження міжнародного проєкту "Енергомодернізація нового центру STEM-освіти в Луцьку: популяризація кліматичних заходів"" на 2025-2028 роки - модернізація систем теплопостачання та енергозабезпечення</t>
  </si>
  <si>
    <t>КЗ "Луцький заклад дошкільної освіти (ясла-садок) № 26" - реконструкція системи газопостачання</t>
  </si>
  <si>
    <t>Капітальний ремонт спортивного майданчика зі встановленням спортивного обладнання</t>
  </si>
  <si>
    <t>Інші субвенції з місцевого бюджету</t>
  </si>
  <si>
    <t>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"Волинське обласне територіальне медичне об'єднання захисту материнства і дитинства" за адресою вул. Загородня, 20, м. Луцьк, Волинська область</t>
  </si>
  <si>
    <t>КП "Луцький зоопарк". Капітальний ремонт санвузлів, в тому числі виготовлення ПКД</t>
  </si>
  <si>
    <t>КП "Ласка" - придбання медичного обладнання</t>
  </si>
  <si>
    <t>0611183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</si>
  <si>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</si>
  <si>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Співфінансування до субвенції з місцевого бюджету на реалізацію публічного інвестиційного проєкту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</si>
  <si>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КП "Луцька міська дитяча поліклініка"- капітальний ремонт частини приміщення реабілітаційного відділення на вул. В. Чорновола, 1</t>
  </si>
  <si>
    <t>Капітальний ремонт входу будинку культури з адміністративним приміщенням /А-2/ на вул. Центральній, 57 в с. Боголюби Луцького району Волинської області</t>
  </si>
  <si>
    <t>Капітальний ремонт санвузла у І корпусі КЗ "Палац культури міста Луцька" на вул. Богдана Хмельницького, 1 у м. Луцьку</t>
  </si>
  <si>
    <t>Субвенція з місцевого бюджету обласному бюджету Волинської області на будівництво навісу та площадки з бруківки КП «Волинський обласний центр екстренної медичної допомоги та медицини катастроф» у Волинській області, за адресою: м. Луцьк, вул. Словацького, 28</t>
  </si>
  <si>
    <t>0611070</t>
  </si>
  <si>
    <t>Надання позашкільної освіти закладами позашкільної освіти, заходи із позашкільної роботи з дітьми</t>
  </si>
  <si>
    <t xml:space="preserve">КЗ "Луцький міський Центр науково-технічної творчості учнівської молоді Луцької міської ради" - придбання 3 пультів керування автотрасовою моделлю </t>
  </si>
  <si>
    <t>0611222</t>
  </si>
  <si>
    <t>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 за рахунок субвенції з державного бюджету місцевим бюджетам</t>
  </si>
  <si>
    <t>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 забезпечення енергоефективності, безпеки та інклюзивності освітнього простору</t>
  </si>
  <si>
    <r>
      <t xml:space="preserve">«Світло в укритті: укомплектування Луцького ліцею №21 сонячною електростанцією»   </t>
    </r>
    <r>
      <rPr>
        <i/>
        <sz val="14"/>
        <rFont val="Times New Roman"/>
        <family val="1"/>
        <charset val="204"/>
      </rPr>
      <t>(бюджет участі)</t>
    </r>
  </si>
  <si>
    <t>КЗ "Музична школа №3"  - капітальний ремонт каналізаційних мереж та санвузлів</t>
  </si>
  <si>
    <t>1510160</t>
  </si>
  <si>
    <t>Капітальний ремонт покрівлі будівлі поліклініки №3 /Літера Б-3/ за адресою м. Луцьк вул. Стефаника, 3а</t>
  </si>
  <si>
    <t>1513245</t>
  </si>
  <si>
    <t>Реалізація публічного інвестиційного проекту із забезпечення житлом дитячих будинків сімейного типу, дітей-сиріт та дітей, позбавлених батьківського піклування</t>
  </si>
  <si>
    <t>Субвенція з місцевого бюджету на реалізацію публічного інвестиційного проєкту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</si>
  <si>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Субвенція державному бюджету на реалізацію Програми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 для в/ч А1267 для закупівлі та встановлення засобів радіоелектронної боротьби</t>
  </si>
  <si>
    <t>Капітальний ремонт (аварійно-відновлювальні роботи) житлових будинків, пошкоджених внаслідок збройної агресії з боку російської федерації</t>
  </si>
  <si>
    <t>5113225</t>
  </si>
  <si>
    <t>3225</t>
  </si>
  <si>
    <t>1060</t>
  </si>
  <si>
    <r>
      <t>Реалізація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t>
    </r>
    <r>
      <rPr>
        <b/>
        <vertAlign val="superscript"/>
        <sz val="8"/>
        <rFont val="Times New Roman"/>
        <family val="1"/>
        <charset val="204"/>
      </rPr>
      <t>-1</t>
    </r>
    <r>
      <rPr>
        <sz val="12"/>
        <rFont val="Times New Roman"/>
        <family val="1"/>
        <charset val="204"/>
      </rPr>
      <t>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r>
  </si>
  <si>
    <t xml:space="preserve">Субвенція з місцевого бюджету за рахунок відповідної субвенції з державного бюджету </t>
  </si>
  <si>
    <t xml:space="preserve">Капітальний ремонт (аварійно-відновлювальні роботи) будинку №65 на вул. Стрілецькій в м. Луцьку, пошкодженого внаслідок збройної агресії з боку російської федерації </t>
  </si>
  <si>
    <t xml:space="preserve">Капітальний ремонт (аварійно-відновлювальні роботи) будинку №69 на вул. Стрілецькій в м. Луцьку, пошкодженого внаслідок збройної агресії з боку російської федерації </t>
  </si>
  <si>
    <t xml:space="preserve">Капітальний ремонт (аварійно-відновлювальні роботи) будинку №71 на вул. Стрілецькій в м. Луцьку, пошкодженого внаслідок збройної агресії з боку російської федерації </t>
  </si>
  <si>
    <t xml:space="preserve">Капітальний ремонт (аварійно-відновлювальні роботи) будинку №73 на вул. Стрілецькій в м. Луцьку, пошкодженого внаслідок збройної агресії з боку російської федерації </t>
  </si>
  <si>
    <t xml:space="preserve">Капітальний ремонт (аварійно-відновлювальні роботи) будинку №75 на вул. Стрілецькій в м. Луцьку, пошкодженого внаслідок збройної агресії з боку російської федерації </t>
  </si>
  <si>
    <t xml:space="preserve">Капітальний ремонт (аварійно-відновлювальні роботи) будинку №22 на вул.Івана Кожедуба в м. Луцьку, пошкодженого внаслідок збройної агресії з боку російської федерації </t>
  </si>
  <si>
    <t xml:space="preserve">Капітальний ремонт (аварійно-відновлювальні роботи) будинку №24 на вул.Івана Кожедуба в м. Луцьку, пошкодженого внаслідок збройної агресії з боку російської федерації </t>
  </si>
  <si>
    <t xml:space="preserve">Капітальний ремонт (аварійно-відновлювальні роботи) будинку №26 на вул.Івана Кожедуба в м. Луцьку, пошкодженого внаслідок збройної агресії з боку російської федерації </t>
  </si>
  <si>
    <t xml:space="preserve">Капітальний ремонт (аварійно-відновлювальні роботи) будинку №12 на вул.Озерецькій в м. Луцьку, пошкодженого внаслідок збройної агресії з боку російської федерації </t>
  </si>
  <si>
    <t>Придбання газового котла з установкою та монтажного обладнання в паливну адмінбудівлі Княгининівського старостинського округу</t>
  </si>
  <si>
    <t>КЗ "Луцька музична школа №3" - капітальний ремонт елементів благоустрою прилеглої території (облаштуванням тимчасової стоянки автомобілів) за адресою: м. Луцьк, вул. Гнідавська, 65</t>
  </si>
  <si>
    <t>Субвенція обласному бюджету на капітальний ремонт лікувального корпусу обласного територіального медичного протитуберкульозного об'єднання на вул. Львівській, 50 в м. Луцьку Волинської області (коригування)</t>
  </si>
  <si>
    <t>Субвенція державному бюджету на реалізацію Програми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 для в/ч А4554 на реставрацію  лікувального корпусу (будівля №60/70),  (монастир тринітаріїв - пам’ятка архітектури національного значення XVIII-XХ ст., охоронний номер №81) 498 військового госпіталю з пристосуванням (прибудовою)ліфтової шахти (будівля №60/70, військове містечко №60, м. Луцьк, вул. Сенаторки Левчанівської, 4) на коригування проектної документації та проходження екпертизи через Західне управління замовника робіт м. Львів</t>
  </si>
  <si>
    <t>Субвенція державному бюджету на реалізацію Програми забезпечення особистої безпеки громадян та протидії злочинності на 2021-2025 роки на закупівлю безпілотних наземних роботизованих комплексів для управління патрульної поліції у Волинській області Департаменту патрульної поліції (для зведеної бригади "Хижак")</t>
  </si>
  <si>
    <t>Субвенція державному бюджету на реалізацію Програми забезпечення особистої безпеки громадян та протидії злочинності на 2021-2025 роки для Головного управління Національної поліції у Волинській області на реконструкцію службового гуртожитку на вул. Заньковецької, 88 А  в м. Луцьку Волинської області</t>
  </si>
  <si>
    <t>Секретар міської ради</t>
  </si>
  <si>
    <t>Юрій БЕЗПЯТКО</t>
  </si>
  <si>
    <t>Влаштування технічних засобів, механізмів та інших спеціальних пристроїв/засобів, а також спеціалізованих тактильних елементів доступності для забезпечення доступності особам з інвалідністю</t>
  </si>
  <si>
    <t xml:space="preserve">КЗ «Луцький заклад дошкільної освіти (ясла-садок) № 14» - придбання телевізора </t>
  </si>
  <si>
    <r>
      <t xml:space="preserve">Квадрокоптер DJI Matrice 4T для луцьких піротехніків </t>
    </r>
    <r>
      <rPr>
        <i/>
        <sz val="14"/>
        <color rgb="FF000000"/>
        <rFont val="Times New Roman"/>
        <family val="1"/>
        <charset val="204"/>
      </rPr>
      <t xml:space="preserve"> (Бюджет участі)</t>
    </r>
  </si>
  <si>
    <r>
      <t xml:space="preserve">Дрони для розвідників 100 ОМБр  </t>
    </r>
    <r>
      <rPr>
        <i/>
        <sz val="14"/>
        <color rgb="FF000000"/>
        <rFont val="Times New Roman"/>
        <family val="1"/>
        <charset val="204"/>
      </rPr>
      <t>(Бюджет участі)</t>
    </r>
  </si>
  <si>
    <r>
      <t xml:space="preserve">Ми бачимо більше: Квадрокоптер DJI Matrice 4T для 100-ї бригади  </t>
    </r>
    <r>
      <rPr>
        <i/>
        <sz val="14"/>
        <color rgb="FF000000"/>
        <rFont val="Times New Roman"/>
        <family val="1"/>
        <charset val="204"/>
      </rPr>
      <t>(Бюджет участі)</t>
    </r>
  </si>
  <si>
    <r>
      <t xml:space="preserve">Станція управління «Дронярня» для 46 ДШВ </t>
    </r>
    <r>
      <rPr>
        <i/>
        <sz val="14"/>
        <color rgb="FF000000"/>
        <rFont val="Times New Roman"/>
        <family val="1"/>
        <charset val="204"/>
      </rPr>
      <t>(Бюджет участі)</t>
    </r>
  </si>
  <si>
    <r>
      <t>Дронів забагато не буває  (</t>
    </r>
    <r>
      <rPr>
        <i/>
        <sz val="14"/>
        <color rgb="FF000000"/>
        <rFont val="Times New Roman"/>
        <family val="1"/>
        <charset val="204"/>
      </rPr>
      <t>Бюджет участі)</t>
    </r>
  </si>
  <si>
    <r>
      <t xml:space="preserve">Дрони для ББпС «Ворон» </t>
    </r>
    <r>
      <rPr>
        <i/>
        <sz val="14"/>
        <color rgb="FF000000"/>
        <rFont val="Times New Roman"/>
        <family val="1"/>
        <charset val="204"/>
      </rPr>
      <t>(Бюджет участі)</t>
    </r>
  </si>
  <si>
    <r>
      <t>Дрони для Сил Оборони  (</t>
    </r>
    <r>
      <rPr>
        <i/>
        <sz val="14"/>
        <color rgb="FF000000"/>
        <rFont val="Times New Roman"/>
        <family val="1"/>
        <charset val="204"/>
      </rPr>
      <t>Бюджет участі)</t>
    </r>
  </si>
  <si>
    <r>
      <t>Тиловик 3.0: дрони для 100 ОМБр (</t>
    </r>
    <r>
      <rPr>
        <i/>
        <sz val="14"/>
        <color rgb="FF000000"/>
        <rFont val="Times New Roman"/>
        <family val="1"/>
        <charset val="204"/>
      </rPr>
      <t>Бюджет участі)</t>
    </r>
  </si>
  <si>
    <t xml:space="preserve">КЗ ЗСО «Боголюбський ліцей № 30» -  капітальний ремонт котельні </t>
  </si>
  <si>
    <t>КЗ ЗСО «Жидичинський ліцей № 31» - капітальний ремонт елементів благоустрою (влаштування спортивного майданчика) на вул. Богдана Хмельницького, 1 у с. Жидичин</t>
  </si>
  <si>
    <r>
      <t>Соціально-психологічний ХАБ Ліцею № 27 (</t>
    </r>
    <r>
      <rPr>
        <i/>
        <sz val="14"/>
        <color rgb="FF000000"/>
        <rFont val="Times New Roman"/>
        <family val="1"/>
        <charset val="204"/>
      </rPr>
      <t>Бюджет участі)</t>
    </r>
  </si>
  <si>
    <t>1113133</t>
  </si>
  <si>
    <r>
      <t>Навчально тренувальне спорядження для підготовки цивільних до національного спротиву  КЗ «Луцький міський молодіжний центр» (</t>
    </r>
    <r>
      <rPr>
        <i/>
        <sz val="14"/>
        <rFont val="Times New Roman"/>
        <family val="1"/>
        <charset val="204"/>
      </rPr>
      <t>Бюджет участі</t>
    </r>
    <r>
      <rPr>
        <sz val="14"/>
        <rFont val="Times New Roman"/>
        <family val="1"/>
        <charset val="204"/>
      </rPr>
      <t>)</t>
    </r>
  </si>
  <si>
    <t>Забезпечення молодіжними центрами соціального становлення та розвитку молоді та інші заходи у сфері молодіжної політики</t>
  </si>
  <si>
    <t>Додаток 5</t>
  </si>
  <si>
    <t>1513194</t>
  </si>
  <si>
    <t>Реалізація публічного інвестиційного проекту із розвитку ветеранських просторів</t>
  </si>
  <si>
    <t xml:space="preserve">Субвенція з державного бюджету місцевим бюджетам на реалізацію публічного інвестиційного проекту із розвитку ветеранських просторів на нове будівництво ветеранського простору на вул. Конякіна в м. Луцьку </t>
  </si>
  <si>
    <t xml:space="preserve">Нове будівництво ветеранського простору на вул. Конякіна в м. Луцьку (співфінансування до субвенції з державного бюджету місцевим бюджетам на реалізацію публічного інвестиційного проекту із розвитку ветеранських просторів) </t>
  </si>
  <si>
    <t>КП "Луцька міська дитяча поліклініка"- капітальний ремонт рентгенкабінету по пр. Волі, 3а</t>
  </si>
  <si>
    <t>КЗ ЗЗСО «Луцький ліцей № 18» - капітальний ремонт входів/виходів</t>
  </si>
  <si>
    <t>КЗЗСО «Заборольський ліцей №32» - придбання вуличного флагштоку</t>
  </si>
  <si>
    <t>1210160</t>
  </si>
  <si>
    <t xml:space="preserve">Придбання техніки та обладнання </t>
  </si>
  <si>
    <t>Капітальний ремонт системи опалення із заміною газового котла в адмінприміщенні департаменту</t>
  </si>
  <si>
    <t xml:space="preserve">Співфінансування до субвенціїз державного бюджету місцевим бюджетам на реалізацію публічного інвестиційного проєкту із забезпечення житлом дитячих будинків сімейного типу, дітей-сиріт, дітей, позбавлених батьківського піклування </t>
  </si>
  <si>
    <t>КЗ ЗСО «Боголюбський ліцей № 30» - придбання обладнання</t>
  </si>
  <si>
    <t>ЗДО № 40 (ясла-садок) - капітальний ремонт укриття</t>
  </si>
  <si>
    <t xml:space="preserve">КЗ ЗЗСО «Луцький ліцей № 10» -капітальний ремонт підлоги в укритті </t>
  </si>
  <si>
    <t>КЗ ЗСО «Боголюбський ліцей № 30» -  капітальний ремонт гідроізоляції та утеплення стін експлуатованого підвалу (найпростішого укриття) частини будівлі</t>
  </si>
  <si>
    <t>5113241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</si>
  <si>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</si>
  <si>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</si>
  <si>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</si>
  <si>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КУ " ХАБ ВЕТЕРАН" Придбання техніки</t>
  </si>
  <si>
    <t xml:space="preserve">Виготовлення та коригування проєктно-кошторисної документації, експертиза та технічний нагляд  проєктів з встановлення камер відеоспостереження </t>
  </si>
  <si>
    <t>7370</t>
  </si>
  <si>
    <t>1417370</t>
  </si>
  <si>
    <t>ЗДО №6, 20 - придбання холодильника</t>
  </si>
  <si>
    <t>ЗДО № 10 - придбання картоплечистки</t>
  </si>
  <si>
    <t xml:space="preserve">ЗДО № 37 - придбання музичного центру </t>
  </si>
  <si>
    <t>ЗДО № 41 - придбання пароконвектомату</t>
  </si>
  <si>
    <t>ЗДО № 41 - придбання холодильної шафи</t>
  </si>
  <si>
    <t>ЗДО № 45 - придбання насосної станції</t>
  </si>
  <si>
    <t>ЛСКАП "Луцькспецкомунтранс" - будівництво електричних мереж електроустановок будівельного майданчика в с. Брище</t>
  </si>
  <si>
    <t>Капітальний ремонт прилеглої території будівлі територіального центру соціального обслуговування (надання соціальних послуг) на вулиці Данила Галицького, 18 в м. Луцьку</t>
  </si>
  <si>
    <t>Виготовлення проектної документації «Реконструкція зовнішніх мереж газопостачання на вул. Конякіна в м.Луцьку»</t>
  </si>
  <si>
    <t>Капітальний ремонт приміщення ЦНАП</t>
  </si>
  <si>
    <r>
      <t>Субвенція державному бюджету на реалізацію Програми забезпечення особистої безпеки громадян та протидії злочинності на 2021-2025 роки для закупівлі матеріальних цінностей з метою зміцнення матеріально-технічного забезп</t>
    </r>
    <r>
      <rPr>
        <sz val="13"/>
        <color rgb="FF000000"/>
        <rFont val="Times New Roman"/>
        <family val="1"/>
        <charset val="204"/>
      </rPr>
      <t>ечення управління патрульної поліції у Волинській області, а саме: комп’ютерної та організаційної техніки та інше</t>
    </r>
  </si>
  <si>
    <t>Субвенція державному бюджету на реалізацію Програми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 для в/ч А2466 на закупівлю виробничого обладнання для облаштування цеху ремонту легкових автомобілів</t>
  </si>
  <si>
    <t xml:space="preserve">Субвенція державному бюджету на реалізацію Програми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 на матеріально-технічне забезпечення в/ч А1671  </t>
  </si>
  <si>
    <t>КП "Луцькводоканал"-  забезпечення управлінням мережами централізованого водопостачання та централізованого водовідведення м. Луцька (субвенція з Боратинської СТГ)</t>
  </si>
  <si>
    <t>ЛСКАП "Луцькспецкомунтранс" - закупівля спецтехніки та обладнання для безперебійного функціонування полігону твердих побутових відходів (субвенція з Підгайцівської СТГ)</t>
  </si>
  <si>
    <t>Нове будівництво ветеранського простору на вул. Конякіна в м. Луцьку (субвенція з обласного бюджету Волинської області )</t>
  </si>
  <si>
    <t xml:space="preserve">Субвенція державному бюджету на реалізацію Програми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 для Волинського обласного територіального центру комплектування та соціальної підтримки (на потреби Луцького об’єднаного міського територіального центру комплектування та соціальної підтримки) на придбання ручних металодетекторів, обладнання для системи контролю доступу та системи відеонагляду
</t>
  </si>
</sst>
</file>

<file path=xl/styles.xml><?xml version="1.0" encoding="utf-8"?>
<styleSheet xmlns="http://schemas.openxmlformats.org/spreadsheetml/2006/main">
  <numFmts count="3">
    <numFmt numFmtId="164" formatCode="0.0"/>
    <numFmt numFmtId="165" formatCode="#,##0.0"/>
    <numFmt numFmtId="166" formatCode="0000"/>
  </numFmts>
  <fonts count="35">
    <font>
      <sz val="11"/>
      <color theme="1"/>
      <name val="Calibri"/>
      <family val="2"/>
      <charset val="204"/>
    </font>
    <font>
      <sz val="11"/>
      <name val="Calibri"/>
      <family val="2"/>
      <charset val="204"/>
    </font>
    <font>
      <sz val="11"/>
      <name val="Times New Roman"/>
      <family val="1"/>
      <charset val="204"/>
    </font>
    <font>
      <b/>
      <sz val="16"/>
      <name val="Times New Roman"/>
      <family val="1"/>
      <charset val="204"/>
    </font>
    <font>
      <b/>
      <sz val="15"/>
      <name val="Times New Roman"/>
      <family val="1"/>
      <charset val="204"/>
    </font>
    <font>
      <b/>
      <sz val="13"/>
      <name val="Times New Roman"/>
      <family val="1"/>
      <charset val="204"/>
    </font>
    <font>
      <sz val="7"/>
      <name val="Times New Roman"/>
      <family val="1"/>
      <charset val="204"/>
    </font>
    <font>
      <sz val="8"/>
      <name val="Times New Roman"/>
      <family val="1"/>
      <charset val="204"/>
    </font>
    <font>
      <sz val="6"/>
      <name val="Times New Roman"/>
      <family val="1"/>
      <charset val="204"/>
    </font>
    <font>
      <sz val="12"/>
      <name val="Times New Roman"/>
      <family val="1"/>
      <charset val="204"/>
    </font>
    <font>
      <b/>
      <sz val="12"/>
      <name val="Times New Roman"/>
      <family val="1"/>
      <charset val="204"/>
    </font>
    <font>
      <b/>
      <i/>
      <sz val="14"/>
      <name val="Times New Roman"/>
      <family val="1"/>
      <charset val="204"/>
    </font>
    <font>
      <sz val="15"/>
      <name val="Times New Roman"/>
      <family val="1"/>
      <charset val="204"/>
    </font>
    <font>
      <i/>
      <sz val="12"/>
      <name val="Times New Roman"/>
      <family val="1"/>
      <charset val="204"/>
    </font>
    <font>
      <sz val="13"/>
      <name val="Times New Roman"/>
      <family val="1"/>
      <charset val="204"/>
    </font>
    <font>
      <sz val="14"/>
      <name val="Times New Roman"/>
      <family val="1"/>
      <charset val="204"/>
    </font>
    <font>
      <i/>
      <sz val="14"/>
      <name val="Times New Roman"/>
      <family val="1"/>
      <charset val="204"/>
    </font>
    <font>
      <b/>
      <i/>
      <sz val="12"/>
      <name val="Times New Roman"/>
      <family val="1"/>
      <charset val="204"/>
    </font>
    <font>
      <sz val="20"/>
      <name val="Times New Roman"/>
      <family val="1"/>
      <charset val="204"/>
    </font>
    <font>
      <sz val="18"/>
      <name val="Times New Roman"/>
      <family val="1"/>
      <charset val="204"/>
    </font>
    <font>
      <i/>
      <sz val="11"/>
      <name val="Times New Roman"/>
      <family val="1"/>
      <charset val="204"/>
    </font>
    <font>
      <sz val="16"/>
      <name val="Times New Roman"/>
      <family val="1"/>
      <charset val="204"/>
    </font>
    <font>
      <sz val="13.5"/>
      <name val="Times New Roman"/>
      <family val="1"/>
      <charset val="204"/>
    </font>
    <font>
      <b/>
      <i/>
      <sz val="13"/>
      <name val="Times New Roman"/>
      <family val="1"/>
      <charset val="204"/>
    </font>
    <font>
      <b/>
      <sz val="14"/>
      <name val="Times New Roman"/>
      <family val="1"/>
      <charset val="204"/>
    </font>
    <font>
      <sz val="16"/>
      <name val="Calibri"/>
      <family val="2"/>
      <charset val="204"/>
    </font>
    <font>
      <u/>
      <sz val="8.8000000000000007"/>
      <color theme="10"/>
      <name val="Calibri"/>
      <family val="2"/>
      <charset val="204"/>
    </font>
    <font>
      <sz val="14"/>
      <color theme="1"/>
      <name val="Times New Roman"/>
      <family val="1"/>
      <charset val="204"/>
    </font>
    <font>
      <sz val="13"/>
      <color rgb="FFFF0000"/>
      <name val="Times New Roman"/>
      <family val="1"/>
      <charset val="204"/>
    </font>
    <font>
      <sz val="13"/>
      <color theme="1"/>
      <name val="Times New Roman"/>
      <family val="1"/>
      <charset val="204"/>
    </font>
    <font>
      <sz val="14"/>
      <color rgb="FF333333"/>
      <name val="Times New Roman"/>
      <family val="1"/>
      <charset val="204"/>
    </font>
    <font>
      <sz val="13"/>
      <color rgb="FF000000"/>
      <name val="Times New Roman"/>
      <family val="1"/>
      <charset val="204"/>
    </font>
    <font>
      <b/>
      <vertAlign val="superscript"/>
      <sz val="8"/>
      <name val="Times New Roman"/>
      <family val="1"/>
      <charset val="204"/>
    </font>
    <font>
      <sz val="14"/>
      <color rgb="FF000000"/>
      <name val="Times New Roman"/>
      <family val="1"/>
      <charset val="204"/>
    </font>
    <font>
      <i/>
      <sz val="14"/>
      <color rgb="FF000000"/>
      <name val="Times New Roman"/>
      <family val="1"/>
      <charset val="204"/>
    </font>
  </fonts>
  <fills count="7">
    <fill>
      <patternFill patternType="none"/>
    </fill>
    <fill>
      <patternFill patternType="gray125"/>
    </fill>
    <fill>
      <patternFill patternType="solid">
        <fgColor rgb="FFFFFFFF"/>
        <bgColor rgb="FFFFFFCC"/>
      </patternFill>
    </fill>
    <fill>
      <patternFill patternType="solid">
        <fgColor rgb="FFC0C0C0"/>
        <bgColor rgb="FFBFBFBF"/>
      </patternFill>
    </fill>
    <fill>
      <patternFill patternType="solid">
        <fgColor theme="0" tint="-0.249977111117893"/>
        <bgColor rgb="FFC0C0C0"/>
      </patternFill>
    </fill>
    <fill>
      <patternFill patternType="solid">
        <fgColor theme="0" tint="-0.14999847407452621"/>
        <bgColor rgb="FFC0C0C0"/>
      </patternFill>
    </fill>
    <fill>
      <patternFill patternType="solid">
        <fgColor theme="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0" fontId="26" fillId="0" borderId="0" applyNumberFormat="0" applyFill="0" applyBorder="0" applyAlignment="0" applyProtection="0">
      <alignment vertical="top"/>
      <protection locked="0"/>
    </xf>
  </cellStyleXfs>
  <cellXfs count="298">
    <xf numFmtId="0" fontId="0" fillId="0" borderId="0" xfId="0"/>
    <xf numFmtId="0" fontId="1" fillId="0" borderId="0" xfId="0" applyFont="1"/>
    <xf numFmtId="3" fontId="1" fillId="0" borderId="0" xfId="0" applyNumberFormat="1" applyFont="1"/>
    <xf numFmtId="0" fontId="1" fillId="0" borderId="0" xfId="0" applyFont="1" applyAlignment="1">
      <alignment horizontal="right"/>
    </xf>
    <xf numFmtId="0" fontId="2" fillId="0" borderId="0" xfId="0" applyFont="1" applyBorder="1"/>
    <xf numFmtId="0" fontId="2" fillId="2" borderId="0" xfId="0" applyFont="1" applyFill="1" applyBorder="1"/>
    <xf numFmtId="0" fontId="2" fillId="0" borderId="0" xfId="0" applyFont="1" applyBorder="1" applyAlignment="1">
      <alignment horizontal="right"/>
    </xf>
    <xf numFmtId="0" fontId="2" fillId="2" borderId="0" xfId="0" applyFont="1" applyFill="1" applyBorder="1" applyAlignment="1">
      <alignment horizontal="left"/>
    </xf>
    <xf numFmtId="0" fontId="2" fillId="2" borderId="0" xfId="0" applyFont="1" applyFill="1" applyBorder="1" applyAlignment="1">
      <alignment horizontal="right"/>
    </xf>
    <xf numFmtId="0" fontId="1" fillId="2" borderId="0" xfId="0" applyFont="1" applyFill="1"/>
    <xf numFmtId="14" fontId="2" fillId="2" borderId="1" xfId="0" applyNumberFormat="1" applyFont="1" applyFill="1" applyBorder="1" applyAlignment="1"/>
    <xf numFmtId="3" fontId="2" fillId="0" borderId="0" xfId="0" applyNumberFormat="1" applyFont="1" applyBorder="1"/>
    <xf numFmtId="0" fontId="1" fillId="0" borderId="0" xfId="0" applyFont="1" applyAlignment="1"/>
    <xf numFmtId="0" fontId="4" fillId="0" borderId="0" xfId="0" applyFont="1" applyBorder="1" applyAlignment="1">
      <alignment horizont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xf>
    <xf numFmtId="3" fontId="2" fillId="0" borderId="0" xfId="0" applyNumberFormat="1" applyFont="1" applyBorder="1" applyAlignment="1">
      <alignment horizontal="right"/>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0" xfId="0" applyFont="1" applyBorder="1" applyAlignment="1">
      <alignment horizontal="right" vertical="center"/>
    </xf>
    <xf numFmtId="0" fontId="1" fillId="0" borderId="0" xfId="0" applyFont="1" applyAlignment="1">
      <alignment horizontal="center" vertical="center"/>
    </xf>
    <xf numFmtId="49" fontId="5" fillId="3" borderId="2" xfId="0" applyNumberFormat="1" applyFont="1" applyFill="1" applyBorder="1" applyAlignment="1">
      <alignment horizontal="center" vertical="center" wrapText="1"/>
    </xf>
    <xf numFmtId="165" fontId="10" fillId="3" borderId="2"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164" fontId="2" fillId="3" borderId="2" xfId="0" applyNumberFormat="1" applyFont="1" applyFill="1" applyBorder="1" applyAlignment="1">
      <alignment horizontal="center"/>
    </xf>
    <xf numFmtId="3" fontId="4" fillId="3" borderId="2" xfId="0" applyNumberFormat="1" applyFont="1" applyFill="1" applyBorder="1"/>
    <xf numFmtId="49" fontId="5"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4" fontId="2" fillId="0" borderId="2" xfId="0" applyNumberFormat="1" applyFont="1" applyBorder="1" applyAlignment="1">
      <alignment horizontal="center"/>
    </xf>
    <xf numFmtId="3" fontId="4" fillId="0" borderId="2" xfId="0" applyNumberFormat="1" applyFont="1" applyBorder="1"/>
    <xf numFmtId="3" fontId="12" fillId="0" borderId="2" xfId="0" applyNumberFormat="1" applyFont="1" applyBorder="1"/>
    <xf numFmtId="49" fontId="13" fillId="0" borderId="2" xfId="0" applyNumberFormat="1" applyFont="1" applyBorder="1" applyAlignment="1">
      <alignment horizontal="center" vertical="center" wrapText="1"/>
    </xf>
    <xf numFmtId="0" fontId="14" fillId="0" borderId="0" xfId="0" applyFont="1" applyAlignment="1">
      <alignment wrapText="1"/>
    </xf>
    <xf numFmtId="0" fontId="14" fillId="0" borderId="2" xfId="0" applyFont="1" applyBorder="1" applyAlignment="1">
      <alignment wrapText="1"/>
    </xf>
    <xf numFmtId="164" fontId="15" fillId="0" borderId="2" xfId="0" applyNumberFormat="1" applyFont="1" applyBorder="1" applyAlignment="1">
      <alignment horizontal="left"/>
    </xf>
    <xf numFmtId="0" fontId="14" fillId="0" borderId="2" xfId="0" applyFont="1" applyBorder="1" applyAlignment="1">
      <alignment horizontal="center" vertical="center"/>
    </xf>
    <xf numFmtId="0" fontId="9" fillId="0" borderId="2" xfId="0" applyFont="1" applyBorder="1" applyAlignment="1">
      <alignment horizontal="center" vertical="center"/>
    </xf>
    <xf numFmtId="164" fontId="9" fillId="0" borderId="2" xfId="0" applyNumberFormat="1" applyFont="1" applyBorder="1" applyAlignment="1">
      <alignment horizontal="center" vertical="center"/>
    </xf>
    <xf numFmtId="0" fontId="2" fillId="0" borderId="2" xfId="0" applyFont="1" applyBorder="1"/>
    <xf numFmtId="0" fontId="15" fillId="0" borderId="2" xfId="0" applyFont="1" applyBorder="1" applyAlignment="1">
      <alignment horizontal="left" wrapText="1"/>
    </xf>
    <xf numFmtId="49" fontId="5" fillId="0" borderId="2" xfId="0" applyNumberFormat="1" applyFont="1" applyBorder="1" applyAlignment="1">
      <alignment horizontal="center" vertical="center"/>
    </xf>
    <xf numFmtId="0" fontId="13" fillId="0" borderId="2" xfId="0" applyFont="1" applyBorder="1" applyAlignment="1">
      <alignment horizontal="center" vertical="center"/>
    </xf>
    <xf numFmtId="49" fontId="13" fillId="0" borderId="2" xfId="0" applyNumberFormat="1" applyFont="1" applyBorder="1" applyAlignment="1">
      <alignment horizontal="center" vertical="center"/>
    </xf>
    <xf numFmtId="0" fontId="15" fillId="0" borderId="2" xfId="0" applyFont="1" applyBorder="1" applyAlignment="1">
      <alignment wrapText="1"/>
    </xf>
    <xf numFmtId="0" fontId="1" fillId="0" borderId="2" xfId="0" applyFont="1" applyBorder="1" applyAlignment="1"/>
    <xf numFmtId="0" fontId="15" fillId="0" borderId="3" xfId="0" applyFont="1" applyBorder="1" applyAlignment="1">
      <alignment wrapText="1"/>
    </xf>
    <xf numFmtId="0" fontId="15" fillId="0" borderId="2" xfId="0" applyFont="1" applyBorder="1" applyAlignment="1"/>
    <xf numFmtId="0" fontId="15" fillId="0" borderId="4" xfId="0" applyFont="1" applyBorder="1" applyAlignment="1">
      <alignment wrapText="1"/>
    </xf>
    <xf numFmtId="0" fontId="5" fillId="0" borderId="2" xfId="0" applyFont="1" applyBorder="1" applyAlignment="1">
      <alignment horizontal="center" vertical="center"/>
    </xf>
    <xf numFmtId="0" fontId="13" fillId="0" borderId="2" xfId="0" applyFont="1" applyBorder="1" applyAlignment="1">
      <alignment horizontal="center" vertical="center"/>
    </xf>
    <xf numFmtId="0" fontId="15" fillId="0" borderId="2" xfId="0" applyFont="1" applyBorder="1"/>
    <xf numFmtId="49"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3" fontId="12" fillId="2" borderId="2" xfId="0" applyNumberFormat="1" applyFont="1" applyFill="1" applyBorder="1"/>
    <xf numFmtId="49" fontId="13" fillId="0" borderId="2" xfId="0" applyNumberFormat="1" applyFont="1" applyBorder="1" applyAlignment="1">
      <alignment horizontal="center" vertical="center"/>
    </xf>
    <xf numFmtId="0" fontId="15" fillId="0" borderId="0" xfId="0" applyFont="1" applyAlignment="1">
      <alignment wrapText="1"/>
    </xf>
    <xf numFmtId="0" fontId="13" fillId="0" borderId="2" xfId="0" applyFont="1" applyBorder="1" applyAlignment="1">
      <alignment horizontal="center" vertical="center"/>
    </xf>
    <xf numFmtId="49" fontId="13" fillId="0" borderId="3" xfId="0" applyNumberFormat="1" applyFont="1" applyBorder="1" applyAlignment="1">
      <alignment horizontal="center" vertical="center"/>
    </xf>
    <xf numFmtId="0" fontId="15" fillId="2" borderId="2" xfId="0" applyFont="1" applyFill="1" applyBorder="1" applyAlignment="1">
      <alignment wrapText="1"/>
    </xf>
    <xf numFmtId="0" fontId="14" fillId="2" borderId="2" xfId="0" applyFont="1" applyFill="1" applyBorder="1" applyAlignment="1">
      <alignment wrapText="1"/>
    </xf>
    <xf numFmtId="3" fontId="12" fillId="0" borderId="2" xfId="0" applyNumberFormat="1" applyFont="1" applyBorder="1"/>
    <xf numFmtId="166" fontId="13" fillId="0" borderId="2" xfId="0" applyNumberFormat="1" applyFont="1" applyBorder="1" applyAlignment="1">
      <alignment horizontal="center" vertical="center" wrapText="1"/>
    </xf>
    <xf numFmtId="3" fontId="4" fillId="0" borderId="2" xfId="0" applyNumberFormat="1" applyFont="1" applyBorder="1"/>
    <xf numFmtId="0" fontId="5" fillId="0" borderId="2" xfId="0" applyFont="1" applyBorder="1" applyAlignment="1">
      <alignment horizontal="center" vertical="center"/>
    </xf>
    <xf numFmtId="0" fontId="15" fillId="0" borderId="2" xfId="0" applyFont="1" applyBorder="1" applyAlignment="1">
      <alignment wrapText="1"/>
    </xf>
    <xf numFmtId="0" fontId="15" fillId="0" borderId="5" xfId="0" applyFont="1" applyBorder="1" applyAlignment="1">
      <alignment wrapText="1"/>
    </xf>
    <xf numFmtId="0" fontId="14" fillId="0" borderId="2" xfId="0" applyFont="1" applyBorder="1" applyAlignment="1">
      <alignment horizontal="center" vertical="center"/>
    </xf>
    <xf numFmtId="0" fontId="15" fillId="0" borderId="2" xfId="0" applyFont="1" applyBorder="1"/>
    <xf numFmtId="49" fontId="13" fillId="3" borderId="2" xfId="0" applyNumberFormat="1" applyFont="1" applyFill="1" applyBorder="1" applyAlignment="1">
      <alignment horizontal="center" vertical="center"/>
    </xf>
    <xf numFmtId="0" fontId="15" fillId="3" borderId="2" xfId="0" applyFont="1" applyFill="1" applyBorder="1" applyAlignment="1">
      <alignment wrapText="1"/>
    </xf>
    <xf numFmtId="0" fontId="11" fillId="2" borderId="2" xfId="0" applyFont="1" applyFill="1" applyBorder="1" applyAlignment="1">
      <alignment horizontal="center" vertical="center" wrapText="1"/>
    </xf>
    <xf numFmtId="0" fontId="15" fillId="2" borderId="2" xfId="0" applyFont="1" applyFill="1" applyBorder="1" applyAlignment="1">
      <alignment horizontal="left" wrapText="1"/>
    </xf>
    <xf numFmtId="0" fontId="13" fillId="3" borderId="2" xfId="0"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0" fontId="15" fillId="3" borderId="2" xfId="0" applyFont="1" applyFill="1" applyBorder="1" applyAlignment="1"/>
    <xf numFmtId="0" fontId="17" fillId="0" borderId="2" xfId="0" applyFont="1" applyBorder="1" applyAlignment="1">
      <alignment horizontal="center" vertical="center" wrapText="1"/>
    </xf>
    <xf numFmtId="49" fontId="17"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49" fontId="13" fillId="0" borderId="2" xfId="0" applyNumberFormat="1" applyFont="1" applyBorder="1" applyAlignment="1">
      <alignment horizontal="center" vertical="center" wrapText="1"/>
    </xf>
    <xf numFmtId="0" fontId="14" fillId="0" borderId="2" xfId="0" applyFont="1" applyBorder="1" applyAlignment="1">
      <alignment wrapText="1"/>
    </xf>
    <xf numFmtId="0" fontId="15" fillId="3" borderId="2" xfId="0" applyFont="1" applyFill="1" applyBorder="1"/>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3" xfId="0" applyFont="1" applyBorder="1" applyAlignment="1">
      <alignment wrapText="1"/>
    </xf>
    <xf numFmtId="0" fontId="15" fillId="0" borderId="4" xfId="0" applyFont="1" applyBorder="1"/>
    <xf numFmtId="0" fontId="15" fillId="0" borderId="6" xfId="0" applyFont="1" applyBorder="1" applyAlignment="1">
      <alignment horizontal="left" wrapText="1"/>
    </xf>
    <xf numFmtId="49" fontId="5" fillId="3" borderId="2" xfId="0" applyNumberFormat="1" applyFont="1" applyFill="1" applyBorder="1" applyAlignment="1">
      <alignment horizontal="center" vertical="center"/>
    </xf>
    <xf numFmtId="0" fontId="13"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15" fillId="4" borderId="2" xfId="0" applyFont="1" applyFill="1" applyBorder="1"/>
    <xf numFmtId="0" fontId="15" fillId="4" borderId="3" xfId="0" applyFont="1" applyFill="1" applyBorder="1" applyAlignment="1">
      <alignment horizontal="left" wrapText="1"/>
    </xf>
    <xf numFmtId="3" fontId="12" fillId="4" borderId="2" xfId="0" applyNumberFormat="1" applyFont="1" applyFill="1" applyBorder="1"/>
    <xf numFmtId="0" fontId="11" fillId="0" borderId="2" xfId="0" applyFont="1" applyBorder="1" applyAlignment="1">
      <alignment horizontal="center" vertical="center" wrapText="1"/>
    </xf>
    <xf numFmtId="0" fontId="15" fillId="2" borderId="3" xfId="0" applyFont="1" applyFill="1" applyBorder="1" applyAlignment="1">
      <alignment horizontal="left" wrapText="1"/>
    </xf>
    <xf numFmtId="0" fontId="15" fillId="0" borderId="3" xfId="0" applyFont="1" applyBorder="1" applyAlignment="1">
      <alignment horizontal="left" wrapText="1"/>
    </xf>
    <xf numFmtId="1" fontId="5"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5" fillId="2" borderId="3" xfId="0" applyFont="1" applyFill="1" applyBorder="1" applyAlignment="1">
      <alignment wrapText="1"/>
    </xf>
    <xf numFmtId="0" fontId="14" fillId="0" borderId="3" xfId="0" applyFont="1" applyBorder="1" applyAlignment="1">
      <alignment horizontal="left" wrapText="1"/>
    </xf>
    <xf numFmtId="0" fontId="15" fillId="0" borderId="5" xfId="0" applyFont="1" applyBorder="1" applyAlignment="1">
      <alignment horizontal="left" wrapText="1"/>
    </xf>
    <xf numFmtId="0" fontId="15" fillId="0" borderId="5" xfId="0" applyFont="1" applyBorder="1" applyAlignment="1">
      <alignment horizontal="left" vertical="center" wrapText="1"/>
    </xf>
    <xf numFmtId="0" fontId="15" fillId="0" borderId="0" xfId="0" applyFont="1" applyBorder="1" applyAlignment="1">
      <alignment wrapText="1"/>
    </xf>
    <xf numFmtId="1" fontId="5" fillId="3" borderId="2"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0" fontId="15" fillId="0" borderId="3" xfId="0" applyFont="1" applyBorder="1"/>
    <xf numFmtId="0" fontId="15" fillId="0" borderId="0" xfId="0" applyFont="1"/>
    <xf numFmtId="0" fontId="18" fillId="0" borderId="3" xfId="0" applyFont="1" applyBorder="1" applyAlignment="1">
      <alignment wrapText="1"/>
    </xf>
    <xf numFmtId="0" fontId="19" fillId="0" borderId="2" xfId="0" applyFont="1" applyBorder="1" applyAlignment="1">
      <alignment wrapText="1"/>
    </xf>
    <xf numFmtId="49" fontId="15" fillId="0" borderId="3" xfId="0" applyNumberFormat="1" applyFont="1" applyBorder="1" applyAlignment="1">
      <alignment wrapText="1"/>
    </xf>
    <xf numFmtId="49" fontId="15" fillId="0" borderId="2" xfId="0" applyNumberFormat="1" applyFont="1" applyBorder="1" applyAlignment="1">
      <alignment wrapText="1"/>
    </xf>
    <xf numFmtId="0" fontId="11" fillId="0" borderId="2" xfId="0" applyFont="1" applyBorder="1" applyAlignment="1">
      <alignment horizontal="center" wrapText="1"/>
    </xf>
    <xf numFmtId="49" fontId="14" fillId="0" borderId="2" xfId="0" applyNumberFormat="1" applyFont="1" applyBorder="1" applyAlignment="1">
      <alignment horizontal="center" vertical="center" wrapText="1"/>
    </xf>
    <xf numFmtId="0" fontId="12" fillId="0" borderId="2" xfId="0" applyFont="1" applyBorder="1" applyAlignment="1">
      <alignment wrapText="1"/>
    </xf>
    <xf numFmtId="0" fontId="14" fillId="0" borderId="2" xfId="0" applyFont="1" applyBorder="1"/>
    <xf numFmtId="0" fontId="9" fillId="0" borderId="2" xfId="0" applyFont="1" applyBorder="1"/>
    <xf numFmtId="49" fontId="20" fillId="0" borderId="2" xfId="0" applyNumberFormat="1" applyFont="1" applyBorder="1" applyAlignment="1">
      <alignment horizontal="center" vertical="center"/>
    </xf>
    <xf numFmtId="0" fontId="15" fillId="0" borderId="7" xfId="0" applyFont="1" applyBorder="1"/>
    <xf numFmtId="0" fontId="21" fillId="0" borderId="2" xfId="0" applyFont="1" applyBorder="1" applyAlignment="1">
      <alignment horizontal="left" wrapText="1"/>
    </xf>
    <xf numFmtId="0" fontId="9" fillId="0" borderId="2" xfId="0" applyFont="1" applyBorder="1"/>
    <xf numFmtId="0" fontId="9" fillId="0" borderId="3" xfId="0" applyFont="1" applyBorder="1" applyAlignment="1">
      <alignment horizontal="center"/>
    </xf>
    <xf numFmtId="0" fontId="15" fillId="2" borderId="2" xfId="0" applyFont="1" applyFill="1" applyBorder="1" applyAlignment="1">
      <alignment horizontal="justify" wrapText="1"/>
    </xf>
    <xf numFmtId="0" fontId="9" fillId="3" borderId="2" xfId="0" applyFont="1" applyFill="1" applyBorder="1"/>
    <xf numFmtId="0" fontId="9" fillId="3" borderId="2" xfId="0" applyFont="1" applyFill="1" applyBorder="1" applyAlignment="1">
      <alignment horizontal="center"/>
    </xf>
    <xf numFmtId="0" fontId="18" fillId="3" borderId="2" xfId="0" applyFont="1" applyFill="1" applyBorder="1" applyAlignment="1">
      <alignment horizontal="left" wrapText="1"/>
    </xf>
    <xf numFmtId="0" fontId="9" fillId="0" borderId="2" xfId="0" applyFont="1" applyBorder="1" applyAlignment="1">
      <alignment horizontal="center"/>
    </xf>
    <xf numFmtId="0" fontId="18" fillId="0" borderId="2" xfId="0" applyFont="1" applyBorder="1" applyAlignment="1">
      <alignment horizontal="left" wrapText="1"/>
    </xf>
    <xf numFmtId="0" fontId="18" fillId="0" borderId="2" xfId="0" applyFont="1" applyBorder="1" applyAlignment="1">
      <alignment wrapText="1"/>
    </xf>
    <xf numFmtId="0" fontId="15" fillId="0" borderId="8" xfId="0" applyFont="1" applyBorder="1" applyAlignment="1">
      <alignment wrapText="1"/>
    </xf>
    <xf numFmtId="0" fontId="15" fillId="0" borderId="4" xfId="0" applyFont="1" applyBorder="1" applyAlignment="1">
      <alignment horizontal="left" wrapText="1"/>
    </xf>
    <xf numFmtId="0" fontId="22" fillId="2" borderId="7" xfId="0" applyFont="1" applyFill="1" applyBorder="1" applyAlignment="1">
      <alignment horizontal="left" wrapText="1"/>
    </xf>
    <xf numFmtId="0" fontId="15" fillId="0" borderId="9" xfId="0" applyFont="1" applyBorder="1" applyAlignment="1">
      <alignment wrapText="1"/>
    </xf>
    <xf numFmtId="0" fontId="15" fillId="0" borderId="0" xfId="0" applyFont="1" applyAlignment="1">
      <alignment wrapText="1"/>
    </xf>
    <xf numFmtId="49" fontId="9" fillId="0" borderId="2" xfId="0" applyNumberFormat="1" applyFont="1" applyBorder="1" applyAlignment="1">
      <alignment horizontal="center" vertical="center"/>
    </xf>
    <xf numFmtId="0" fontId="14" fillId="0" borderId="5" xfId="0" applyFont="1" applyBorder="1"/>
    <xf numFmtId="0" fontId="9" fillId="0" borderId="5" xfId="0" applyFont="1" applyBorder="1"/>
    <xf numFmtId="0" fontId="22" fillId="2" borderId="9" xfId="0" applyFont="1" applyFill="1" applyBorder="1" applyAlignment="1">
      <alignment wrapText="1"/>
    </xf>
    <xf numFmtId="0" fontId="14" fillId="2" borderId="9" xfId="0" applyFont="1" applyFill="1" applyBorder="1" applyAlignment="1">
      <alignment wrapText="1"/>
    </xf>
    <xf numFmtId="49" fontId="5" fillId="0" borderId="5" xfId="0" applyNumberFormat="1" applyFont="1" applyBorder="1" applyAlignment="1">
      <alignment horizontal="center" vertical="center" wrapText="1"/>
    </xf>
    <xf numFmtId="0" fontId="13" fillId="0" borderId="5" xfId="0" applyFont="1" applyBorder="1" applyAlignment="1">
      <alignment horizontal="center" vertical="center"/>
    </xf>
    <xf numFmtId="49" fontId="13" fillId="0" borderId="5" xfId="0" applyNumberFormat="1" applyFont="1" applyBorder="1" applyAlignment="1">
      <alignment horizontal="center" vertical="center"/>
    </xf>
    <xf numFmtId="0" fontId="15" fillId="2" borderId="9" xfId="0" applyFont="1" applyFill="1" applyBorder="1" applyAlignment="1">
      <alignment wrapText="1"/>
    </xf>
    <xf numFmtId="0" fontId="10" fillId="3" borderId="2" xfId="0" applyFont="1" applyFill="1" applyBorder="1" applyAlignment="1">
      <alignment horizontal="center" vertical="center"/>
    </xf>
    <xf numFmtId="0" fontId="23" fillId="3" borderId="2" xfId="0" applyFont="1" applyFill="1" applyBorder="1" applyAlignment="1">
      <alignment horizontal="center" vertical="center" wrapText="1"/>
    </xf>
    <xf numFmtId="0" fontId="10" fillId="0" borderId="2" xfId="0" applyFont="1" applyBorder="1" applyAlignment="1">
      <alignment horizontal="center" vertical="center"/>
    </xf>
    <xf numFmtId="0" fontId="23" fillId="0" borderId="2" xfId="0" applyFont="1" applyBorder="1" applyAlignment="1">
      <alignment horizontal="center" vertical="center" wrapText="1"/>
    </xf>
    <xf numFmtId="0" fontId="9" fillId="0" borderId="2" xfId="0" applyFont="1" applyBorder="1" applyAlignment="1">
      <alignment horizontal="center" vertical="center"/>
    </xf>
    <xf numFmtId="0" fontId="15" fillId="0" borderId="2" xfId="0" applyFont="1" applyBorder="1" applyAlignment="1">
      <alignment horizontal="left" vertical="center" wrapText="1"/>
    </xf>
    <xf numFmtId="0" fontId="9" fillId="3" borderId="2" xfId="0" applyFont="1" applyFill="1" applyBorder="1" applyAlignment="1">
      <alignment horizontal="center" vertical="center"/>
    </xf>
    <xf numFmtId="0" fontId="9" fillId="0" borderId="2" xfId="0" applyFont="1" applyBorder="1" applyAlignment="1">
      <alignment horizontal="center" vertical="center"/>
    </xf>
    <xf numFmtId="49" fontId="9" fillId="0" borderId="2" xfId="0" applyNumberFormat="1" applyFont="1" applyBorder="1"/>
    <xf numFmtId="49" fontId="5" fillId="5" borderId="2"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49" fontId="13" fillId="5"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5" fillId="5" borderId="2" xfId="0" applyFont="1" applyFill="1" applyBorder="1"/>
    <xf numFmtId="0" fontId="15" fillId="0" borderId="3" xfId="0" applyFont="1" applyBorder="1" applyAlignment="1">
      <alignment horizontal="left" wrapText="1"/>
    </xf>
    <xf numFmtId="0" fontId="24" fillId="0" borderId="2" xfId="0" applyFont="1" applyBorder="1"/>
    <xf numFmtId="3" fontId="15" fillId="0" borderId="0" xfId="0" applyNumberFormat="1" applyFont="1"/>
    <xf numFmtId="4" fontId="21" fillId="0" borderId="0" xfId="0" applyNumberFormat="1" applyFont="1" applyAlignment="1">
      <alignment horizontal="right"/>
    </xf>
    <xf numFmtId="4" fontId="21" fillId="0" borderId="0" xfId="0" applyNumberFormat="1" applyFont="1" applyAlignment="1">
      <alignment horizontal="left"/>
    </xf>
    <xf numFmtId="0" fontId="21" fillId="0" borderId="0" xfId="0" applyFont="1" applyAlignment="1">
      <alignment horizontal="left" vertical="center" wrapText="1"/>
    </xf>
    <xf numFmtId="0" fontId="25" fillId="0" borderId="0" xfId="0" applyFont="1" applyAlignment="1">
      <alignment horizontal="right"/>
    </xf>
    <xf numFmtId="0" fontId="25" fillId="0" borderId="0" xfId="0" applyFont="1"/>
    <xf numFmtId="0" fontId="15" fillId="0" borderId="0" xfId="0" applyFont="1" applyBorder="1"/>
    <xf numFmtId="3" fontId="15" fillId="0" borderId="0" xfId="0" applyNumberFormat="1" applyFont="1" applyBorder="1"/>
    <xf numFmtId="0" fontId="9" fillId="0" borderId="0" xfId="0" applyFont="1"/>
    <xf numFmtId="0" fontId="15" fillId="2" borderId="0" xfId="0" applyFont="1" applyFill="1" applyBorder="1"/>
    <xf numFmtId="3" fontId="15" fillId="2" borderId="0" xfId="0" applyNumberFormat="1" applyFont="1" applyFill="1" applyBorder="1"/>
    <xf numFmtId="0" fontId="24" fillId="2" borderId="0" xfId="0" applyFont="1" applyFill="1" applyBorder="1" applyAlignment="1">
      <alignment horizontal="right"/>
    </xf>
    <xf numFmtId="0" fontId="15" fillId="2" borderId="0" xfId="0" applyFont="1" applyFill="1"/>
    <xf numFmtId="3" fontId="15" fillId="2" borderId="0" xfId="0" applyNumberFormat="1" applyFont="1" applyFill="1"/>
    <xf numFmtId="49" fontId="20" fillId="0" borderId="5" xfId="0" applyNumberFormat="1" applyFont="1" applyBorder="1" applyAlignment="1">
      <alignment horizontal="center" vertical="center"/>
    </xf>
    <xf numFmtId="0" fontId="15" fillId="0" borderId="2" xfId="0" applyFont="1" applyFill="1" applyBorder="1" applyAlignment="1">
      <alignment wrapText="1"/>
    </xf>
    <xf numFmtId="0" fontId="2" fillId="0" borderId="3" xfId="0" applyFont="1" applyBorder="1" applyAlignment="1">
      <alignment horizontal="center"/>
    </xf>
    <xf numFmtId="0" fontId="27" fillId="0" borderId="2" xfId="0" applyFont="1" applyBorder="1"/>
    <xf numFmtId="49" fontId="20" fillId="0" borderId="2" xfId="0" applyNumberFormat="1" applyFont="1" applyBorder="1" applyAlignment="1">
      <alignment horizontal="center" vertical="center" wrapText="1"/>
    </xf>
    <xf numFmtId="0" fontId="14" fillId="0" borderId="2" xfId="0" applyFont="1" applyFill="1" applyBorder="1" applyAlignment="1">
      <alignment horizontal="left" wrapText="1"/>
    </xf>
    <xf numFmtId="0" fontId="14" fillId="0" borderId="2" xfId="1" applyFont="1" applyBorder="1" applyAlignment="1" applyProtection="1">
      <alignment wrapText="1"/>
    </xf>
    <xf numFmtId="0" fontId="27" fillId="0" borderId="2" xfId="0" applyFont="1" applyBorder="1" applyAlignment="1">
      <alignment wrapText="1"/>
    </xf>
    <xf numFmtId="0" fontId="29" fillId="0" borderId="0" xfId="0" applyFont="1" applyAlignment="1">
      <alignment wrapText="1"/>
    </xf>
    <xf numFmtId="0" fontId="30" fillId="0" borderId="0" xfId="0" applyFont="1"/>
    <xf numFmtId="0" fontId="30" fillId="0" borderId="0" xfId="0" applyFont="1" applyAlignment="1">
      <alignment wrapText="1"/>
    </xf>
    <xf numFmtId="0" fontId="30" fillId="0" borderId="2" xfId="0" applyFont="1" applyBorder="1"/>
    <xf numFmtId="4" fontId="2" fillId="2" borderId="0" xfId="0" applyNumberFormat="1" applyFont="1" applyFill="1" applyBorder="1"/>
    <xf numFmtId="4" fontId="2" fillId="2" borderId="1" xfId="0" applyNumberFormat="1" applyFont="1" applyFill="1" applyBorder="1" applyAlignment="1"/>
    <xf numFmtId="4" fontId="2" fillId="0" borderId="0" xfId="0" applyNumberFormat="1" applyFont="1" applyBorder="1" applyAlignment="1"/>
    <xf numFmtId="4" fontId="4" fillId="0" borderId="0" xfId="0" applyNumberFormat="1" applyFont="1" applyBorder="1" applyAlignment="1">
      <alignment horizontal="center" wrapText="1"/>
    </xf>
    <xf numFmtId="4" fontId="2" fillId="0" borderId="0" xfId="0" applyNumberFormat="1" applyFont="1" applyBorder="1" applyAlignment="1">
      <alignment horizontal="center"/>
    </xf>
    <xf numFmtId="4" fontId="4" fillId="3" borderId="2" xfId="0" applyNumberFormat="1" applyFont="1" applyFill="1" applyBorder="1"/>
    <xf numFmtId="4" fontId="4" fillId="0" borderId="2" xfId="0" applyNumberFormat="1" applyFont="1" applyBorder="1"/>
    <xf numFmtId="4" fontId="12" fillId="0" borderId="2" xfId="0" applyNumberFormat="1" applyFont="1" applyBorder="1"/>
    <xf numFmtId="4" fontId="12" fillId="0" borderId="2" xfId="0" applyNumberFormat="1" applyFont="1" applyBorder="1" applyAlignment="1">
      <alignment wrapText="1"/>
    </xf>
    <xf numFmtId="4" fontId="12" fillId="0" borderId="4" xfId="0" applyNumberFormat="1" applyFont="1" applyBorder="1" applyAlignment="1">
      <alignment wrapText="1"/>
    </xf>
    <xf numFmtId="4" fontId="12" fillId="2" borderId="2" xfId="0" applyNumberFormat="1" applyFont="1" applyFill="1" applyBorder="1"/>
    <xf numFmtId="4" fontId="4" fillId="2" borderId="2" xfId="0" applyNumberFormat="1" applyFont="1" applyFill="1" applyBorder="1"/>
    <xf numFmtId="4" fontId="12" fillId="0" borderId="5" xfId="0" applyNumberFormat="1" applyFont="1" applyBorder="1"/>
    <xf numFmtId="4" fontId="4" fillId="4" borderId="2" xfId="0" applyNumberFormat="1" applyFont="1" applyFill="1" applyBorder="1"/>
    <xf numFmtId="4" fontId="15" fillId="0" borderId="0" xfId="0" applyNumberFormat="1" applyFont="1" applyAlignment="1">
      <alignment horizontal="center"/>
    </xf>
    <xf numFmtId="4" fontId="15" fillId="0" borderId="0" xfId="0" applyNumberFormat="1" applyFont="1" applyBorder="1" applyAlignment="1">
      <alignment horizontal="center"/>
    </xf>
    <xf numFmtId="4" fontId="15" fillId="2" borderId="0" xfId="0" applyNumberFormat="1" applyFont="1" applyFill="1" applyBorder="1" applyAlignment="1">
      <alignment horizontal="right"/>
    </xf>
    <xf numFmtId="4" fontId="24" fillId="2" borderId="0" xfId="0" applyNumberFormat="1" applyFont="1" applyFill="1" applyBorder="1" applyAlignment="1">
      <alignment horizontal="right"/>
    </xf>
    <xf numFmtId="4" fontId="15" fillId="2" borderId="0" xfId="0" applyNumberFormat="1" applyFont="1" applyFill="1" applyBorder="1" applyAlignment="1">
      <alignment horizontal="center"/>
    </xf>
    <xf numFmtId="4" fontId="15" fillId="2" borderId="0" xfId="0" applyNumberFormat="1" applyFont="1" applyFill="1" applyAlignment="1">
      <alignment horizontal="center"/>
    </xf>
    <xf numFmtId="4" fontId="1" fillId="0" borderId="0" xfId="0" applyNumberFormat="1" applyFont="1" applyAlignment="1">
      <alignment horizontal="center"/>
    </xf>
    <xf numFmtId="4" fontId="7" fillId="0" borderId="2" xfId="0" applyNumberFormat="1" applyFont="1" applyBorder="1" applyAlignment="1">
      <alignment horizontal="center" vertical="center" wrapText="1"/>
    </xf>
    <xf numFmtId="0" fontId="14" fillId="0" borderId="10" xfId="0" applyFont="1" applyFill="1" applyBorder="1" applyAlignment="1" applyProtection="1">
      <alignment horizontal="left" vertical="center" wrapText="1"/>
    </xf>
    <xf numFmtId="0" fontId="15" fillId="0" borderId="3" xfId="0" applyFont="1" applyFill="1" applyBorder="1" applyAlignment="1">
      <alignment wrapText="1"/>
    </xf>
    <xf numFmtId="4" fontId="12" fillId="0" borderId="2" xfId="0" applyNumberFormat="1" applyFont="1" applyFill="1" applyBorder="1"/>
    <xf numFmtId="3" fontId="4" fillId="0" borderId="2" xfId="0" applyNumberFormat="1" applyFont="1" applyFill="1" applyBorder="1"/>
    <xf numFmtId="0" fontId="1" fillId="0" borderId="0" xfId="0" applyFont="1" applyFill="1" applyAlignment="1">
      <alignment horizontal="right"/>
    </xf>
    <xf numFmtId="1" fontId="13" fillId="0" borderId="2" xfId="0" applyNumberFormat="1" applyFont="1" applyBorder="1" applyAlignment="1">
      <alignment horizontal="center" vertical="center" wrapText="1"/>
    </xf>
    <xf numFmtId="166" fontId="20" fillId="0" borderId="2" xfId="0" applyNumberFormat="1" applyFont="1" applyBorder="1" applyAlignment="1">
      <alignment horizontal="center" vertical="center" wrapText="1"/>
    </xf>
    <xf numFmtId="0" fontId="14" fillId="0" borderId="2" xfId="0" applyFont="1" applyBorder="1" applyAlignment="1">
      <alignment horizontal="left" wrapText="1"/>
    </xf>
    <xf numFmtId="0" fontId="14" fillId="0" borderId="2" xfId="0" applyFont="1" applyFill="1" applyBorder="1" applyAlignment="1">
      <alignment wrapText="1"/>
    </xf>
    <xf numFmtId="0" fontId="14" fillId="0" borderId="2" xfId="0" applyNumberFormat="1" applyFont="1" applyFill="1" applyBorder="1" applyAlignment="1">
      <alignment wrapText="1"/>
    </xf>
    <xf numFmtId="0" fontId="30" fillId="0" borderId="2" xfId="0" applyFont="1" applyBorder="1" applyAlignment="1">
      <alignment wrapText="1"/>
    </xf>
    <xf numFmtId="0" fontId="27" fillId="0" borderId="0" xfId="0" applyFont="1" applyAlignment="1">
      <alignment wrapText="1"/>
    </xf>
    <xf numFmtId="0" fontId="14" fillId="0" borderId="0" xfId="0" applyFont="1" applyAlignment="1">
      <alignment horizontal="justify" wrapText="1"/>
    </xf>
    <xf numFmtId="0" fontId="15" fillId="0" borderId="2" xfId="0" applyFont="1" applyBorder="1" applyAlignment="1" applyProtection="1">
      <alignment horizontal="left" vertical="center" wrapText="1"/>
    </xf>
    <xf numFmtId="0" fontId="20" fillId="0" borderId="2" xfId="0" applyFont="1" applyBorder="1" applyAlignment="1">
      <alignment horizontal="center" vertical="center"/>
    </xf>
    <xf numFmtId="0" fontId="14" fillId="0" borderId="11" xfId="0" applyNumberFormat="1" applyFont="1" applyFill="1" applyBorder="1" applyAlignment="1" applyProtection="1">
      <alignment wrapText="1"/>
    </xf>
    <xf numFmtId="0" fontId="14" fillId="0" borderId="12" xfId="0" applyFont="1" applyFill="1" applyBorder="1" applyAlignment="1">
      <alignment wrapText="1"/>
    </xf>
    <xf numFmtId="0" fontId="29" fillId="0" borderId="13" xfId="0" applyFont="1" applyBorder="1" applyAlignment="1">
      <alignment wrapText="1"/>
    </xf>
    <xf numFmtId="0" fontId="31" fillId="0" borderId="13" xfId="0" applyFont="1" applyBorder="1" applyAlignment="1">
      <alignment wrapText="1"/>
    </xf>
    <xf numFmtId="49" fontId="14" fillId="0" borderId="13" xfId="0" applyNumberFormat="1" applyFont="1" applyBorder="1" applyAlignment="1">
      <alignment horizontal="center" vertical="center" wrapText="1"/>
    </xf>
    <xf numFmtId="0" fontId="13" fillId="0" borderId="13" xfId="0" applyFont="1" applyBorder="1" applyAlignment="1">
      <alignment horizontal="center" vertical="center" wrapText="1"/>
    </xf>
    <xf numFmtId="49" fontId="13" fillId="0" borderId="13" xfId="0" applyNumberFormat="1" applyFont="1" applyBorder="1" applyAlignment="1">
      <alignment horizontal="center" vertical="center" wrapText="1"/>
    </xf>
    <xf numFmtId="0" fontId="12" fillId="0" borderId="13" xfId="0" applyFont="1" applyBorder="1" applyAlignment="1">
      <alignment wrapText="1"/>
    </xf>
    <xf numFmtId="0" fontId="15" fillId="0" borderId="13" xfId="0" applyFont="1" applyBorder="1" applyAlignment="1">
      <alignment wrapText="1"/>
    </xf>
    <xf numFmtId="4" fontId="12" fillId="0" borderId="13" xfId="0" applyNumberFormat="1" applyFont="1" applyBorder="1"/>
    <xf numFmtId="3" fontId="12" fillId="0" borderId="13" xfId="0" applyNumberFormat="1" applyFont="1" applyBorder="1"/>
    <xf numFmtId="0" fontId="14" fillId="0" borderId="13" xfId="0" applyFont="1" applyBorder="1"/>
    <xf numFmtId="0" fontId="9" fillId="0" borderId="13" xfId="0" applyFont="1" applyBorder="1"/>
    <xf numFmtId="0" fontId="15" fillId="0" borderId="13" xfId="0" applyFont="1" applyBorder="1"/>
    <xf numFmtId="49" fontId="5" fillId="0" borderId="13" xfId="0" applyNumberFormat="1" applyFont="1" applyBorder="1" applyAlignment="1">
      <alignment horizontal="center" vertical="center" wrapText="1"/>
    </xf>
    <xf numFmtId="0" fontId="14" fillId="0" borderId="13" xfId="0" applyFont="1" applyBorder="1" applyAlignment="1">
      <alignment wrapText="1"/>
    </xf>
    <xf numFmtId="0" fontId="15" fillId="0" borderId="13" xfId="0" applyFont="1" applyBorder="1" applyAlignment="1">
      <alignment horizontal="left" wrapText="1"/>
    </xf>
    <xf numFmtId="49" fontId="5" fillId="6" borderId="13" xfId="0" applyNumberFormat="1" applyFont="1" applyFill="1" applyBorder="1" applyAlignment="1">
      <alignment horizontal="center" vertical="center" wrapText="1"/>
    </xf>
    <xf numFmtId="0" fontId="9" fillId="0" borderId="0" xfId="0" applyFont="1" applyAlignment="1">
      <alignment wrapText="1"/>
    </xf>
    <xf numFmtId="4" fontId="4" fillId="0" borderId="13" xfId="0" applyNumberFormat="1" applyFont="1" applyBorder="1"/>
    <xf numFmtId="0" fontId="33" fillId="0" borderId="13" xfId="0" applyFont="1" applyBorder="1" applyAlignment="1">
      <alignment wrapText="1"/>
    </xf>
    <xf numFmtId="164" fontId="2" fillId="0" borderId="13" xfId="0" applyNumberFormat="1" applyFont="1" applyBorder="1" applyAlignment="1">
      <alignment horizontal="center"/>
    </xf>
    <xf numFmtId="3" fontId="4" fillId="0" borderId="13" xfId="0" applyNumberFormat="1" applyFont="1" applyBorder="1"/>
    <xf numFmtId="164" fontId="15" fillId="0" borderId="13" xfId="0" applyNumberFormat="1" applyFont="1" applyBorder="1" applyAlignment="1">
      <alignment horizontal="left"/>
    </xf>
    <xf numFmtId="0" fontId="14" fillId="0" borderId="13" xfId="0" applyFont="1" applyBorder="1" applyAlignment="1">
      <alignment horizontal="center" vertical="center"/>
    </xf>
    <xf numFmtId="0" fontId="13" fillId="0" borderId="13" xfId="0" applyFont="1" applyBorder="1" applyAlignment="1">
      <alignment horizontal="center" vertical="center"/>
    </xf>
    <xf numFmtId="0" fontId="5" fillId="0" borderId="13" xfId="0" applyFont="1" applyBorder="1" applyAlignment="1">
      <alignment horizontal="center" vertical="center"/>
    </xf>
    <xf numFmtId="0" fontId="20" fillId="0" borderId="13" xfId="0" applyFont="1" applyBorder="1" applyAlignment="1">
      <alignment horizontal="center" vertical="center"/>
    </xf>
    <xf numFmtId="49" fontId="15" fillId="0" borderId="13" xfId="0" applyNumberFormat="1" applyFont="1" applyFill="1" applyBorder="1" applyAlignment="1" applyProtection="1">
      <alignment wrapText="1"/>
    </xf>
    <xf numFmtId="0" fontId="15" fillId="0" borderId="2" xfId="0" applyFont="1" applyFill="1" applyBorder="1" applyAlignment="1">
      <alignment horizontal="left" wrapText="1"/>
    </xf>
    <xf numFmtId="0" fontId="14" fillId="0" borderId="2" xfId="0" applyNumberFormat="1" applyFont="1" applyFill="1" applyBorder="1" applyAlignment="1" applyProtection="1">
      <alignment horizontal="left" wrapText="1"/>
    </xf>
    <xf numFmtId="0" fontId="27" fillId="0" borderId="0" xfId="0" applyFont="1" applyAlignment="1">
      <alignment horizontal="justify" wrapText="1"/>
    </xf>
    <xf numFmtId="49" fontId="13" fillId="0" borderId="13" xfId="0" applyNumberFormat="1" applyFont="1" applyBorder="1" applyAlignment="1">
      <alignment horizontal="center" vertical="center"/>
    </xf>
    <xf numFmtId="0" fontId="33" fillId="0" borderId="13" xfId="0" applyFont="1" applyBorder="1"/>
    <xf numFmtId="0" fontId="33" fillId="0" borderId="0" xfId="0" applyFont="1"/>
    <xf numFmtId="0" fontId="15" fillId="0" borderId="13" xfId="0" applyFont="1" applyBorder="1" applyAlignment="1"/>
    <xf numFmtId="0" fontId="15" fillId="0" borderId="13" xfId="0" applyFont="1" applyFill="1" applyBorder="1" applyAlignment="1">
      <alignment horizontal="left" wrapText="1"/>
    </xf>
    <xf numFmtId="1" fontId="13" fillId="0" borderId="13" xfId="0" applyNumberFormat="1" applyFont="1" applyBorder="1" applyAlignment="1">
      <alignment horizontal="center" vertical="center" wrapText="1"/>
    </xf>
    <xf numFmtId="0" fontId="15" fillId="2" borderId="13" xfId="0" applyFont="1" applyFill="1" applyBorder="1" applyAlignment="1">
      <alignment wrapText="1"/>
    </xf>
    <xf numFmtId="0" fontId="11" fillId="0" borderId="13" xfId="0" applyFont="1" applyBorder="1" applyAlignment="1">
      <alignment horizontal="center" vertical="center" wrapText="1"/>
    </xf>
    <xf numFmtId="0" fontId="2" fillId="0" borderId="13" xfId="0" applyFont="1" applyBorder="1"/>
    <xf numFmtId="0" fontId="27" fillId="0" borderId="13" xfId="0" applyFont="1" applyBorder="1" applyAlignment="1">
      <alignment wrapText="1"/>
    </xf>
    <xf numFmtId="0" fontId="15" fillId="0" borderId="13" xfId="0" applyFont="1" applyFill="1" applyBorder="1" applyAlignment="1">
      <alignment wrapText="1"/>
    </xf>
    <xf numFmtId="0" fontId="9" fillId="0" borderId="13" xfId="0" applyFont="1" applyBorder="1" applyAlignment="1">
      <alignment horizontal="center" vertical="center" wrapText="1"/>
    </xf>
    <xf numFmtId="49" fontId="9" fillId="0" borderId="13" xfId="0" applyNumberFormat="1" applyFont="1" applyBorder="1" applyAlignment="1">
      <alignment horizontal="center" vertical="center" wrapText="1"/>
    </xf>
    <xf numFmtId="0" fontId="11" fillId="0" borderId="13" xfId="0" applyFont="1" applyBorder="1" applyAlignment="1">
      <alignment horizontal="center" wrapText="1"/>
    </xf>
    <xf numFmtId="49" fontId="20" fillId="0" borderId="13" xfId="0" applyNumberFormat="1" applyFont="1" applyBorder="1" applyAlignment="1">
      <alignment horizontal="center" vertical="center" wrapText="1"/>
    </xf>
    <xf numFmtId="0" fontId="9" fillId="0" borderId="13" xfId="0" applyFont="1" applyBorder="1" applyAlignment="1">
      <alignment horizontal="center" vertical="center"/>
    </xf>
    <xf numFmtId="0" fontId="2" fillId="0" borderId="13" xfId="0" applyFont="1" applyBorder="1" applyAlignment="1">
      <alignment horizontal="center" vertical="center"/>
    </xf>
    <xf numFmtId="0" fontId="33" fillId="0" borderId="13" xfId="0" applyFont="1" applyBorder="1" applyAlignment="1" applyProtection="1">
      <alignment vertical="center"/>
    </xf>
    <xf numFmtId="0" fontId="33" fillId="0" borderId="13" xfId="0" applyFont="1" applyBorder="1" applyAlignment="1" applyProtection="1">
      <alignment vertical="center" wrapText="1"/>
    </xf>
    <xf numFmtId="0" fontId="15" fillId="0" borderId="14" xfId="0" applyFont="1" applyBorder="1" applyAlignment="1">
      <alignment wrapText="1"/>
    </xf>
    <xf numFmtId="0" fontId="15" fillId="0" borderId="14" xfId="0" applyFont="1" applyBorder="1"/>
    <xf numFmtId="0" fontId="15" fillId="0" borderId="4" xfId="0" applyNumberFormat="1" applyFont="1" applyBorder="1" applyAlignment="1">
      <alignment horizontal="left" wrapText="1"/>
    </xf>
    <xf numFmtId="0" fontId="15" fillId="2" borderId="13" xfId="0" applyFont="1" applyFill="1" applyBorder="1" applyAlignment="1">
      <alignment horizontal="left" wrapText="1"/>
    </xf>
    <xf numFmtId="0" fontId="15" fillId="0" borderId="13" xfId="0" applyFont="1" applyBorder="1" applyAlignment="1" applyProtection="1">
      <alignment vertical="center"/>
    </xf>
    <xf numFmtId="4" fontId="12" fillId="0" borderId="13" xfId="0" applyNumberFormat="1" applyFont="1" applyBorder="1" applyAlignment="1" applyProtection="1">
      <alignment horizontal="right" wrapText="1"/>
    </xf>
    <xf numFmtId="0" fontId="9" fillId="0" borderId="14" xfId="0" applyFont="1" applyBorder="1" applyAlignment="1">
      <alignment horizontal="center"/>
    </xf>
    <xf numFmtId="4" fontId="12" fillId="2" borderId="13" xfId="0" applyNumberFormat="1" applyFont="1" applyFill="1" applyBorder="1"/>
    <xf numFmtId="0" fontId="15" fillId="0" borderId="10" xfId="0" applyFont="1" applyFill="1" applyBorder="1" applyAlignment="1">
      <alignment horizontal="left" wrapText="1"/>
    </xf>
    <xf numFmtId="0" fontId="31" fillId="0" borderId="3" xfId="0" applyFont="1" applyBorder="1" applyAlignment="1">
      <alignment horizontal="left" vertical="center" wrapText="1"/>
    </xf>
    <xf numFmtId="0" fontId="14" fillId="0" borderId="15" xfId="0" applyFont="1" applyFill="1" applyBorder="1" applyAlignment="1" applyProtection="1">
      <alignment vertical="center" wrapText="1"/>
    </xf>
    <xf numFmtId="0" fontId="15" fillId="0" borderId="14" xfId="0" applyFont="1" applyFill="1" applyBorder="1" applyAlignment="1">
      <alignment wrapText="1"/>
    </xf>
    <xf numFmtId="0" fontId="14" fillId="0" borderId="13" xfId="0" applyFont="1" applyBorder="1" applyAlignment="1">
      <alignment vertical="center" wrapText="1"/>
    </xf>
    <xf numFmtId="0" fontId="5" fillId="0" borderId="1" xfId="0" applyFont="1" applyBorder="1" applyAlignment="1">
      <alignment horizontal="center" wrapText="1"/>
    </xf>
    <xf numFmtId="0" fontId="4" fillId="0" borderId="0" xfId="0" applyFont="1" applyBorder="1" applyAlignment="1">
      <alignment horizontal="center" wrapText="1"/>
    </xf>
    <xf numFmtId="0" fontId="6" fillId="0" borderId="1" xfId="0" applyFont="1" applyBorder="1" applyAlignment="1">
      <alignment horizontal="center" vertical="top" wrapText="1"/>
    </xf>
    <xf numFmtId="0" fontId="21" fillId="0" borderId="0" xfId="0" applyFont="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wrapText="1"/>
    </xf>
    <xf numFmtId="0" fontId="3" fillId="0" borderId="0" xfId="0"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FBFB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sheetPr filterMode="1"/>
  <dimension ref="A1:K473"/>
  <sheetViews>
    <sheetView tabSelected="1" topLeftCell="A231" zoomScaleNormal="100" workbookViewId="0">
      <selection activeCell="E365" sqref="E365"/>
    </sheetView>
  </sheetViews>
  <sheetFormatPr defaultColWidth="10.42578125" defaultRowHeight="15"/>
  <cols>
    <col min="1" max="1" width="10.5703125" style="1" bestFit="1" customWidth="1"/>
    <col min="2" max="2" width="6.7109375" style="1" customWidth="1"/>
    <col min="3" max="3" width="7" style="1" customWidth="1"/>
    <col min="4" max="4" width="74.85546875" style="1" customWidth="1"/>
    <col min="5" max="5" width="97.85546875" style="1" customWidth="1"/>
    <col min="6" max="6" width="4.7109375" style="1" customWidth="1"/>
    <col min="7" max="7" width="4.42578125" style="1" customWidth="1"/>
    <col min="8" max="8" width="5" style="1" customWidth="1"/>
    <col min="9" max="9" width="22.42578125" style="209" customWidth="1"/>
    <col min="10" max="10" width="5.5703125" style="2" customWidth="1"/>
    <col min="11" max="11" width="6.42578125" style="3" customWidth="1"/>
    <col min="12" max="253" width="9.140625" style="1" customWidth="1"/>
    <col min="254" max="16384" width="10.42578125" style="1"/>
  </cols>
  <sheetData>
    <row r="1" spans="1:11" ht="18" customHeight="1">
      <c r="A1" s="4"/>
      <c r="B1" s="4"/>
      <c r="C1" s="4"/>
      <c r="D1" s="5"/>
      <c r="E1" s="4"/>
      <c r="F1" s="4"/>
      <c r="G1" s="4"/>
      <c r="H1" s="294" t="s">
        <v>348</v>
      </c>
      <c r="I1" s="294"/>
      <c r="J1" s="4"/>
      <c r="K1" s="6"/>
    </row>
    <row r="2" spans="1:11" s="9" customFormat="1" ht="18" customHeight="1">
      <c r="A2" s="5"/>
      <c r="B2" s="5"/>
      <c r="C2" s="5"/>
      <c r="D2" s="5"/>
      <c r="E2" s="5"/>
      <c r="F2" s="5"/>
      <c r="G2" s="5"/>
      <c r="H2" s="7" t="s">
        <v>0</v>
      </c>
      <c r="I2" s="189"/>
      <c r="J2" s="5"/>
      <c r="K2" s="8"/>
    </row>
    <row r="3" spans="1:11" ht="20.25" customHeight="1">
      <c r="A3" s="4"/>
      <c r="B3" s="4"/>
      <c r="C3" s="4"/>
      <c r="D3" s="4"/>
      <c r="E3" s="4"/>
      <c r="F3" s="4"/>
      <c r="G3" s="4"/>
      <c r="H3" s="10" t="s">
        <v>1</v>
      </c>
      <c r="I3" s="190"/>
      <c r="J3" s="10"/>
      <c r="K3" s="6"/>
    </row>
    <row r="4" spans="1:11" ht="3" customHeight="1">
      <c r="A4" s="4"/>
      <c r="B4" s="4"/>
      <c r="C4" s="4"/>
      <c r="D4" s="4"/>
      <c r="E4" s="4"/>
      <c r="F4" s="4"/>
      <c r="G4" s="4"/>
      <c r="H4" s="4"/>
      <c r="I4" s="191"/>
      <c r="J4" s="11"/>
      <c r="K4" s="6"/>
    </row>
    <row r="5" spans="1:11" ht="20.25" customHeight="1">
      <c r="A5" s="295" t="s">
        <v>2</v>
      </c>
      <c r="B5" s="295"/>
      <c r="C5" s="295"/>
      <c r="D5" s="295"/>
      <c r="E5" s="295"/>
      <c r="F5" s="295"/>
      <c r="G5" s="295"/>
      <c r="H5" s="295"/>
      <c r="I5" s="295"/>
      <c r="J5" s="295"/>
      <c r="K5" s="6"/>
    </row>
    <row r="6" spans="1:11" ht="24" customHeight="1">
      <c r="A6" s="296" t="s">
        <v>3</v>
      </c>
      <c r="B6" s="296"/>
      <c r="C6" s="296"/>
      <c r="D6" s="296"/>
      <c r="E6" s="296"/>
      <c r="F6" s="296"/>
      <c r="G6" s="296"/>
      <c r="H6" s="296"/>
      <c r="I6" s="296"/>
      <c r="J6" s="296"/>
      <c r="K6" s="12"/>
    </row>
    <row r="7" spans="1:11" ht="24" customHeight="1">
      <c r="A7" s="297" t="s">
        <v>4</v>
      </c>
      <c r="B7" s="297"/>
      <c r="C7" s="297"/>
      <c r="D7" s="297"/>
      <c r="E7" s="297"/>
      <c r="F7" s="297"/>
      <c r="G7" s="297"/>
      <c r="H7" s="297"/>
      <c r="I7" s="297"/>
      <c r="J7" s="297"/>
      <c r="K7" s="12"/>
    </row>
    <row r="8" spans="1:11" ht="25.5" customHeight="1">
      <c r="A8" s="297" t="s">
        <v>5</v>
      </c>
      <c r="B8" s="297"/>
      <c r="C8" s="297"/>
      <c r="D8" s="297"/>
      <c r="E8" s="297"/>
      <c r="F8" s="297"/>
      <c r="G8" s="297"/>
      <c r="H8" s="297"/>
      <c r="I8" s="297"/>
      <c r="J8" s="297"/>
      <c r="K8" s="13"/>
    </row>
    <row r="9" spans="1:11" ht="21" customHeight="1">
      <c r="A9" s="290" t="s">
        <v>6</v>
      </c>
      <c r="B9" s="290"/>
      <c r="C9" s="290"/>
      <c r="D9" s="291"/>
      <c r="E9" s="291"/>
      <c r="F9" s="291"/>
      <c r="G9" s="13"/>
      <c r="H9" s="13"/>
      <c r="I9" s="192"/>
      <c r="J9" s="13"/>
      <c r="K9" s="13"/>
    </row>
    <row r="10" spans="1:11" ht="17.25" customHeight="1">
      <c r="A10" s="292" t="s">
        <v>7</v>
      </c>
      <c r="B10" s="292"/>
      <c r="C10" s="292"/>
      <c r="D10" s="14"/>
      <c r="E10" s="15"/>
      <c r="F10" s="15"/>
      <c r="G10" s="15"/>
      <c r="H10" s="15"/>
      <c r="I10" s="193"/>
      <c r="J10" s="16"/>
      <c r="K10" s="6">
        <v>1</v>
      </c>
    </row>
    <row r="11" spans="1:11" ht="101.25" customHeight="1">
      <c r="A11" s="17" t="s">
        <v>8</v>
      </c>
      <c r="B11" s="18" t="s">
        <v>9</v>
      </c>
      <c r="C11" s="18" t="s">
        <v>10</v>
      </c>
      <c r="D11" s="19" t="s">
        <v>11</v>
      </c>
      <c r="E11" s="20" t="s">
        <v>12</v>
      </c>
      <c r="F11" s="18" t="s">
        <v>13</v>
      </c>
      <c r="G11" s="18" t="s">
        <v>14</v>
      </c>
      <c r="H11" s="18" t="s">
        <v>15</v>
      </c>
      <c r="I11" s="210" t="s">
        <v>16</v>
      </c>
      <c r="J11" s="18" t="s">
        <v>17</v>
      </c>
      <c r="K11" s="6">
        <v>1</v>
      </c>
    </row>
    <row r="12" spans="1:11" s="23" customFormat="1" ht="15" customHeight="1">
      <c r="A12" s="19">
        <v>1</v>
      </c>
      <c r="B12" s="19">
        <v>2</v>
      </c>
      <c r="C12" s="19">
        <v>3</v>
      </c>
      <c r="D12" s="19">
        <v>4</v>
      </c>
      <c r="E12" s="19">
        <v>5</v>
      </c>
      <c r="F12" s="19">
        <v>6</v>
      </c>
      <c r="G12" s="19">
        <v>7</v>
      </c>
      <c r="H12" s="19">
        <v>8</v>
      </c>
      <c r="I12" s="21">
        <v>9</v>
      </c>
      <c r="J12" s="21">
        <v>10</v>
      </c>
      <c r="K12" s="22">
        <v>1</v>
      </c>
    </row>
    <row r="13" spans="1:11" ht="26.25" hidden="1" customHeight="1">
      <c r="A13" s="24" t="s">
        <v>18</v>
      </c>
      <c r="B13" s="25"/>
      <c r="C13" s="25"/>
      <c r="D13" s="92" t="s">
        <v>19</v>
      </c>
      <c r="E13" s="27"/>
      <c r="F13" s="27"/>
      <c r="G13" s="27"/>
      <c r="H13" s="27"/>
      <c r="I13" s="194">
        <f>I14</f>
        <v>356642638</v>
      </c>
      <c r="J13" s="28"/>
      <c r="K13" s="6"/>
    </row>
    <row r="14" spans="1:11" ht="26.25" hidden="1" customHeight="1">
      <c r="A14" s="80" t="s">
        <v>20</v>
      </c>
      <c r="B14" s="40"/>
      <c r="C14" s="40"/>
      <c r="D14" s="96" t="s">
        <v>19</v>
      </c>
      <c r="E14" s="31"/>
      <c r="F14" s="31"/>
      <c r="G14" s="31"/>
      <c r="H14" s="31"/>
      <c r="I14" s="195">
        <f>I16+I20+I25+I31+I45+I28+I42+I37</f>
        <v>356642638</v>
      </c>
      <c r="J14" s="65"/>
      <c r="K14" s="6"/>
    </row>
    <row r="15" spans="1:11" ht="9.75" hidden="1" customHeight="1">
      <c r="A15" s="80"/>
      <c r="B15" s="40"/>
      <c r="C15" s="40"/>
      <c r="D15" s="96"/>
      <c r="E15" s="31"/>
      <c r="F15" s="31"/>
      <c r="G15" s="31"/>
      <c r="H15" s="31"/>
      <c r="I15" s="196"/>
      <c r="J15" s="63"/>
      <c r="K15" s="6"/>
    </row>
    <row r="16" spans="1:11" ht="48.75" hidden="1" customHeight="1">
      <c r="A16" s="29" t="s">
        <v>21</v>
      </c>
      <c r="B16" s="232" t="s">
        <v>22</v>
      </c>
      <c r="C16" s="232" t="s">
        <v>23</v>
      </c>
      <c r="D16" s="241" t="s">
        <v>24</v>
      </c>
      <c r="E16" s="247"/>
      <c r="F16" s="31"/>
      <c r="G16" s="31"/>
      <c r="H16" s="31"/>
      <c r="I16" s="195">
        <f>SUM(I17:I18)</f>
        <v>773000</v>
      </c>
      <c r="J16" s="32"/>
      <c r="K16" s="6"/>
    </row>
    <row r="17" spans="1:11" ht="42" hidden="1" customHeight="1">
      <c r="A17" s="240"/>
      <c r="B17" s="232"/>
      <c r="C17" s="232"/>
      <c r="D17" s="241"/>
      <c r="E17" s="234" t="s">
        <v>324</v>
      </c>
      <c r="F17" s="247"/>
      <c r="G17" s="247"/>
      <c r="H17" s="247"/>
      <c r="I17" s="235">
        <v>75000</v>
      </c>
      <c r="J17" s="248"/>
      <c r="K17" s="6"/>
    </row>
    <row r="18" spans="1:11" ht="27" hidden="1" customHeight="1">
      <c r="A18" s="29"/>
      <c r="B18" s="232"/>
      <c r="C18" s="232"/>
      <c r="D18" s="241"/>
      <c r="E18" s="249" t="s">
        <v>25</v>
      </c>
      <c r="F18" s="37"/>
      <c r="G18" s="37"/>
      <c r="H18" s="31"/>
      <c r="I18" s="196">
        <v>698000</v>
      </c>
      <c r="J18" s="33"/>
      <c r="K18" s="6"/>
    </row>
    <row r="19" spans="1:11" ht="11.25" hidden="1" customHeight="1">
      <c r="A19" s="38"/>
      <c r="B19" s="39"/>
      <c r="C19" s="40"/>
      <c r="D19" s="41"/>
      <c r="E19" s="42"/>
      <c r="F19" s="42"/>
      <c r="G19" s="42"/>
      <c r="H19" s="42"/>
      <c r="I19" s="196"/>
      <c r="J19" s="33"/>
      <c r="K19" s="6"/>
    </row>
    <row r="20" spans="1:11" ht="39.75" hidden="1" customHeight="1">
      <c r="A20" s="43" t="s">
        <v>26</v>
      </c>
      <c r="B20" s="44">
        <v>7350</v>
      </c>
      <c r="C20" s="45" t="s">
        <v>27</v>
      </c>
      <c r="D20" s="46" t="s">
        <v>28</v>
      </c>
      <c r="E20" s="47"/>
      <c r="F20" s="47"/>
      <c r="G20" s="47"/>
      <c r="H20" s="47"/>
      <c r="I20" s="195">
        <f>SUM(I21:I23)</f>
        <v>1000000</v>
      </c>
      <c r="J20" s="32"/>
    </row>
    <row r="21" spans="1:11" ht="24.75" hidden="1" customHeight="1">
      <c r="A21" s="43"/>
      <c r="B21" s="44"/>
      <c r="C21" s="45"/>
      <c r="D21" s="46"/>
      <c r="E21" s="48" t="s">
        <v>29</v>
      </c>
      <c r="F21" s="49"/>
      <c r="G21" s="49"/>
      <c r="H21" s="49"/>
      <c r="I21" s="197">
        <v>400000</v>
      </c>
      <c r="J21" s="33"/>
    </row>
    <row r="22" spans="1:11" ht="38.25" hidden="1" customHeight="1">
      <c r="A22" s="43"/>
      <c r="B22" s="44"/>
      <c r="C22" s="45"/>
      <c r="D22" s="46"/>
      <c r="E22" s="50" t="s">
        <v>30</v>
      </c>
      <c r="F22" s="49"/>
      <c r="G22" s="49"/>
      <c r="H22" s="49"/>
      <c r="I22" s="198">
        <v>400000</v>
      </c>
      <c r="J22" s="33"/>
    </row>
    <row r="23" spans="1:11" ht="36.75" hidden="1" customHeight="1">
      <c r="A23" s="43"/>
      <c r="B23" s="44"/>
      <c r="C23" s="45"/>
      <c r="D23" s="46"/>
      <c r="E23" s="46" t="s">
        <v>31</v>
      </c>
      <c r="F23" s="46"/>
      <c r="G23" s="46"/>
      <c r="H23" s="49"/>
      <c r="I23" s="197">
        <v>200000</v>
      </c>
      <c r="J23" s="33"/>
    </row>
    <row r="24" spans="1:11" ht="6.75" hidden="1" customHeight="1">
      <c r="A24" s="51"/>
      <c r="B24" s="52"/>
      <c r="C24" s="52"/>
      <c r="D24" s="53"/>
      <c r="E24" s="46"/>
      <c r="F24" s="46"/>
      <c r="G24" s="46"/>
      <c r="H24" s="46"/>
      <c r="I24" s="196"/>
      <c r="J24" s="33"/>
    </row>
    <row r="25" spans="1:11" ht="24.75" hidden="1" customHeight="1">
      <c r="A25" s="43" t="s">
        <v>32</v>
      </c>
      <c r="B25" s="45" t="s">
        <v>33</v>
      </c>
      <c r="C25" s="45" t="s">
        <v>34</v>
      </c>
      <c r="D25" s="46" t="s">
        <v>35</v>
      </c>
      <c r="E25" s="46"/>
      <c r="F25" s="46"/>
      <c r="G25" s="46"/>
      <c r="H25" s="46"/>
      <c r="I25" s="195">
        <f>SUM(I26:I26)</f>
        <v>186750000</v>
      </c>
      <c r="J25" s="32"/>
    </row>
    <row r="26" spans="1:11" ht="38.25" hidden="1" customHeight="1">
      <c r="A26" s="43"/>
      <c r="B26" s="45"/>
      <c r="C26" s="54"/>
      <c r="D26" s="46"/>
      <c r="E26" s="46" t="s">
        <v>36</v>
      </c>
      <c r="F26" s="46"/>
      <c r="G26" s="46"/>
      <c r="H26" s="46"/>
      <c r="I26" s="196">
        <v>186750000</v>
      </c>
      <c r="J26" s="32"/>
    </row>
    <row r="27" spans="1:11" ht="11.25" hidden="1" customHeight="1">
      <c r="A27" s="51"/>
      <c r="B27" s="52"/>
      <c r="C27" s="55"/>
      <c r="D27" s="53"/>
      <c r="E27" s="46"/>
      <c r="F27" s="46"/>
      <c r="G27" s="46"/>
      <c r="H27" s="46"/>
      <c r="I27" s="199"/>
      <c r="J27" s="56"/>
    </row>
    <row r="28" spans="1:11" ht="39" hidden="1" customHeight="1">
      <c r="A28" s="43" t="s">
        <v>37</v>
      </c>
      <c r="B28" s="52">
        <v>7650</v>
      </c>
      <c r="C28" s="57" t="s">
        <v>38</v>
      </c>
      <c r="D28" s="58" t="s">
        <v>39</v>
      </c>
      <c r="E28" s="46"/>
      <c r="F28" s="46"/>
      <c r="G28" s="46"/>
      <c r="H28" s="46"/>
      <c r="I28" s="200">
        <f>I29</f>
        <v>130000</v>
      </c>
      <c r="J28" s="56"/>
    </row>
    <row r="29" spans="1:11" ht="52.5" hidden="1" customHeight="1">
      <c r="A29" s="51"/>
      <c r="B29" s="52"/>
      <c r="C29" s="55"/>
      <c r="D29" s="53"/>
      <c r="E29" s="35" t="s">
        <v>40</v>
      </c>
      <c r="F29" s="46"/>
      <c r="G29" s="46"/>
      <c r="H29" s="46"/>
      <c r="I29" s="199">
        <v>130000</v>
      </c>
      <c r="J29" s="56"/>
    </row>
    <row r="30" spans="1:11" ht="6.75" hidden="1" customHeight="1">
      <c r="A30" s="51"/>
      <c r="B30" s="52"/>
      <c r="C30" s="55"/>
      <c r="D30" s="53"/>
      <c r="E30" s="46"/>
      <c r="F30" s="46"/>
      <c r="G30" s="46"/>
      <c r="H30" s="46"/>
      <c r="I30" s="196"/>
      <c r="J30" s="33"/>
    </row>
    <row r="31" spans="1:11" ht="25.5" hidden="1" customHeight="1">
      <c r="A31" s="29" t="s">
        <v>41</v>
      </c>
      <c r="B31" s="59">
        <v>7670</v>
      </c>
      <c r="C31" s="60" t="s">
        <v>38</v>
      </c>
      <c r="D31" s="46" t="s">
        <v>42</v>
      </c>
      <c r="E31" s="46"/>
      <c r="F31" s="46"/>
      <c r="G31" s="46"/>
      <c r="H31" s="46"/>
      <c r="I31" s="195">
        <f>SUM(I32:I35)</f>
        <v>4299990</v>
      </c>
      <c r="J31" s="33"/>
    </row>
    <row r="32" spans="1:11" ht="37.5" hidden="1">
      <c r="A32" s="51"/>
      <c r="B32" s="52"/>
      <c r="C32" s="55"/>
      <c r="D32" s="53"/>
      <c r="E32" s="61" t="s">
        <v>43</v>
      </c>
      <c r="F32" s="46"/>
      <c r="G32" s="46"/>
      <c r="H32" s="46"/>
      <c r="I32" s="196">
        <v>1500000</v>
      </c>
      <c r="J32" s="33"/>
    </row>
    <row r="33" spans="1:10" ht="37.5" hidden="1">
      <c r="A33" s="51"/>
      <c r="B33" s="52"/>
      <c r="C33" s="55"/>
      <c r="D33" s="53"/>
      <c r="E33" s="61" t="s">
        <v>44</v>
      </c>
      <c r="F33" s="46"/>
      <c r="G33" s="46"/>
      <c r="H33" s="46"/>
      <c r="I33" s="196">
        <v>2000000</v>
      </c>
      <c r="J33" s="33"/>
    </row>
    <row r="34" spans="1:10" ht="25.5" hidden="1" customHeight="1">
      <c r="A34" s="66"/>
      <c r="B34" s="59"/>
      <c r="C34" s="55"/>
      <c r="D34" s="70"/>
      <c r="E34" s="61" t="s">
        <v>287</v>
      </c>
      <c r="F34" s="67"/>
      <c r="G34" s="67"/>
      <c r="H34" s="67"/>
      <c r="I34" s="196">
        <v>99990</v>
      </c>
      <c r="J34" s="63"/>
    </row>
    <row r="35" spans="1:10" ht="27.75" hidden="1" customHeight="1">
      <c r="A35" s="51"/>
      <c r="B35" s="52"/>
      <c r="C35" s="55"/>
      <c r="D35" s="53"/>
      <c r="E35" s="61" t="s">
        <v>45</v>
      </c>
      <c r="F35" s="46"/>
      <c r="G35" s="46"/>
      <c r="H35" s="46"/>
      <c r="I35" s="196">
        <v>700000</v>
      </c>
      <c r="J35" s="33"/>
    </row>
    <row r="36" spans="1:10" ht="12" hidden="1" customHeight="1">
      <c r="A36" s="51"/>
      <c r="B36" s="52"/>
      <c r="C36" s="55"/>
      <c r="D36" s="53"/>
      <c r="E36" s="61"/>
      <c r="F36" s="46"/>
      <c r="G36" s="46"/>
      <c r="H36" s="46"/>
      <c r="I36" s="196"/>
      <c r="J36" s="33"/>
    </row>
    <row r="37" spans="1:10" ht="58.5" hidden="1" customHeight="1">
      <c r="A37" s="51" t="s">
        <v>46</v>
      </c>
      <c r="B37" s="52">
        <v>7700</v>
      </c>
      <c r="C37" s="52" t="s">
        <v>47</v>
      </c>
      <c r="D37" s="58" t="s">
        <v>48</v>
      </c>
      <c r="E37" s="61"/>
      <c r="F37" s="46"/>
      <c r="G37" s="46"/>
      <c r="H37" s="46"/>
      <c r="I37" s="195">
        <f>SUM(I38:I40)</f>
        <v>5000000</v>
      </c>
      <c r="J37" s="33"/>
    </row>
    <row r="38" spans="1:10" ht="66.75" hidden="1">
      <c r="A38" s="51"/>
      <c r="B38" s="52"/>
      <c r="C38" s="55"/>
      <c r="D38" s="53"/>
      <c r="E38" s="62" t="s">
        <v>49</v>
      </c>
      <c r="F38" s="46"/>
      <c r="G38" s="46"/>
      <c r="H38" s="46"/>
      <c r="I38" s="196">
        <v>2300000</v>
      </c>
      <c r="J38" s="33"/>
    </row>
    <row r="39" spans="1:10" ht="37.5" hidden="1">
      <c r="A39" s="66"/>
      <c r="B39" s="59"/>
      <c r="C39" s="55"/>
      <c r="D39" s="70"/>
      <c r="E39" s="61" t="s">
        <v>280</v>
      </c>
      <c r="F39" s="67"/>
      <c r="G39" s="67"/>
      <c r="H39" s="67"/>
      <c r="I39" s="196">
        <v>1700000</v>
      </c>
      <c r="J39" s="63"/>
    </row>
    <row r="40" spans="1:10" ht="75" hidden="1">
      <c r="A40" s="66"/>
      <c r="B40" s="59"/>
      <c r="C40" s="55"/>
      <c r="D40" s="70"/>
      <c r="E40" s="61" t="s">
        <v>281</v>
      </c>
      <c r="F40" s="67"/>
      <c r="G40" s="67"/>
      <c r="H40" s="67"/>
      <c r="I40" s="196">
        <v>1000000</v>
      </c>
      <c r="J40" s="63"/>
    </row>
    <row r="41" spans="1:10" ht="12" hidden="1" customHeight="1">
      <c r="A41" s="51"/>
      <c r="B41" s="52"/>
      <c r="C41" s="55"/>
      <c r="D41" s="53"/>
      <c r="E41" s="46"/>
      <c r="F41" s="46"/>
      <c r="G41" s="46"/>
      <c r="H41" s="46"/>
      <c r="I41" s="196"/>
      <c r="J41" s="33"/>
    </row>
    <row r="42" spans="1:10" ht="41.25" hidden="1" customHeight="1">
      <c r="A42" s="43" t="s">
        <v>50</v>
      </c>
      <c r="B42" s="52">
        <v>8110</v>
      </c>
      <c r="C42" s="64">
        <v>320</v>
      </c>
      <c r="D42" s="42" t="s">
        <v>51</v>
      </c>
      <c r="E42" s="46"/>
      <c r="F42" s="46"/>
      <c r="G42" s="46"/>
      <c r="H42" s="46"/>
      <c r="I42" s="195">
        <f>SUM(I43)</f>
        <v>5900000</v>
      </c>
      <c r="J42" s="33"/>
    </row>
    <row r="43" spans="1:10" ht="37.5" hidden="1">
      <c r="A43" s="51"/>
      <c r="B43" s="52"/>
      <c r="C43" s="52"/>
      <c r="D43" s="53"/>
      <c r="E43" s="46" t="s">
        <v>52</v>
      </c>
      <c r="F43" s="46"/>
      <c r="G43" s="46"/>
      <c r="H43" s="46"/>
      <c r="I43" s="196">
        <v>5900000</v>
      </c>
      <c r="J43" s="33"/>
    </row>
    <row r="44" spans="1:10" ht="7.5" hidden="1" customHeight="1">
      <c r="A44" s="51"/>
      <c r="B44" s="52"/>
      <c r="C44" s="52"/>
      <c r="D44" s="53"/>
      <c r="E44" s="46"/>
      <c r="F44" s="46"/>
      <c r="G44" s="46"/>
      <c r="H44" s="46"/>
      <c r="I44" s="196"/>
      <c r="J44" s="33"/>
    </row>
    <row r="45" spans="1:10" ht="25.5" hidden="1" customHeight="1">
      <c r="A45" s="66" t="s">
        <v>53</v>
      </c>
      <c r="B45" s="59">
        <v>8240</v>
      </c>
      <c r="C45" s="59" t="s">
        <v>54</v>
      </c>
      <c r="D45" s="67" t="s">
        <v>55</v>
      </c>
      <c r="E45" s="67"/>
      <c r="F45" s="67"/>
      <c r="G45" s="67"/>
      <c r="H45" s="67"/>
      <c r="I45" s="195">
        <f>SUM(I46:I62)</f>
        <v>152789648</v>
      </c>
      <c r="J45" s="63"/>
    </row>
    <row r="46" spans="1:10" ht="25.5" hidden="1" customHeight="1">
      <c r="A46" s="66"/>
      <c r="B46" s="59"/>
      <c r="C46" s="59"/>
      <c r="D46" s="46"/>
      <c r="E46" s="53" t="s">
        <v>56</v>
      </c>
      <c r="F46" s="68"/>
      <c r="G46" s="68"/>
      <c r="H46" s="68"/>
      <c r="I46" s="201">
        <v>250000</v>
      </c>
      <c r="J46" s="33"/>
    </row>
    <row r="47" spans="1:10" ht="25.5" hidden="1" customHeight="1">
      <c r="A47" s="66"/>
      <c r="B47" s="59"/>
      <c r="C47" s="59"/>
      <c r="D47" s="46"/>
      <c r="E47" s="53" t="s">
        <v>57</v>
      </c>
      <c r="F47" s="68"/>
      <c r="G47" s="68"/>
      <c r="H47" s="68"/>
      <c r="I47" s="201">
        <v>250000</v>
      </c>
      <c r="J47" s="33"/>
    </row>
    <row r="48" spans="1:10" ht="25.5" hidden="1" customHeight="1">
      <c r="A48" s="66"/>
      <c r="B48" s="59"/>
      <c r="C48" s="59"/>
      <c r="D48" s="46"/>
      <c r="E48" s="53" t="s">
        <v>58</v>
      </c>
      <c r="F48" s="68"/>
      <c r="G48" s="68"/>
      <c r="H48" s="68"/>
      <c r="I48" s="201">
        <v>250000</v>
      </c>
      <c r="J48" s="33"/>
    </row>
    <row r="49" spans="1:10" ht="25.5" hidden="1" customHeight="1">
      <c r="A49" s="66"/>
      <c r="B49" s="59"/>
      <c r="C49" s="59"/>
      <c r="D49" s="46"/>
      <c r="E49" s="53" t="s">
        <v>59</v>
      </c>
      <c r="F49" s="68"/>
      <c r="G49" s="68"/>
      <c r="H49" s="68"/>
      <c r="I49" s="201">
        <v>250000</v>
      </c>
      <c r="J49" s="33"/>
    </row>
    <row r="50" spans="1:10" ht="25.5" hidden="1" customHeight="1">
      <c r="A50" s="66"/>
      <c r="B50" s="59"/>
      <c r="C50" s="59"/>
      <c r="D50" s="46"/>
      <c r="E50" s="53" t="s">
        <v>60</v>
      </c>
      <c r="F50" s="68"/>
      <c r="G50" s="68"/>
      <c r="H50" s="68"/>
      <c r="I50" s="201">
        <v>250000</v>
      </c>
      <c r="J50" s="33"/>
    </row>
    <row r="51" spans="1:10" ht="25.5" hidden="1" customHeight="1">
      <c r="A51" s="66"/>
      <c r="B51" s="59"/>
      <c r="C51" s="59"/>
      <c r="D51" s="67"/>
      <c r="E51" s="70" t="s">
        <v>229</v>
      </c>
      <c r="F51" s="67"/>
      <c r="G51" s="67"/>
      <c r="H51" s="67"/>
      <c r="I51" s="196">
        <v>211400</v>
      </c>
      <c r="J51" s="63"/>
    </row>
    <row r="52" spans="1:10" ht="25.5" hidden="1" customHeight="1">
      <c r="A52" s="66"/>
      <c r="B52" s="59"/>
      <c r="C52" s="59"/>
      <c r="D52" s="67"/>
      <c r="E52" s="70" t="s">
        <v>230</v>
      </c>
      <c r="F52" s="67"/>
      <c r="G52" s="67"/>
      <c r="H52" s="67"/>
      <c r="I52" s="196">
        <v>250000</v>
      </c>
      <c r="J52" s="63"/>
    </row>
    <row r="53" spans="1:10" ht="25.5" hidden="1" customHeight="1">
      <c r="A53" s="66"/>
      <c r="B53" s="59"/>
      <c r="C53" s="59"/>
      <c r="D53" s="67"/>
      <c r="E53" s="70" t="s">
        <v>231</v>
      </c>
      <c r="F53" s="67"/>
      <c r="G53" s="67"/>
      <c r="H53" s="67"/>
      <c r="I53" s="196">
        <v>250000</v>
      </c>
      <c r="J53" s="63"/>
    </row>
    <row r="54" spans="1:10" ht="25.5" hidden="1" customHeight="1">
      <c r="A54" s="252"/>
      <c r="B54" s="251"/>
      <c r="C54" s="251"/>
      <c r="D54" s="234"/>
      <c r="E54" s="259" t="s">
        <v>334</v>
      </c>
      <c r="F54" s="234"/>
      <c r="G54" s="234"/>
      <c r="H54" s="234"/>
      <c r="I54" s="235">
        <v>250000</v>
      </c>
      <c r="J54" s="236"/>
    </row>
    <row r="55" spans="1:10" ht="25.5" hidden="1" customHeight="1">
      <c r="A55" s="252"/>
      <c r="B55" s="251"/>
      <c r="C55" s="251"/>
      <c r="D55" s="234"/>
      <c r="E55" s="259" t="s">
        <v>335</v>
      </c>
      <c r="F55" s="234"/>
      <c r="G55" s="234"/>
      <c r="H55" s="234"/>
      <c r="I55" s="235">
        <v>250000</v>
      </c>
      <c r="J55" s="236"/>
    </row>
    <row r="56" spans="1:10" ht="39.75" hidden="1" customHeight="1">
      <c r="A56" s="252"/>
      <c r="B56" s="251"/>
      <c r="C56" s="251"/>
      <c r="D56" s="234"/>
      <c r="E56" s="246" t="s">
        <v>336</v>
      </c>
      <c r="F56" s="234"/>
      <c r="G56" s="234"/>
      <c r="H56" s="234"/>
      <c r="I56" s="235">
        <v>240000</v>
      </c>
      <c r="J56" s="236"/>
    </row>
    <row r="57" spans="1:10" ht="25.5" hidden="1" customHeight="1">
      <c r="A57" s="252"/>
      <c r="B57" s="251"/>
      <c r="C57" s="251"/>
      <c r="D57" s="234"/>
      <c r="E57" s="259" t="s">
        <v>337</v>
      </c>
      <c r="F57" s="234"/>
      <c r="G57" s="234"/>
      <c r="H57" s="234"/>
      <c r="I57" s="235">
        <v>249648</v>
      </c>
      <c r="J57" s="236"/>
    </row>
    <row r="58" spans="1:10" ht="25.5" hidden="1" customHeight="1">
      <c r="A58" s="252"/>
      <c r="B58" s="251"/>
      <c r="C58" s="251"/>
      <c r="D58" s="234"/>
      <c r="E58" s="259" t="s">
        <v>338</v>
      </c>
      <c r="F58" s="234"/>
      <c r="G58" s="234"/>
      <c r="H58" s="234"/>
      <c r="I58" s="235">
        <v>250000</v>
      </c>
      <c r="J58" s="236"/>
    </row>
    <row r="59" spans="1:10" ht="25.5" hidden="1" customHeight="1">
      <c r="A59" s="252"/>
      <c r="B59" s="251"/>
      <c r="C59" s="251"/>
      <c r="D59" s="234"/>
      <c r="E59" s="259" t="s">
        <v>339</v>
      </c>
      <c r="F59" s="234"/>
      <c r="G59" s="234"/>
      <c r="H59" s="234"/>
      <c r="I59" s="235">
        <v>250000</v>
      </c>
      <c r="J59" s="236"/>
    </row>
    <row r="60" spans="1:10" ht="25.5" hidden="1" customHeight="1">
      <c r="A60" s="252"/>
      <c r="B60" s="251"/>
      <c r="C60" s="251"/>
      <c r="D60" s="234"/>
      <c r="E60" s="259" t="s">
        <v>340</v>
      </c>
      <c r="F60" s="234"/>
      <c r="G60" s="234"/>
      <c r="H60" s="234"/>
      <c r="I60" s="235">
        <v>250000</v>
      </c>
      <c r="J60" s="236"/>
    </row>
    <row r="61" spans="1:10" ht="25.5" hidden="1" customHeight="1">
      <c r="A61" s="252"/>
      <c r="B61" s="251"/>
      <c r="C61" s="251"/>
      <c r="D61" s="234"/>
      <c r="E61" s="260" t="s">
        <v>341</v>
      </c>
      <c r="F61" s="234"/>
      <c r="G61" s="234"/>
      <c r="H61" s="234"/>
      <c r="I61" s="235">
        <v>250000</v>
      </c>
      <c r="J61" s="236"/>
    </row>
    <row r="62" spans="1:10" ht="51.75" hidden="1" customHeight="1">
      <c r="A62" s="69"/>
      <c r="B62" s="59"/>
      <c r="C62" s="59"/>
      <c r="D62" s="70"/>
      <c r="E62" s="83" t="s">
        <v>61</v>
      </c>
      <c r="F62" s="67"/>
      <c r="G62" s="67"/>
      <c r="H62" s="67"/>
      <c r="I62" s="196">
        <v>148838600</v>
      </c>
      <c r="J62" s="63"/>
    </row>
    <row r="63" spans="1:10" ht="6.75" hidden="1" customHeight="1">
      <c r="A63" s="66"/>
      <c r="B63" s="59"/>
      <c r="C63" s="59"/>
      <c r="D63" s="70"/>
      <c r="E63" s="67"/>
      <c r="F63" s="67"/>
      <c r="G63" s="67"/>
      <c r="H63" s="67"/>
      <c r="I63" s="196"/>
      <c r="J63" s="63"/>
    </row>
    <row r="64" spans="1:10" ht="25.5" hidden="1" customHeight="1">
      <c r="A64" s="24" t="s">
        <v>62</v>
      </c>
      <c r="B64" s="91"/>
      <c r="C64" s="71"/>
      <c r="D64" s="92" t="s">
        <v>63</v>
      </c>
      <c r="E64" s="72"/>
      <c r="F64" s="72"/>
      <c r="G64" s="72"/>
      <c r="H64" s="72"/>
      <c r="I64" s="194">
        <f>I65</f>
        <v>50605964</v>
      </c>
      <c r="J64" s="28"/>
    </row>
    <row r="65" spans="1:10" ht="24.75" hidden="1" customHeight="1">
      <c r="A65" s="80" t="s">
        <v>64</v>
      </c>
      <c r="B65" s="59"/>
      <c r="C65" s="57"/>
      <c r="D65" s="73" t="s">
        <v>63</v>
      </c>
      <c r="E65" s="67"/>
      <c r="F65" s="67"/>
      <c r="G65" s="67"/>
      <c r="H65" s="67"/>
      <c r="I65" s="195">
        <f>I67+I82+I113+I104+I107+I119+I110+I101+I116</f>
        <v>50605964</v>
      </c>
      <c r="J65" s="65"/>
    </row>
    <row r="66" spans="1:10" ht="9" hidden="1" customHeight="1">
      <c r="A66" s="69"/>
      <c r="B66" s="59"/>
      <c r="C66" s="59"/>
      <c r="D66" s="70"/>
      <c r="E66" s="67"/>
      <c r="F66" s="67"/>
      <c r="G66" s="67"/>
      <c r="H66" s="67"/>
      <c r="I66" s="196"/>
      <c r="J66" s="63"/>
    </row>
    <row r="67" spans="1:10" ht="24.75" hidden="1" customHeight="1">
      <c r="A67" s="29" t="s">
        <v>65</v>
      </c>
      <c r="B67" s="59">
        <v>1010</v>
      </c>
      <c r="C67" s="57" t="s">
        <v>66</v>
      </c>
      <c r="D67" s="53" t="s">
        <v>67</v>
      </c>
      <c r="E67" s="46"/>
      <c r="F67" s="46"/>
      <c r="G67" s="46"/>
      <c r="H67" s="46"/>
      <c r="I67" s="195">
        <f>SUM(I68:I80)</f>
        <v>2459800</v>
      </c>
      <c r="J67" s="32"/>
    </row>
    <row r="68" spans="1:10" ht="24.75" hidden="1" customHeight="1">
      <c r="A68" s="240"/>
      <c r="B68" s="251"/>
      <c r="C68" s="258"/>
      <c r="D68" s="239"/>
      <c r="E68" s="280" t="s">
        <v>373</v>
      </c>
      <c r="F68" s="234"/>
      <c r="G68" s="234"/>
      <c r="H68" s="234"/>
      <c r="I68" s="235">
        <v>48500</v>
      </c>
      <c r="J68" s="248"/>
    </row>
    <row r="69" spans="1:10" ht="35.25" hidden="1" customHeight="1">
      <c r="A69" s="29"/>
      <c r="B69" s="59"/>
      <c r="C69" s="57"/>
      <c r="D69" s="53"/>
      <c r="E69" s="42" t="s">
        <v>68</v>
      </c>
      <c r="F69" s="46"/>
      <c r="G69" s="46"/>
      <c r="H69" s="46"/>
      <c r="I69" s="196">
        <v>304200</v>
      </c>
      <c r="J69" s="32"/>
    </row>
    <row r="70" spans="1:10" ht="35.25" hidden="1" customHeight="1">
      <c r="A70" s="240"/>
      <c r="B70" s="251"/>
      <c r="C70" s="258"/>
      <c r="D70" s="239"/>
      <c r="E70" s="222" t="s">
        <v>333</v>
      </c>
      <c r="F70" s="234"/>
      <c r="G70" s="234"/>
      <c r="H70" s="234"/>
      <c r="I70" s="235">
        <v>75000</v>
      </c>
      <c r="J70" s="248"/>
    </row>
    <row r="71" spans="1:10" ht="35.25" hidden="1" customHeight="1">
      <c r="A71" s="80"/>
      <c r="B71" s="59"/>
      <c r="C71" s="57"/>
      <c r="D71" s="70"/>
      <c r="E71" s="42" t="s">
        <v>253</v>
      </c>
      <c r="F71" s="67"/>
      <c r="G71" s="67"/>
      <c r="H71" s="67"/>
      <c r="I71" s="196">
        <v>81000</v>
      </c>
      <c r="J71" s="65"/>
    </row>
    <row r="72" spans="1:10" ht="29.25" hidden="1" customHeight="1">
      <c r="A72" s="29"/>
      <c r="B72" s="59"/>
      <c r="C72" s="57"/>
      <c r="D72" s="53"/>
      <c r="E72" s="67" t="s">
        <v>372</v>
      </c>
      <c r="F72" s="46"/>
      <c r="G72" s="46"/>
      <c r="H72" s="46"/>
      <c r="I72" s="196">
        <v>45800</v>
      </c>
      <c r="J72" s="32"/>
    </row>
    <row r="73" spans="1:10" ht="28.5" hidden="1" customHeight="1">
      <c r="A73" s="38"/>
      <c r="B73" s="52"/>
      <c r="C73" s="52"/>
      <c r="D73" s="53"/>
      <c r="E73" s="42" t="s">
        <v>69</v>
      </c>
      <c r="F73" s="46"/>
      <c r="G73" s="46"/>
      <c r="H73" s="46"/>
      <c r="I73" s="196">
        <v>30000</v>
      </c>
      <c r="J73" s="33"/>
    </row>
    <row r="74" spans="1:10" ht="28.5" hidden="1" customHeight="1">
      <c r="A74" s="69"/>
      <c r="B74" s="59"/>
      <c r="C74" s="59"/>
      <c r="D74" s="70"/>
      <c r="E74" s="42" t="s">
        <v>264</v>
      </c>
      <c r="F74" s="67"/>
      <c r="G74" s="67"/>
      <c r="H74" s="67"/>
      <c r="I74" s="196">
        <v>607800</v>
      </c>
      <c r="J74" s="63"/>
    </row>
    <row r="75" spans="1:10" ht="28.5" hidden="1" customHeight="1">
      <c r="A75" s="250"/>
      <c r="B75" s="251"/>
      <c r="C75" s="251"/>
      <c r="D75" s="239"/>
      <c r="E75" s="281" t="s">
        <v>374</v>
      </c>
      <c r="F75" s="234"/>
      <c r="G75" s="234"/>
      <c r="H75" s="234"/>
      <c r="I75" s="235">
        <v>35000</v>
      </c>
      <c r="J75" s="236"/>
    </row>
    <row r="76" spans="1:10" ht="28.5" hidden="1" customHeight="1">
      <c r="A76" s="250"/>
      <c r="B76" s="251"/>
      <c r="C76" s="251"/>
      <c r="D76" s="239"/>
      <c r="E76" s="242" t="s">
        <v>361</v>
      </c>
      <c r="F76" s="234"/>
      <c r="G76" s="234"/>
      <c r="H76" s="234"/>
      <c r="I76" s="235">
        <v>500000</v>
      </c>
      <c r="J76" s="236"/>
    </row>
    <row r="77" spans="1:10" ht="28.5" hidden="1" customHeight="1">
      <c r="A77" s="250"/>
      <c r="B77" s="251"/>
      <c r="C77" s="251"/>
      <c r="D77" s="239"/>
      <c r="E77" s="280" t="s">
        <v>375</v>
      </c>
      <c r="F77" s="234"/>
      <c r="G77" s="234"/>
      <c r="H77" s="234"/>
      <c r="I77" s="282">
        <v>181500</v>
      </c>
      <c r="J77" s="236"/>
    </row>
    <row r="78" spans="1:10" ht="28.5" hidden="1" customHeight="1">
      <c r="A78" s="250"/>
      <c r="B78" s="251"/>
      <c r="C78" s="251"/>
      <c r="D78" s="239"/>
      <c r="E78" s="280" t="s">
        <v>376</v>
      </c>
      <c r="F78" s="234"/>
      <c r="G78" s="234"/>
      <c r="H78" s="234"/>
      <c r="I78" s="282">
        <v>116000</v>
      </c>
      <c r="J78" s="236"/>
    </row>
    <row r="79" spans="1:10" ht="28.5" hidden="1" customHeight="1">
      <c r="A79" s="250"/>
      <c r="B79" s="251"/>
      <c r="C79" s="251"/>
      <c r="D79" s="239"/>
      <c r="E79" s="280" t="s">
        <v>377</v>
      </c>
      <c r="F79" s="234"/>
      <c r="G79" s="234"/>
      <c r="H79" s="234"/>
      <c r="I79" s="282">
        <v>35000</v>
      </c>
      <c r="J79" s="236"/>
    </row>
    <row r="80" spans="1:10" ht="35.25" hidden="1" customHeight="1">
      <c r="A80" s="38"/>
      <c r="B80" s="52"/>
      <c r="C80" s="52"/>
      <c r="D80" s="53"/>
      <c r="E80" s="46" t="s">
        <v>70</v>
      </c>
      <c r="F80" s="46"/>
      <c r="G80" s="46"/>
      <c r="H80" s="46"/>
      <c r="I80" s="196">
        <v>400000</v>
      </c>
      <c r="J80" s="33"/>
    </row>
    <row r="81" spans="1:10" ht="8.25" hidden="1" customHeight="1">
      <c r="A81" s="38"/>
      <c r="B81" s="52"/>
      <c r="C81" s="52"/>
      <c r="D81" s="53"/>
      <c r="E81" s="49"/>
      <c r="F81" s="49"/>
      <c r="G81" s="49"/>
      <c r="H81" s="49"/>
      <c r="I81" s="196"/>
      <c r="J81" s="33"/>
    </row>
    <row r="82" spans="1:10" ht="42" hidden="1" customHeight="1">
      <c r="A82" s="80" t="s">
        <v>71</v>
      </c>
      <c r="B82" s="59">
        <v>1021</v>
      </c>
      <c r="C82" s="57" t="s">
        <v>72</v>
      </c>
      <c r="D82" s="67" t="s">
        <v>73</v>
      </c>
      <c r="E82" s="49"/>
      <c r="F82" s="49"/>
      <c r="G82" s="49"/>
      <c r="H82" s="49"/>
      <c r="I82" s="195">
        <f>SUM(I83:I99)</f>
        <v>18312836</v>
      </c>
      <c r="J82" s="65"/>
    </row>
    <row r="83" spans="1:10" ht="33" hidden="1" customHeight="1">
      <c r="A83" s="80"/>
      <c r="B83" s="59"/>
      <c r="C83" s="57"/>
      <c r="D83" s="67"/>
      <c r="E83" s="67" t="s">
        <v>248</v>
      </c>
      <c r="F83" s="49"/>
      <c r="G83" s="49"/>
      <c r="H83" s="49"/>
      <c r="I83" s="196">
        <v>100000</v>
      </c>
      <c r="J83" s="65"/>
    </row>
    <row r="84" spans="1:10" ht="33" hidden="1" customHeight="1">
      <c r="A84" s="80"/>
      <c r="B84" s="59"/>
      <c r="C84" s="57"/>
      <c r="D84" s="67"/>
      <c r="E84" s="67" t="s">
        <v>276</v>
      </c>
      <c r="F84" s="49"/>
      <c r="G84" s="49"/>
      <c r="H84" s="49"/>
      <c r="I84" s="196">
        <v>2200000</v>
      </c>
      <c r="J84" s="65"/>
    </row>
    <row r="85" spans="1:10" ht="24.75" hidden="1" customHeight="1">
      <c r="A85" s="38"/>
      <c r="B85" s="52"/>
      <c r="C85" s="52"/>
      <c r="D85" s="53"/>
      <c r="E85" s="42" t="s">
        <v>75</v>
      </c>
      <c r="F85" s="46"/>
      <c r="G85" s="46"/>
      <c r="H85" s="46"/>
      <c r="I85" s="196">
        <v>3050000</v>
      </c>
      <c r="J85" s="33"/>
    </row>
    <row r="86" spans="1:10" ht="24.75" hidden="1" customHeight="1">
      <c r="A86" s="250"/>
      <c r="B86" s="251"/>
      <c r="C86" s="251"/>
      <c r="D86" s="239"/>
      <c r="E86" s="242" t="s">
        <v>362</v>
      </c>
      <c r="F86" s="234"/>
      <c r="G86" s="234"/>
      <c r="H86" s="234"/>
      <c r="I86" s="235">
        <v>360000</v>
      </c>
      <c r="J86" s="236"/>
    </row>
    <row r="87" spans="1:10" ht="28.5" hidden="1" customHeight="1">
      <c r="A87" s="38"/>
      <c r="B87" s="52"/>
      <c r="C87" s="52"/>
      <c r="D87" s="53"/>
      <c r="E87" s="242" t="s">
        <v>354</v>
      </c>
      <c r="F87" s="46"/>
      <c r="G87" s="46"/>
      <c r="H87" s="46"/>
      <c r="I87" s="196">
        <v>500000</v>
      </c>
      <c r="J87" s="33"/>
    </row>
    <row r="88" spans="1:10" ht="28.5" hidden="1" customHeight="1">
      <c r="A88" s="38"/>
      <c r="B88" s="52"/>
      <c r="C88" s="52"/>
      <c r="D88" s="53"/>
      <c r="E88" s="42" t="s">
        <v>76</v>
      </c>
      <c r="F88" s="46"/>
      <c r="G88" s="46"/>
      <c r="H88" s="46"/>
      <c r="I88" s="196">
        <v>3725080</v>
      </c>
      <c r="J88" s="33"/>
    </row>
    <row r="89" spans="1:10" ht="30" hidden="1" customHeight="1">
      <c r="A89" s="38"/>
      <c r="B89" s="52"/>
      <c r="C89" s="52"/>
      <c r="D89" s="53"/>
      <c r="E89" s="42" t="s">
        <v>77</v>
      </c>
      <c r="F89" s="46"/>
      <c r="G89" s="46"/>
      <c r="H89" s="46"/>
      <c r="I89" s="196">
        <v>1570000</v>
      </c>
      <c r="J89" s="33"/>
    </row>
    <row r="90" spans="1:10" ht="33" hidden="1" customHeight="1">
      <c r="A90" s="69"/>
      <c r="B90" s="59"/>
      <c r="C90" s="59"/>
      <c r="D90" s="70"/>
      <c r="E90" s="42" t="s">
        <v>265</v>
      </c>
      <c r="F90" s="67"/>
      <c r="G90" s="67"/>
      <c r="H90" s="67"/>
      <c r="I90" s="196">
        <v>780000</v>
      </c>
      <c r="J90" s="63"/>
    </row>
    <row r="91" spans="1:10" ht="33" hidden="1" customHeight="1">
      <c r="A91" s="250"/>
      <c r="B91" s="251"/>
      <c r="C91" s="251"/>
      <c r="D91" s="239"/>
      <c r="E91" s="242" t="s">
        <v>342</v>
      </c>
      <c r="F91" s="234"/>
      <c r="G91" s="234"/>
      <c r="H91" s="234"/>
      <c r="I91" s="235">
        <v>2335000</v>
      </c>
      <c r="J91" s="236"/>
    </row>
    <row r="92" spans="1:10" ht="33" hidden="1" customHeight="1">
      <c r="A92" s="250"/>
      <c r="B92" s="251"/>
      <c r="C92" s="251"/>
      <c r="D92" s="239"/>
      <c r="E92" s="242" t="s">
        <v>360</v>
      </c>
      <c r="F92" s="234"/>
      <c r="G92" s="234"/>
      <c r="H92" s="234"/>
      <c r="I92" s="235">
        <v>79000</v>
      </c>
      <c r="J92" s="236"/>
    </row>
    <row r="93" spans="1:10" ht="37.5" hidden="1" customHeight="1">
      <c r="A93" s="250"/>
      <c r="B93" s="251"/>
      <c r="C93" s="251"/>
      <c r="D93" s="239"/>
      <c r="E93" s="242" t="s">
        <v>363</v>
      </c>
      <c r="F93" s="234"/>
      <c r="G93" s="234"/>
      <c r="H93" s="234"/>
      <c r="I93" s="235">
        <v>400000</v>
      </c>
      <c r="J93" s="236"/>
    </row>
    <row r="94" spans="1:10" ht="36" hidden="1" customHeight="1">
      <c r="A94" s="69"/>
      <c r="B94" s="59"/>
      <c r="C94" s="59"/>
      <c r="D94" s="70"/>
      <c r="E94" s="42" t="s">
        <v>266</v>
      </c>
      <c r="F94" s="67"/>
      <c r="G94" s="67"/>
      <c r="H94" s="67"/>
      <c r="I94" s="196">
        <v>140000</v>
      </c>
      <c r="J94" s="63"/>
    </row>
    <row r="95" spans="1:10" ht="35.25" hidden="1" customHeight="1">
      <c r="A95" s="69"/>
      <c r="B95" s="59"/>
      <c r="C95" s="59"/>
      <c r="D95" s="70"/>
      <c r="E95" s="42" t="s">
        <v>267</v>
      </c>
      <c r="F95" s="67"/>
      <c r="G95" s="67"/>
      <c r="H95" s="67"/>
      <c r="I95" s="196">
        <v>630000</v>
      </c>
      <c r="J95" s="63"/>
    </row>
    <row r="96" spans="1:10" ht="61.5" hidden="1" customHeight="1">
      <c r="A96" s="250"/>
      <c r="B96" s="251"/>
      <c r="C96" s="251"/>
      <c r="D96" s="239"/>
      <c r="E96" s="262" t="s">
        <v>343</v>
      </c>
      <c r="F96" s="234"/>
      <c r="G96" s="234"/>
      <c r="H96" s="234"/>
      <c r="I96" s="235">
        <v>1435000</v>
      </c>
      <c r="J96" s="236"/>
    </row>
    <row r="97" spans="1:10" ht="27" hidden="1" customHeight="1">
      <c r="A97" s="250"/>
      <c r="B97" s="251"/>
      <c r="C97" s="251"/>
      <c r="D97" s="239"/>
      <c r="E97" s="262" t="s">
        <v>355</v>
      </c>
      <c r="F97" s="234"/>
      <c r="G97" s="234"/>
      <c r="H97" s="234"/>
      <c r="I97" s="235">
        <v>39044</v>
      </c>
      <c r="J97" s="236"/>
    </row>
    <row r="98" spans="1:10" ht="30" hidden="1" customHeight="1">
      <c r="A98" s="38"/>
      <c r="B98" s="52"/>
      <c r="C98" s="52"/>
      <c r="D98" s="53"/>
      <c r="E98" s="74" t="s">
        <v>78</v>
      </c>
      <c r="F98" s="49"/>
      <c r="G98" s="49"/>
      <c r="H98" s="49"/>
      <c r="I98" s="196">
        <v>906462</v>
      </c>
      <c r="J98" s="33"/>
    </row>
    <row r="99" spans="1:10" ht="30" hidden="1" customHeight="1">
      <c r="A99" s="250"/>
      <c r="B99" s="251"/>
      <c r="C99" s="251"/>
      <c r="D99" s="239"/>
      <c r="E99" s="260" t="s">
        <v>344</v>
      </c>
      <c r="F99" s="261"/>
      <c r="G99" s="261"/>
      <c r="H99" s="261"/>
      <c r="I99" s="235">
        <v>63250</v>
      </c>
      <c r="J99" s="236"/>
    </row>
    <row r="100" spans="1:10" ht="8.25" hidden="1" customHeight="1">
      <c r="A100" s="69"/>
      <c r="B100" s="59"/>
      <c r="C100" s="59"/>
      <c r="D100" s="70"/>
      <c r="E100" s="67"/>
      <c r="F100" s="67"/>
      <c r="G100" s="67"/>
      <c r="H100" s="67"/>
      <c r="I100" s="196"/>
      <c r="J100" s="63"/>
    </row>
    <row r="101" spans="1:10" ht="35.25" hidden="1" customHeight="1">
      <c r="A101" s="80" t="s">
        <v>295</v>
      </c>
      <c r="B101" s="59">
        <v>1070</v>
      </c>
      <c r="C101" s="121" t="s">
        <v>189</v>
      </c>
      <c r="D101" s="187" t="s">
        <v>296</v>
      </c>
      <c r="E101" s="74"/>
      <c r="F101" s="67"/>
      <c r="G101" s="67"/>
      <c r="H101" s="67"/>
      <c r="I101" s="195">
        <f>I102</f>
        <v>90000</v>
      </c>
      <c r="J101" s="63"/>
    </row>
    <row r="102" spans="1:10" ht="38.25" hidden="1" customHeight="1">
      <c r="A102" s="80"/>
      <c r="B102" s="59"/>
      <c r="C102" s="121"/>
      <c r="D102" s="67"/>
      <c r="E102" s="74" t="s">
        <v>297</v>
      </c>
      <c r="F102" s="67"/>
      <c r="G102" s="67"/>
      <c r="H102" s="67"/>
      <c r="I102" s="196">
        <v>90000</v>
      </c>
      <c r="J102" s="63"/>
    </row>
    <row r="103" spans="1:10" ht="9" hidden="1" customHeight="1">
      <c r="A103" s="69"/>
      <c r="B103" s="59"/>
      <c r="C103" s="59"/>
      <c r="D103" s="70"/>
      <c r="E103" s="67"/>
      <c r="F103" s="67"/>
      <c r="G103" s="67"/>
      <c r="H103" s="67"/>
      <c r="I103" s="196"/>
      <c r="J103" s="63"/>
    </row>
    <row r="104" spans="1:10" ht="27.75" hidden="1" customHeight="1">
      <c r="A104" s="80" t="s">
        <v>254</v>
      </c>
      <c r="B104" s="59">
        <v>1141</v>
      </c>
      <c r="C104" s="121" t="s">
        <v>233</v>
      </c>
      <c r="D104" s="188" t="s">
        <v>255</v>
      </c>
      <c r="E104" s="74"/>
      <c r="F104" s="67"/>
      <c r="G104" s="67"/>
      <c r="H104" s="67"/>
      <c r="I104" s="195">
        <f>I105</f>
        <v>119997</v>
      </c>
      <c r="J104" s="63"/>
    </row>
    <row r="105" spans="1:10" ht="22.5" hidden="1" customHeight="1">
      <c r="A105" s="80"/>
      <c r="B105" s="59"/>
      <c r="C105" s="121"/>
      <c r="D105" s="67"/>
      <c r="E105" s="74" t="s">
        <v>256</v>
      </c>
      <c r="F105" s="67"/>
      <c r="G105" s="67"/>
      <c r="H105" s="67"/>
      <c r="I105" s="196">
        <v>119997</v>
      </c>
      <c r="J105" s="63"/>
    </row>
    <row r="106" spans="1:10" ht="22.5" hidden="1" customHeight="1">
      <c r="A106" s="80"/>
      <c r="B106" s="59"/>
      <c r="C106" s="121"/>
      <c r="D106" s="67"/>
      <c r="E106" s="74"/>
      <c r="F106" s="67"/>
      <c r="G106" s="67"/>
      <c r="H106" s="67"/>
      <c r="I106" s="196"/>
      <c r="J106" s="63"/>
    </row>
    <row r="107" spans="1:10" ht="39.75" hidden="1" customHeight="1">
      <c r="A107" s="80" t="s">
        <v>257</v>
      </c>
      <c r="B107" s="59">
        <v>1160</v>
      </c>
      <c r="C107" s="121" t="s">
        <v>233</v>
      </c>
      <c r="D107" s="221" t="s">
        <v>258</v>
      </c>
      <c r="E107" s="74"/>
      <c r="F107" s="67"/>
      <c r="G107" s="67"/>
      <c r="H107" s="67"/>
      <c r="I107" s="195">
        <f>I108</f>
        <v>27000</v>
      </c>
      <c r="J107" s="63"/>
    </row>
    <row r="108" spans="1:10" ht="22.5" hidden="1" customHeight="1">
      <c r="A108" s="80"/>
      <c r="B108" s="59"/>
      <c r="C108" s="121"/>
      <c r="D108" s="67"/>
      <c r="E108" s="74" t="s">
        <v>256</v>
      </c>
      <c r="F108" s="67"/>
      <c r="G108" s="67"/>
      <c r="H108" s="67"/>
      <c r="I108" s="196">
        <v>27000</v>
      </c>
      <c r="J108" s="63"/>
    </row>
    <row r="109" spans="1:10" ht="8.25" hidden="1" customHeight="1">
      <c r="A109" s="69"/>
      <c r="B109" s="59"/>
      <c r="C109" s="59"/>
      <c r="D109" s="70"/>
      <c r="E109" s="67"/>
      <c r="F109" s="67"/>
      <c r="G109" s="67"/>
      <c r="H109" s="67"/>
      <c r="I109" s="196"/>
      <c r="J109" s="63"/>
    </row>
    <row r="110" spans="1:10" ht="67.5" hidden="1" customHeight="1">
      <c r="A110" s="80" t="s">
        <v>288</v>
      </c>
      <c r="B110" s="59">
        <v>1183</v>
      </c>
      <c r="C110" s="121" t="s">
        <v>233</v>
      </c>
      <c r="D110" s="83" t="s">
        <v>289</v>
      </c>
      <c r="E110" s="74"/>
      <c r="F110" s="67"/>
      <c r="G110" s="67"/>
      <c r="H110" s="67"/>
      <c r="I110" s="195">
        <f>I111</f>
        <v>4274931</v>
      </c>
      <c r="J110" s="63"/>
    </row>
    <row r="111" spans="1:10" ht="72" hidden="1" customHeight="1">
      <c r="A111" s="80"/>
      <c r="B111" s="59"/>
      <c r="C111" s="121"/>
      <c r="D111" s="67"/>
      <c r="E111" s="67" t="s">
        <v>290</v>
      </c>
      <c r="F111" s="67"/>
      <c r="G111" s="67"/>
      <c r="H111" s="67"/>
      <c r="I111" s="196">
        <v>4274931</v>
      </c>
      <c r="J111" s="63"/>
    </row>
    <row r="112" spans="1:10" ht="8.25" hidden="1" customHeight="1">
      <c r="A112" s="69"/>
      <c r="B112" s="59"/>
      <c r="C112" s="59"/>
      <c r="D112" s="70"/>
      <c r="E112" s="67"/>
      <c r="F112" s="67"/>
      <c r="G112" s="67"/>
      <c r="H112" s="67"/>
      <c r="I112" s="196"/>
      <c r="J112" s="63"/>
    </row>
    <row r="113" spans="1:10" ht="72.75" hidden="1" customHeight="1">
      <c r="A113" s="80" t="s">
        <v>232</v>
      </c>
      <c r="B113" s="59">
        <v>1184</v>
      </c>
      <c r="C113" s="121" t="s">
        <v>233</v>
      </c>
      <c r="D113" s="183" t="s">
        <v>234</v>
      </c>
      <c r="E113" s="74"/>
      <c r="F113" s="67"/>
      <c r="G113" s="67"/>
      <c r="H113" s="67"/>
      <c r="I113" s="195">
        <f>I114</f>
        <v>12321500</v>
      </c>
      <c r="J113" s="63"/>
    </row>
    <row r="114" spans="1:10" ht="61.5" hidden="1" customHeight="1">
      <c r="A114" s="80"/>
      <c r="B114" s="59"/>
      <c r="C114" s="121"/>
      <c r="D114" s="67"/>
      <c r="E114" s="74" t="s">
        <v>235</v>
      </c>
      <c r="F114" s="67"/>
      <c r="G114" s="67"/>
      <c r="H114" s="67"/>
      <c r="I114" s="196">
        <v>12321500</v>
      </c>
      <c r="J114" s="63"/>
    </row>
    <row r="115" spans="1:10" ht="8.25" hidden="1" customHeight="1">
      <c r="A115" s="80"/>
      <c r="B115" s="59"/>
      <c r="C115" s="121"/>
      <c r="D115" s="67"/>
      <c r="E115" s="74"/>
      <c r="F115" s="67"/>
      <c r="G115" s="67"/>
      <c r="H115" s="67"/>
      <c r="I115" s="196"/>
      <c r="J115" s="63"/>
    </row>
    <row r="116" spans="1:10" ht="90.75" hidden="1" customHeight="1">
      <c r="A116" s="143" t="s">
        <v>298</v>
      </c>
      <c r="B116" s="144">
        <v>1222</v>
      </c>
      <c r="C116" s="177" t="s">
        <v>233</v>
      </c>
      <c r="D116" s="223" t="s">
        <v>299</v>
      </c>
      <c r="E116" s="74"/>
      <c r="F116" s="67"/>
      <c r="G116" s="67"/>
      <c r="H116" s="67"/>
      <c r="I116" s="195">
        <f>I117</f>
        <v>7697900</v>
      </c>
      <c r="J116" s="63"/>
    </row>
    <row r="117" spans="1:10" ht="75" hidden="1" customHeight="1">
      <c r="A117" s="80"/>
      <c r="B117" s="59"/>
      <c r="C117" s="121"/>
      <c r="D117" s="67"/>
      <c r="E117" s="222" t="s">
        <v>300</v>
      </c>
      <c r="F117" s="67"/>
      <c r="G117" s="67"/>
      <c r="H117" s="67"/>
      <c r="I117" s="196">
        <v>7697900</v>
      </c>
      <c r="J117" s="63"/>
    </row>
    <row r="118" spans="1:10" ht="11.25" hidden="1" customHeight="1">
      <c r="A118" s="80"/>
      <c r="B118" s="59"/>
      <c r="C118" s="121"/>
      <c r="D118" s="67"/>
      <c r="E118" s="74"/>
      <c r="F118" s="67"/>
      <c r="G118" s="67"/>
      <c r="H118" s="67"/>
      <c r="I118" s="196"/>
      <c r="J118" s="63"/>
    </row>
    <row r="119" spans="1:10" ht="21.75" hidden="1" customHeight="1">
      <c r="A119" s="80" t="s">
        <v>259</v>
      </c>
      <c r="B119" s="59">
        <v>1300</v>
      </c>
      <c r="C119" s="121" t="s">
        <v>233</v>
      </c>
      <c r="D119" s="188" t="s">
        <v>260</v>
      </c>
      <c r="E119" s="74"/>
      <c r="F119" s="67"/>
      <c r="G119" s="67"/>
      <c r="H119" s="67"/>
      <c r="I119" s="195">
        <f>SUM(I120:I122)</f>
        <v>5302000</v>
      </c>
      <c r="J119" s="63"/>
    </row>
    <row r="120" spans="1:10" ht="35.25" hidden="1" customHeight="1">
      <c r="A120" s="80"/>
      <c r="B120" s="59"/>
      <c r="C120" s="121"/>
      <c r="D120" s="67"/>
      <c r="E120" s="67" t="s">
        <v>74</v>
      </c>
      <c r="F120" s="67"/>
      <c r="G120" s="67"/>
      <c r="H120" s="67"/>
      <c r="I120" s="196">
        <v>4892000</v>
      </c>
      <c r="J120" s="63"/>
    </row>
    <row r="121" spans="1:10" ht="41.25" hidden="1" customHeight="1">
      <c r="A121" s="80"/>
      <c r="B121" s="59"/>
      <c r="C121" s="121"/>
      <c r="D121" s="67"/>
      <c r="E121" s="224" t="s">
        <v>301</v>
      </c>
      <c r="F121" s="67"/>
      <c r="G121" s="67"/>
      <c r="H121" s="67"/>
      <c r="I121" s="196">
        <v>250000</v>
      </c>
      <c r="J121" s="63"/>
    </row>
    <row r="122" spans="1:10" ht="35.25" hidden="1" customHeight="1">
      <c r="A122" s="80"/>
      <c r="B122" s="59"/>
      <c r="C122" s="121"/>
      <c r="D122" s="67"/>
      <c r="E122" s="67" t="s">
        <v>282</v>
      </c>
      <c r="F122" s="67"/>
      <c r="G122" s="67"/>
      <c r="H122" s="67"/>
      <c r="I122" s="196">
        <v>160000</v>
      </c>
      <c r="J122" s="63"/>
    </row>
    <row r="123" spans="1:10" ht="8.25" hidden="1" customHeight="1">
      <c r="A123" s="69"/>
      <c r="B123" s="59"/>
      <c r="C123" s="59"/>
      <c r="D123" s="70"/>
      <c r="E123" s="67"/>
      <c r="F123" s="67"/>
      <c r="G123" s="67"/>
      <c r="H123" s="67"/>
      <c r="I123" s="196"/>
      <c r="J123" s="63"/>
    </row>
    <row r="124" spans="1:10" ht="26.25" hidden="1" customHeight="1">
      <c r="A124" s="24" t="s">
        <v>79</v>
      </c>
      <c r="B124" s="75"/>
      <c r="C124" s="76"/>
      <c r="D124" s="26" t="s">
        <v>80</v>
      </c>
      <c r="E124" s="77"/>
      <c r="F124" s="77"/>
      <c r="G124" s="77"/>
      <c r="H124" s="77"/>
      <c r="I124" s="194">
        <f>I125</f>
        <v>25006500</v>
      </c>
      <c r="J124" s="28"/>
    </row>
    <row r="125" spans="1:10" ht="21" hidden="1" customHeight="1">
      <c r="A125" s="29" t="s">
        <v>81</v>
      </c>
      <c r="B125" s="78"/>
      <c r="C125" s="79"/>
      <c r="D125" s="30" t="s">
        <v>80</v>
      </c>
      <c r="E125" s="49"/>
      <c r="F125" s="49"/>
      <c r="G125" s="49"/>
      <c r="H125" s="49"/>
      <c r="I125" s="195">
        <f>I127+I133+I130</f>
        <v>25006500</v>
      </c>
      <c r="J125" s="32"/>
    </row>
    <row r="126" spans="1:10" ht="11.25" hidden="1" customHeight="1">
      <c r="A126" s="29"/>
      <c r="B126" s="78"/>
      <c r="C126" s="79"/>
      <c r="D126" s="30"/>
      <c r="E126" s="49"/>
      <c r="F126" s="49"/>
      <c r="G126" s="49"/>
      <c r="H126" s="49"/>
      <c r="I126" s="196"/>
      <c r="J126" s="33"/>
    </row>
    <row r="127" spans="1:10" ht="36" hidden="1" customHeight="1">
      <c r="A127" s="80" t="s">
        <v>82</v>
      </c>
      <c r="B127" s="81">
        <v>2010</v>
      </c>
      <c r="C127" s="82" t="s">
        <v>83</v>
      </c>
      <c r="D127" s="58" t="s">
        <v>84</v>
      </c>
      <c r="E127" s="49"/>
      <c r="F127" s="49"/>
      <c r="G127" s="49"/>
      <c r="H127" s="49"/>
      <c r="I127" s="195">
        <f>SUM(I128)</f>
        <v>9000000</v>
      </c>
      <c r="J127" s="33"/>
    </row>
    <row r="128" spans="1:10" ht="82.5" hidden="1" customHeight="1">
      <c r="A128" s="29"/>
      <c r="B128" s="78"/>
      <c r="C128" s="79"/>
      <c r="D128" s="30"/>
      <c r="E128" s="83" t="s">
        <v>85</v>
      </c>
      <c r="F128" s="49"/>
      <c r="G128" s="49"/>
      <c r="H128" s="49"/>
      <c r="I128" s="196">
        <v>9000000</v>
      </c>
      <c r="J128" s="33"/>
    </row>
    <row r="129" spans="1:10" ht="11.25" hidden="1" customHeight="1">
      <c r="A129" s="29"/>
      <c r="B129" s="78"/>
      <c r="C129" s="79"/>
      <c r="D129" s="30"/>
      <c r="E129" s="49"/>
      <c r="F129" s="49"/>
      <c r="G129" s="49"/>
      <c r="H129" s="49"/>
      <c r="I129" s="196"/>
      <c r="J129" s="33"/>
    </row>
    <row r="130" spans="1:10" ht="39" hidden="1" customHeight="1">
      <c r="A130" s="80" t="s">
        <v>86</v>
      </c>
      <c r="B130" s="81">
        <v>2080</v>
      </c>
      <c r="C130" s="82" t="s">
        <v>87</v>
      </c>
      <c r="D130" s="46" t="s">
        <v>88</v>
      </c>
      <c r="E130" s="36"/>
      <c r="F130" s="49"/>
      <c r="G130" s="49"/>
      <c r="H130" s="49"/>
      <c r="I130" s="195">
        <f>I131</f>
        <v>3400000</v>
      </c>
      <c r="J130" s="33"/>
    </row>
    <row r="131" spans="1:10" ht="36" hidden="1" customHeight="1">
      <c r="A131" s="38"/>
      <c r="B131" s="52"/>
      <c r="C131" s="52"/>
      <c r="D131" s="53"/>
      <c r="E131" s="46" t="s">
        <v>89</v>
      </c>
      <c r="F131" s="49"/>
      <c r="G131" s="49"/>
      <c r="H131" s="49"/>
      <c r="I131" s="196">
        <v>3400000</v>
      </c>
      <c r="J131" s="33"/>
    </row>
    <row r="132" spans="1:10" ht="11.25" hidden="1" customHeight="1">
      <c r="A132" s="29"/>
      <c r="B132" s="78"/>
      <c r="C132" s="79"/>
      <c r="D132" s="30"/>
      <c r="E132" s="49"/>
      <c r="F132" s="49"/>
      <c r="G132" s="49"/>
      <c r="H132" s="49"/>
      <c r="I132" s="196"/>
      <c r="J132" s="33"/>
    </row>
    <row r="133" spans="1:10" ht="37.5" hidden="1" customHeight="1">
      <c r="A133" s="80" t="s">
        <v>90</v>
      </c>
      <c r="B133" s="81">
        <v>2090</v>
      </c>
      <c r="C133" s="82" t="s">
        <v>91</v>
      </c>
      <c r="D133" s="46" t="s">
        <v>92</v>
      </c>
      <c r="E133" s="46"/>
      <c r="F133" s="46"/>
      <c r="G133" s="46"/>
      <c r="H133" s="46"/>
      <c r="I133" s="195">
        <f>SUM(I134)</f>
        <v>12606500</v>
      </c>
      <c r="J133" s="33"/>
    </row>
    <row r="134" spans="1:10" ht="54" hidden="1" customHeight="1">
      <c r="A134" s="38"/>
      <c r="B134" s="52"/>
      <c r="C134" s="52"/>
      <c r="D134" s="53"/>
      <c r="E134" s="36" t="s">
        <v>93</v>
      </c>
      <c r="F134" s="46"/>
      <c r="G134" s="46"/>
      <c r="H134" s="46"/>
      <c r="I134" s="196">
        <v>12606500</v>
      </c>
      <c r="J134" s="33"/>
    </row>
    <row r="135" spans="1:10" ht="6.75" hidden="1" customHeight="1">
      <c r="A135" s="38"/>
      <c r="B135" s="52"/>
      <c r="C135" s="52"/>
      <c r="D135" s="53"/>
      <c r="E135" s="46"/>
      <c r="F135" s="46"/>
      <c r="G135" s="46"/>
      <c r="H135" s="46"/>
      <c r="I135" s="196"/>
      <c r="J135" s="33"/>
    </row>
    <row r="136" spans="1:10" ht="27" hidden="1" customHeight="1">
      <c r="A136" s="24" t="s">
        <v>94</v>
      </c>
      <c r="B136" s="75"/>
      <c r="C136" s="76"/>
      <c r="D136" s="26" t="s">
        <v>95</v>
      </c>
      <c r="E136" s="84"/>
      <c r="F136" s="84"/>
      <c r="G136" s="84"/>
      <c r="H136" s="84"/>
      <c r="I136" s="194">
        <f>I137</f>
        <v>630000</v>
      </c>
      <c r="J136" s="28"/>
    </row>
    <row r="137" spans="1:10" ht="24" hidden="1" customHeight="1">
      <c r="A137" s="29" t="s">
        <v>96</v>
      </c>
      <c r="B137" s="85"/>
      <c r="C137" s="34"/>
      <c r="D137" s="86" t="s">
        <v>95</v>
      </c>
      <c r="E137" s="53"/>
      <c r="F137" s="53"/>
      <c r="G137" s="53"/>
      <c r="H137" s="53"/>
      <c r="I137" s="195">
        <f>I139+I142+I145</f>
        <v>630000</v>
      </c>
      <c r="J137" s="32"/>
    </row>
    <row r="138" spans="1:10" ht="6.75" hidden="1" customHeight="1">
      <c r="A138" s="38"/>
      <c r="B138" s="52"/>
      <c r="C138" s="52"/>
      <c r="D138" s="53"/>
      <c r="E138" s="53"/>
      <c r="F138" s="53"/>
      <c r="G138" s="53"/>
      <c r="H138" s="53"/>
      <c r="I138" s="196"/>
      <c r="J138" s="33"/>
    </row>
    <row r="139" spans="1:10" ht="36.75" hidden="1" customHeight="1">
      <c r="A139" s="29" t="s">
        <v>97</v>
      </c>
      <c r="B139" s="34" t="s">
        <v>98</v>
      </c>
      <c r="C139" s="34" t="s">
        <v>23</v>
      </c>
      <c r="D139" s="35" t="s">
        <v>99</v>
      </c>
      <c r="E139" s="53"/>
      <c r="F139" s="53"/>
      <c r="G139" s="53"/>
      <c r="H139" s="53"/>
      <c r="I139" s="195">
        <f>I140</f>
        <v>300000</v>
      </c>
      <c r="J139" s="32"/>
    </row>
    <row r="140" spans="1:10" ht="24.75" hidden="1" customHeight="1">
      <c r="A140" s="38"/>
      <c r="B140" s="52"/>
      <c r="C140" s="52"/>
      <c r="D140" s="53"/>
      <c r="E140" s="87" t="s">
        <v>25</v>
      </c>
      <c r="F140" s="87"/>
      <c r="G140" s="87"/>
      <c r="H140" s="87"/>
      <c r="I140" s="196">
        <v>300000</v>
      </c>
      <c r="J140" s="33"/>
    </row>
    <row r="141" spans="1:10" ht="6" hidden="1" customHeight="1">
      <c r="A141" s="38"/>
      <c r="B141" s="52"/>
      <c r="C141" s="52"/>
      <c r="D141" s="53"/>
      <c r="E141" s="53"/>
      <c r="F141" s="53"/>
      <c r="G141" s="53"/>
      <c r="H141" s="53"/>
      <c r="I141" s="196"/>
      <c r="J141" s="33"/>
    </row>
    <row r="142" spans="1:10" ht="36.75" hidden="1" customHeight="1">
      <c r="A142" s="29" t="s">
        <v>100</v>
      </c>
      <c r="B142" s="34" t="s">
        <v>101</v>
      </c>
      <c r="C142" s="34" t="s">
        <v>102</v>
      </c>
      <c r="D142" s="46" t="s">
        <v>103</v>
      </c>
      <c r="E142" s="53"/>
      <c r="F142" s="53"/>
      <c r="G142" s="53"/>
      <c r="H142" s="53"/>
      <c r="I142" s="195">
        <f>I143</f>
        <v>280000</v>
      </c>
      <c r="J142" s="33"/>
    </row>
    <row r="143" spans="1:10" ht="27.75" hidden="1" customHeight="1">
      <c r="A143" s="38"/>
      <c r="B143" s="52"/>
      <c r="C143" s="55"/>
      <c r="D143" s="53"/>
      <c r="E143" s="42" t="s">
        <v>104</v>
      </c>
      <c r="F143" s="53"/>
      <c r="G143" s="53"/>
      <c r="H143" s="53"/>
      <c r="I143" s="196">
        <v>280000</v>
      </c>
      <c r="J143" s="33"/>
    </row>
    <row r="144" spans="1:10" ht="6.75" hidden="1" customHeight="1">
      <c r="A144" s="38"/>
      <c r="B144" s="52"/>
      <c r="C144" s="55"/>
      <c r="D144" s="53"/>
      <c r="E144" s="53"/>
      <c r="F144" s="53"/>
      <c r="G144" s="53"/>
      <c r="H144" s="53"/>
      <c r="I144" s="196"/>
      <c r="J144" s="33"/>
    </row>
    <row r="145" spans="1:10" ht="51" hidden="1" customHeight="1">
      <c r="A145" s="29" t="s">
        <v>105</v>
      </c>
      <c r="B145" s="34" t="s">
        <v>106</v>
      </c>
      <c r="C145" s="34" t="s">
        <v>107</v>
      </c>
      <c r="D145" s="35" t="s">
        <v>108</v>
      </c>
      <c r="E145" s="53"/>
      <c r="F145" s="53"/>
      <c r="G145" s="53"/>
      <c r="H145" s="53"/>
      <c r="I145" s="195">
        <f>I146</f>
        <v>50000</v>
      </c>
      <c r="J145" s="33"/>
    </row>
    <row r="146" spans="1:10" ht="25.5" hidden="1" customHeight="1">
      <c r="A146" s="38"/>
      <c r="B146" s="52"/>
      <c r="C146" s="55"/>
      <c r="D146" s="88"/>
      <c r="E146" s="89" t="s">
        <v>109</v>
      </c>
      <c r="F146" s="53"/>
      <c r="G146" s="53"/>
      <c r="H146" s="53"/>
      <c r="I146" s="196">
        <v>50000</v>
      </c>
      <c r="J146" s="33"/>
    </row>
    <row r="147" spans="1:10" ht="15.75" hidden="1" customHeight="1">
      <c r="A147" s="38"/>
      <c r="B147" s="52"/>
      <c r="C147" s="55"/>
      <c r="D147" s="53"/>
      <c r="E147" s="42"/>
      <c r="F147" s="53"/>
      <c r="G147" s="53"/>
      <c r="H147" s="53"/>
      <c r="I147" s="196"/>
      <c r="J147" s="33"/>
    </row>
    <row r="148" spans="1:10" ht="32.25" hidden="1" customHeight="1">
      <c r="A148" s="90" t="s">
        <v>110</v>
      </c>
      <c r="B148" s="91"/>
      <c r="C148" s="91"/>
      <c r="D148" s="92" t="s">
        <v>111</v>
      </c>
      <c r="E148" s="93"/>
      <c r="F148" s="94"/>
      <c r="G148" s="94"/>
      <c r="H148" s="94"/>
      <c r="I148" s="202">
        <f>I149</f>
        <v>210000</v>
      </c>
      <c r="J148" s="95"/>
    </row>
    <row r="149" spans="1:10" ht="24" hidden="1" customHeight="1">
      <c r="A149" s="43" t="s">
        <v>112</v>
      </c>
      <c r="B149" s="44"/>
      <c r="C149" s="44"/>
      <c r="D149" s="96" t="s">
        <v>111</v>
      </c>
      <c r="E149" s="53"/>
      <c r="F149" s="97"/>
      <c r="G149" s="97"/>
      <c r="H149" s="98"/>
      <c r="I149" s="195">
        <f>I151</f>
        <v>210000</v>
      </c>
      <c r="J149" s="33"/>
    </row>
    <row r="150" spans="1:10" ht="6.75" hidden="1" customHeight="1">
      <c r="A150" s="99"/>
      <c r="B150" s="44"/>
      <c r="C150" s="44"/>
      <c r="D150" s="100"/>
      <c r="E150" s="53"/>
      <c r="F150" s="97"/>
      <c r="G150" s="97"/>
      <c r="H150" s="98"/>
      <c r="I150" s="196"/>
      <c r="J150" s="33"/>
    </row>
    <row r="151" spans="1:10" ht="38.25" hidden="1" customHeight="1">
      <c r="A151" s="29" t="s">
        <v>113</v>
      </c>
      <c r="B151" s="34" t="s">
        <v>98</v>
      </c>
      <c r="C151" s="34" t="s">
        <v>23</v>
      </c>
      <c r="D151" s="35" t="s">
        <v>114</v>
      </c>
      <c r="E151" s="53"/>
      <c r="F151" s="97"/>
      <c r="G151" s="97"/>
      <c r="H151" s="98"/>
      <c r="I151" s="195">
        <f>I152</f>
        <v>210000</v>
      </c>
      <c r="J151" s="33"/>
    </row>
    <row r="152" spans="1:10" ht="21" hidden="1" customHeight="1">
      <c r="A152" s="38"/>
      <c r="B152" s="52"/>
      <c r="C152" s="52"/>
      <c r="D152" s="53"/>
      <c r="E152" s="101" t="s">
        <v>25</v>
      </c>
      <c r="F152" s="97"/>
      <c r="G152" s="97"/>
      <c r="H152" s="98"/>
      <c r="I152" s="196">
        <v>210000</v>
      </c>
      <c r="J152" s="33"/>
    </row>
    <row r="153" spans="1:10" ht="6.75" hidden="1" customHeight="1">
      <c r="A153" s="38"/>
      <c r="B153" s="52"/>
      <c r="C153" s="52"/>
      <c r="D153" s="53"/>
      <c r="E153" s="102"/>
      <c r="F153" s="98"/>
      <c r="G153" s="98"/>
      <c r="H153" s="98"/>
      <c r="I153" s="196"/>
      <c r="J153" s="33"/>
    </row>
    <row r="154" spans="1:10" ht="27" hidden="1" customHeight="1">
      <c r="A154" s="24" t="s">
        <v>115</v>
      </c>
      <c r="B154" s="75"/>
      <c r="C154" s="76"/>
      <c r="D154" s="26" t="s">
        <v>116</v>
      </c>
      <c r="E154" s="84"/>
      <c r="F154" s="84"/>
      <c r="G154" s="84"/>
      <c r="H154" s="84"/>
      <c r="I154" s="194">
        <f>I155</f>
        <v>2178200</v>
      </c>
      <c r="J154" s="28"/>
    </row>
    <row r="155" spans="1:10" ht="25.5" hidden="1" customHeight="1">
      <c r="A155" s="29" t="s">
        <v>117</v>
      </c>
      <c r="B155" s="85"/>
      <c r="C155" s="34"/>
      <c r="D155" s="30" t="s">
        <v>116</v>
      </c>
      <c r="E155" s="53"/>
      <c r="F155" s="53"/>
      <c r="G155" s="53"/>
      <c r="H155" s="53"/>
      <c r="I155" s="195">
        <f>I160+I168+I165+I157</f>
        <v>2178200</v>
      </c>
      <c r="J155" s="32"/>
    </row>
    <row r="156" spans="1:10" ht="6" hidden="1" customHeight="1">
      <c r="A156" s="38"/>
      <c r="B156" s="52"/>
      <c r="C156" s="52"/>
      <c r="D156" s="53"/>
      <c r="E156" s="53"/>
      <c r="F156" s="53"/>
      <c r="G156" s="53"/>
      <c r="H156" s="53"/>
      <c r="I156" s="196"/>
      <c r="J156" s="33"/>
    </row>
    <row r="157" spans="1:10" ht="29.25" hidden="1" customHeight="1">
      <c r="A157" s="252">
        <v>1011080</v>
      </c>
      <c r="B157" s="251">
        <v>1080</v>
      </c>
      <c r="C157" s="232" t="s">
        <v>189</v>
      </c>
      <c r="D157" s="239" t="s">
        <v>190</v>
      </c>
      <c r="E157" s="239"/>
      <c r="F157" s="239"/>
      <c r="G157" s="239"/>
      <c r="H157" s="239"/>
      <c r="I157" s="245">
        <f>I158</f>
        <v>434200</v>
      </c>
      <c r="J157" s="236"/>
    </row>
    <row r="158" spans="1:10" ht="60" hidden="1" customHeight="1">
      <c r="A158" s="250"/>
      <c r="B158" s="251"/>
      <c r="C158" s="253"/>
      <c r="D158" s="239"/>
      <c r="E158" s="254" t="s">
        <v>325</v>
      </c>
      <c r="F158" s="239"/>
      <c r="G158" s="239"/>
      <c r="H158" s="239"/>
      <c r="I158" s="235">
        <v>434200</v>
      </c>
      <c r="J158" s="236"/>
    </row>
    <row r="159" spans="1:10" ht="6" hidden="1" customHeight="1">
      <c r="A159" s="250"/>
      <c r="B159" s="251"/>
      <c r="C159" s="251"/>
      <c r="D159" s="239"/>
      <c r="E159" s="239"/>
      <c r="F159" s="239"/>
      <c r="G159" s="239"/>
      <c r="H159" s="239"/>
      <c r="I159" s="235"/>
      <c r="J159" s="236"/>
    </row>
    <row r="160" spans="1:10" ht="27.75" hidden="1" customHeight="1">
      <c r="A160" s="29" t="s">
        <v>118</v>
      </c>
      <c r="B160" s="85">
        <v>4030</v>
      </c>
      <c r="C160" s="34" t="s">
        <v>119</v>
      </c>
      <c r="D160" s="53" t="s">
        <v>120</v>
      </c>
      <c r="E160" s="53"/>
      <c r="F160" s="53"/>
      <c r="G160" s="53"/>
      <c r="H160" s="53"/>
      <c r="I160" s="195">
        <f>SUM(I161:I163)</f>
        <v>1222000</v>
      </c>
      <c r="J160" s="32"/>
    </row>
    <row r="161" spans="1:10" ht="36" hidden="1" customHeight="1">
      <c r="A161" s="38"/>
      <c r="B161" s="52"/>
      <c r="C161" s="52"/>
      <c r="D161" s="53"/>
      <c r="E161" s="103" t="s">
        <v>121</v>
      </c>
      <c r="F161" s="104"/>
      <c r="G161" s="104"/>
      <c r="H161" s="104"/>
      <c r="I161" s="196">
        <v>316600</v>
      </c>
      <c r="J161" s="33"/>
    </row>
    <row r="162" spans="1:10" ht="36" hidden="1" customHeight="1">
      <c r="A162" s="38"/>
      <c r="B162" s="52"/>
      <c r="C162" s="52"/>
      <c r="D162" s="53"/>
      <c r="E162" s="103" t="s">
        <v>122</v>
      </c>
      <c r="F162" s="104"/>
      <c r="G162" s="104"/>
      <c r="H162" s="104"/>
      <c r="I162" s="196">
        <v>783120</v>
      </c>
      <c r="J162" s="33"/>
    </row>
    <row r="163" spans="1:10" ht="26.25" hidden="1" customHeight="1">
      <c r="A163" s="38"/>
      <c r="B163" s="52"/>
      <c r="C163" s="52"/>
      <c r="D163" s="53"/>
      <c r="E163" s="46" t="s">
        <v>123</v>
      </c>
      <c r="F163" s="46"/>
      <c r="G163" s="46"/>
      <c r="H163" s="46"/>
      <c r="I163" s="196">
        <v>122280</v>
      </c>
      <c r="J163" s="33"/>
    </row>
    <row r="164" spans="1:10" ht="12" hidden="1" customHeight="1">
      <c r="A164" s="38"/>
      <c r="B164" s="52"/>
      <c r="C164" s="52"/>
      <c r="D164" s="53"/>
      <c r="E164" s="48"/>
      <c r="F164" s="48"/>
      <c r="G164" s="48"/>
      <c r="H164" s="48"/>
      <c r="I164" s="196"/>
      <c r="J164" s="33"/>
    </row>
    <row r="165" spans="1:10" ht="27" hidden="1" customHeight="1">
      <c r="A165" s="51">
        <v>1014040</v>
      </c>
      <c r="B165" s="52">
        <v>4040</v>
      </c>
      <c r="C165" s="45" t="s">
        <v>119</v>
      </c>
      <c r="D165" s="53" t="s">
        <v>124</v>
      </c>
      <c r="E165" s="48"/>
      <c r="F165" s="48"/>
      <c r="G165" s="48"/>
      <c r="H165" s="48"/>
      <c r="I165" s="195">
        <f>SUM(I166)</f>
        <v>100000</v>
      </c>
      <c r="J165" s="33"/>
    </row>
    <row r="166" spans="1:10" ht="36" hidden="1" customHeight="1">
      <c r="A166" s="51"/>
      <c r="B166" s="52"/>
      <c r="C166" s="45"/>
      <c r="D166" s="53"/>
      <c r="E166" s="105" t="s">
        <v>125</v>
      </c>
      <c r="F166" s="48"/>
      <c r="G166" s="48"/>
      <c r="H166" s="48"/>
      <c r="I166" s="196">
        <v>100000</v>
      </c>
      <c r="J166" s="33"/>
    </row>
    <row r="167" spans="1:10" ht="9" hidden="1" customHeight="1">
      <c r="A167" s="38"/>
      <c r="B167" s="52"/>
      <c r="C167" s="52"/>
      <c r="D167" s="53"/>
      <c r="E167" s="87"/>
      <c r="F167" s="87"/>
      <c r="G167" s="87"/>
      <c r="H167" s="87"/>
      <c r="I167" s="196"/>
      <c r="J167" s="33"/>
    </row>
    <row r="168" spans="1:10" ht="38.25" hidden="1" customHeight="1">
      <c r="A168" s="66">
        <v>1014060</v>
      </c>
      <c r="B168" s="85">
        <v>4060</v>
      </c>
      <c r="C168" s="34" t="s">
        <v>126</v>
      </c>
      <c r="D168" s="67" t="s">
        <v>127</v>
      </c>
      <c r="E168" s="87"/>
      <c r="F168" s="87"/>
      <c r="G168" s="87"/>
      <c r="H168" s="87"/>
      <c r="I168" s="195">
        <f>SUM(I169:I171)</f>
        <v>422000</v>
      </c>
      <c r="J168" s="33"/>
    </row>
    <row r="169" spans="1:10" ht="37.5" hidden="1" customHeight="1">
      <c r="A169" s="66"/>
      <c r="B169" s="85"/>
      <c r="C169" s="34"/>
      <c r="D169" s="67"/>
      <c r="E169" s="87" t="s">
        <v>128</v>
      </c>
      <c r="F169" s="87"/>
      <c r="G169" s="87"/>
      <c r="H169" s="87"/>
      <c r="I169" s="196">
        <v>119200</v>
      </c>
      <c r="J169" s="33"/>
    </row>
    <row r="170" spans="1:10" ht="28.5" hidden="1" customHeight="1">
      <c r="A170" s="66"/>
      <c r="B170" s="85"/>
      <c r="C170" s="82"/>
      <c r="D170" s="67"/>
      <c r="E170" s="87" t="s">
        <v>278</v>
      </c>
      <c r="F170" s="87"/>
      <c r="G170" s="87"/>
      <c r="H170" s="87"/>
      <c r="I170" s="196">
        <v>95000</v>
      </c>
      <c r="J170" s="63"/>
    </row>
    <row r="171" spans="1:10" ht="37.5" hidden="1" customHeight="1">
      <c r="A171" s="38"/>
      <c r="B171" s="52"/>
      <c r="C171" s="52"/>
      <c r="D171" s="53"/>
      <c r="E171" s="87" t="s">
        <v>129</v>
      </c>
      <c r="F171" s="87"/>
      <c r="G171" s="87"/>
      <c r="H171" s="87"/>
      <c r="I171" s="196">
        <v>207800</v>
      </c>
      <c r="J171" s="33"/>
    </row>
    <row r="172" spans="1:10" ht="7.5" hidden="1" customHeight="1">
      <c r="A172" s="38"/>
      <c r="B172" s="39"/>
      <c r="C172" s="39"/>
      <c r="D172" s="53"/>
      <c r="E172" s="53"/>
      <c r="F172" s="53"/>
      <c r="G172" s="53"/>
      <c r="H172" s="53"/>
      <c r="I172" s="196"/>
      <c r="J172" s="33"/>
    </row>
    <row r="173" spans="1:10" ht="33.75" hidden="1" customHeight="1">
      <c r="A173" s="106">
        <v>1100000</v>
      </c>
      <c r="B173" s="107"/>
      <c r="C173" s="108"/>
      <c r="D173" s="92" t="s">
        <v>130</v>
      </c>
      <c r="E173" s="84"/>
      <c r="F173" s="84"/>
      <c r="G173" s="84"/>
      <c r="H173" s="84"/>
      <c r="I173" s="194">
        <f>I174</f>
        <v>6398300</v>
      </c>
      <c r="J173" s="28"/>
    </row>
    <row r="174" spans="1:10" ht="26.25" hidden="1" customHeight="1">
      <c r="A174" s="99">
        <v>1110000</v>
      </c>
      <c r="B174" s="20"/>
      <c r="C174" s="109"/>
      <c r="D174" s="96" t="s">
        <v>130</v>
      </c>
      <c r="E174" s="53"/>
      <c r="F174" s="53"/>
      <c r="G174" s="53"/>
      <c r="H174" s="53"/>
      <c r="I174" s="195">
        <f>I182+I186+I189+I176+I179</f>
        <v>6398300</v>
      </c>
      <c r="J174" s="32"/>
    </row>
    <row r="175" spans="1:10" ht="8.25" hidden="1" customHeight="1">
      <c r="A175" s="38"/>
      <c r="B175" s="39"/>
      <c r="C175" s="39"/>
      <c r="D175" s="53"/>
      <c r="E175" s="53"/>
      <c r="F175" s="53"/>
      <c r="G175" s="53"/>
      <c r="H175" s="53"/>
      <c r="I175" s="196"/>
      <c r="J175" s="33"/>
    </row>
    <row r="176" spans="1:10" ht="34.5" hidden="1" customHeight="1">
      <c r="A176" s="29" t="s">
        <v>131</v>
      </c>
      <c r="B176" s="34" t="s">
        <v>98</v>
      </c>
      <c r="C176" s="34" t="s">
        <v>23</v>
      </c>
      <c r="D176" s="35" t="s">
        <v>99</v>
      </c>
      <c r="E176" s="53"/>
      <c r="F176" s="110"/>
      <c r="G176" s="110"/>
      <c r="H176" s="110"/>
      <c r="I176" s="195">
        <f>I177</f>
        <v>66300</v>
      </c>
      <c r="J176" s="33"/>
    </row>
    <row r="177" spans="1:11" ht="23.25" hidden="1" customHeight="1">
      <c r="A177" s="38"/>
      <c r="B177" s="52"/>
      <c r="C177" s="52"/>
      <c r="D177" s="53"/>
      <c r="E177" s="101" t="s">
        <v>132</v>
      </c>
      <c r="F177" s="110"/>
      <c r="G177" s="110"/>
      <c r="H177" s="110"/>
      <c r="I177" s="196">
        <v>66300</v>
      </c>
      <c r="J177" s="33"/>
    </row>
    <row r="178" spans="1:11" ht="7.9" hidden="1" customHeight="1">
      <c r="A178" s="250"/>
      <c r="B178" s="251"/>
      <c r="C178" s="251"/>
      <c r="D178" s="239"/>
      <c r="E178" s="101"/>
      <c r="F178" s="110"/>
      <c r="G178" s="110"/>
      <c r="H178" s="110"/>
      <c r="I178" s="235"/>
      <c r="J178" s="236"/>
    </row>
    <row r="179" spans="1:11" ht="42.75" hidden="1" customHeight="1">
      <c r="A179" s="240" t="s">
        <v>345</v>
      </c>
      <c r="B179" s="263">
        <v>3133</v>
      </c>
      <c r="C179" s="263">
        <v>1040</v>
      </c>
      <c r="D179" s="242" t="s">
        <v>347</v>
      </c>
      <c r="E179" s="264"/>
      <c r="F179" s="110"/>
      <c r="G179" s="110"/>
      <c r="H179" s="110"/>
      <c r="I179" s="245">
        <f>I180</f>
        <v>37000</v>
      </c>
      <c r="J179" s="236"/>
    </row>
    <row r="180" spans="1:11" ht="42" hidden="1" customHeight="1">
      <c r="A180" s="250"/>
      <c r="B180" s="251"/>
      <c r="C180" s="253"/>
      <c r="D180" s="239"/>
      <c r="E180" s="264" t="s">
        <v>346</v>
      </c>
      <c r="F180" s="110"/>
      <c r="G180" s="110"/>
      <c r="H180" s="110"/>
      <c r="I180" s="235">
        <v>37000</v>
      </c>
      <c r="J180" s="236"/>
    </row>
    <row r="181" spans="1:11" ht="6.75" hidden="1" customHeight="1">
      <c r="A181" s="38"/>
      <c r="B181" s="52"/>
      <c r="C181" s="52"/>
      <c r="D181" s="53"/>
      <c r="E181" s="101"/>
      <c r="F181" s="110"/>
      <c r="G181" s="110"/>
      <c r="H181" s="110"/>
      <c r="I181" s="196"/>
      <c r="J181" s="33"/>
    </row>
    <row r="182" spans="1:11" ht="36.75" hidden="1" customHeight="1">
      <c r="A182" s="29" t="s">
        <v>133</v>
      </c>
      <c r="B182" s="85">
        <v>5031</v>
      </c>
      <c r="C182" s="34" t="s">
        <v>134</v>
      </c>
      <c r="D182" s="35" t="s">
        <v>135</v>
      </c>
      <c r="E182" s="112"/>
      <c r="F182" s="112"/>
      <c r="G182" s="112"/>
      <c r="H182" s="112"/>
      <c r="I182" s="195">
        <f>SUM(I183:I184)</f>
        <v>2250000</v>
      </c>
      <c r="J182" s="32"/>
    </row>
    <row r="183" spans="1:11" ht="21" hidden="1" customHeight="1">
      <c r="A183" s="29"/>
      <c r="B183" s="20"/>
      <c r="C183" s="109"/>
      <c r="D183" s="113"/>
      <c r="E183" s="87" t="s">
        <v>136</v>
      </c>
      <c r="F183" s="87"/>
      <c r="G183" s="87"/>
      <c r="H183" s="87"/>
      <c r="I183" s="196">
        <v>250000</v>
      </c>
      <c r="J183" s="33"/>
    </row>
    <row r="184" spans="1:11" ht="24" hidden="1" customHeight="1">
      <c r="A184" s="80"/>
      <c r="B184" s="20"/>
      <c r="C184" s="109"/>
      <c r="D184" s="113"/>
      <c r="E184" s="87" t="s">
        <v>261</v>
      </c>
      <c r="F184" s="87"/>
      <c r="G184" s="87"/>
      <c r="H184" s="87"/>
      <c r="I184" s="196">
        <v>2000000</v>
      </c>
      <c r="J184" s="63"/>
    </row>
    <row r="185" spans="1:11" ht="9" hidden="1" customHeight="1">
      <c r="A185" s="29"/>
      <c r="B185" s="20"/>
      <c r="C185" s="109"/>
      <c r="D185" s="113"/>
      <c r="E185" s="87"/>
      <c r="F185" s="87"/>
      <c r="G185" s="87"/>
      <c r="H185" s="87"/>
      <c r="I185" s="196"/>
      <c r="J185" s="33"/>
    </row>
    <row r="186" spans="1:11" ht="50.25" hidden="1">
      <c r="A186" s="99">
        <v>1115061</v>
      </c>
      <c r="B186" s="85">
        <v>5061</v>
      </c>
      <c r="C186" s="34" t="s">
        <v>134</v>
      </c>
      <c r="D186" s="36" t="s">
        <v>137</v>
      </c>
      <c r="E186" s="87"/>
      <c r="F186" s="87"/>
      <c r="G186" s="87"/>
      <c r="H186" s="87"/>
      <c r="I186" s="195">
        <f>SUM(I187:I187)</f>
        <v>4000000</v>
      </c>
      <c r="J186" s="32"/>
    </row>
    <row r="187" spans="1:11" ht="37.5" hidden="1" customHeight="1">
      <c r="A187" s="99"/>
      <c r="B187" s="85"/>
      <c r="C187" s="82"/>
      <c r="D187" s="83"/>
      <c r="E187" s="212" t="s">
        <v>283</v>
      </c>
      <c r="F187" s="212"/>
      <c r="G187" s="212"/>
      <c r="H187" s="212"/>
      <c r="I187" s="213">
        <v>4000000</v>
      </c>
      <c r="J187" s="214"/>
      <c r="K187" s="215"/>
    </row>
    <row r="188" spans="1:11" ht="9.75" hidden="1" customHeight="1">
      <c r="A188" s="38"/>
      <c r="B188" s="39"/>
      <c r="C188" s="39"/>
      <c r="D188" s="53"/>
      <c r="E188" s="87"/>
      <c r="F188" s="114"/>
      <c r="G188" s="114"/>
      <c r="H188" s="87"/>
      <c r="I188" s="196"/>
      <c r="J188" s="33"/>
    </row>
    <row r="189" spans="1:11" ht="22.5" hidden="1" customHeight="1">
      <c r="A189" s="99">
        <v>1115063</v>
      </c>
      <c r="B189" s="85">
        <v>5063</v>
      </c>
      <c r="C189" s="34" t="s">
        <v>134</v>
      </c>
      <c r="D189" s="46" t="s">
        <v>138</v>
      </c>
      <c r="E189" s="87"/>
      <c r="F189" s="114"/>
      <c r="G189" s="114"/>
      <c r="H189" s="87"/>
      <c r="I189" s="195">
        <f>I190</f>
        <v>45000</v>
      </c>
      <c r="J189" s="33"/>
    </row>
    <row r="190" spans="1:11" ht="24.75" hidden="1" customHeight="1">
      <c r="A190" s="38"/>
      <c r="B190" s="39"/>
      <c r="C190" s="39"/>
      <c r="D190" s="53"/>
      <c r="E190" s="115" t="s">
        <v>132</v>
      </c>
      <c r="F190" s="114"/>
      <c r="G190" s="114"/>
      <c r="H190" s="87"/>
      <c r="I190" s="196">
        <v>45000</v>
      </c>
      <c r="J190" s="33"/>
    </row>
    <row r="191" spans="1:11" ht="8.25" hidden="1" customHeight="1">
      <c r="A191" s="38"/>
      <c r="B191" s="39"/>
      <c r="C191" s="39"/>
      <c r="D191" s="53"/>
      <c r="E191" s="114"/>
      <c r="F191" s="114"/>
      <c r="G191" s="114"/>
      <c r="H191" s="87"/>
      <c r="I191" s="196"/>
      <c r="J191" s="33"/>
    </row>
    <row r="192" spans="1:11" ht="30.75" customHeight="1">
      <c r="A192" s="24" t="s">
        <v>139</v>
      </c>
      <c r="B192" s="107"/>
      <c r="C192" s="108"/>
      <c r="D192" s="92" t="s">
        <v>140</v>
      </c>
      <c r="E192" s="84"/>
      <c r="F192" s="84"/>
      <c r="G192" s="84"/>
      <c r="H192" s="84"/>
      <c r="I192" s="194">
        <f>I193</f>
        <v>369057316.76999998</v>
      </c>
      <c r="J192" s="28"/>
      <c r="K192" s="3">
        <v>1</v>
      </c>
    </row>
    <row r="193" spans="1:11" ht="27.75" customHeight="1">
      <c r="A193" s="80" t="s">
        <v>141</v>
      </c>
      <c r="B193" s="20"/>
      <c r="C193" s="109"/>
      <c r="D193" s="96" t="s">
        <v>140</v>
      </c>
      <c r="E193" s="70"/>
      <c r="F193" s="70"/>
      <c r="G193" s="70"/>
      <c r="H193" s="70"/>
      <c r="I193" s="195">
        <f>I199+I207+I210+I213+I219+I223+I231+I245+I195</f>
        <v>369057316.76999998</v>
      </c>
      <c r="J193" s="65"/>
      <c r="K193" s="3">
        <v>1</v>
      </c>
    </row>
    <row r="194" spans="1:11" ht="11.25" customHeight="1">
      <c r="A194" s="80"/>
      <c r="B194" s="20"/>
      <c r="C194" s="109"/>
      <c r="D194" s="116"/>
      <c r="E194" s="70"/>
      <c r="F194" s="70"/>
      <c r="G194" s="70"/>
      <c r="H194" s="70"/>
      <c r="I194" s="196"/>
      <c r="J194" s="63"/>
      <c r="K194" s="3">
        <v>1</v>
      </c>
    </row>
    <row r="195" spans="1:11" ht="36" hidden="1" customHeight="1">
      <c r="A195" s="240" t="s">
        <v>356</v>
      </c>
      <c r="B195" s="232" t="s">
        <v>98</v>
      </c>
      <c r="C195" s="272" t="s">
        <v>23</v>
      </c>
      <c r="D195" s="35" t="s">
        <v>99</v>
      </c>
      <c r="E195" s="239"/>
      <c r="F195" s="239"/>
      <c r="G195" s="239"/>
      <c r="H195" s="239"/>
      <c r="I195" s="245">
        <f>SUM(I196:I197)</f>
        <v>320000</v>
      </c>
      <c r="J195" s="236"/>
    </row>
    <row r="196" spans="1:11" ht="23.25" hidden="1" customHeight="1">
      <c r="A196" s="250"/>
      <c r="B196" s="273"/>
      <c r="C196" s="274"/>
      <c r="D196" s="239"/>
      <c r="E196" s="275" t="s">
        <v>357</v>
      </c>
      <c r="F196" s="239"/>
      <c r="G196" s="239"/>
      <c r="H196" s="239"/>
      <c r="I196" s="235">
        <v>70000</v>
      </c>
      <c r="J196" s="236"/>
    </row>
    <row r="197" spans="1:11" ht="40.5" hidden="1" customHeight="1">
      <c r="A197" s="250"/>
      <c r="B197" s="273"/>
      <c r="C197" s="274"/>
      <c r="D197" s="239"/>
      <c r="E197" s="276" t="s">
        <v>358</v>
      </c>
      <c r="F197" s="239"/>
      <c r="G197" s="239"/>
      <c r="H197" s="239"/>
      <c r="I197" s="235">
        <v>250000</v>
      </c>
      <c r="J197" s="236"/>
    </row>
    <row r="198" spans="1:11" ht="11.25" hidden="1" customHeight="1">
      <c r="A198" s="240"/>
      <c r="B198" s="269"/>
      <c r="C198" s="270"/>
      <c r="D198" s="271"/>
      <c r="E198" s="239"/>
      <c r="F198" s="239"/>
      <c r="G198" s="239"/>
      <c r="H198" s="239"/>
      <c r="I198" s="235"/>
      <c r="J198" s="236"/>
    </row>
    <row r="199" spans="1:11" ht="28.5" hidden="1" customHeight="1">
      <c r="A199" s="29" t="s">
        <v>142</v>
      </c>
      <c r="B199" s="85">
        <v>6011</v>
      </c>
      <c r="C199" s="34" t="s">
        <v>143</v>
      </c>
      <c r="D199" s="46" t="s">
        <v>144</v>
      </c>
      <c r="E199" s="67"/>
      <c r="F199" s="67"/>
      <c r="G199" s="67"/>
      <c r="H199" s="67"/>
      <c r="I199" s="195">
        <f>SUM(I200:I205)</f>
        <v>20020000</v>
      </c>
      <c r="J199" s="32"/>
    </row>
    <row r="200" spans="1:11" ht="29.25" hidden="1" customHeight="1">
      <c r="A200" s="117"/>
      <c r="B200" s="85"/>
      <c r="C200" s="34"/>
      <c r="D200" s="118"/>
      <c r="E200" s="67" t="s">
        <v>145</v>
      </c>
      <c r="F200" s="67"/>
      <c r="G200" s="67"/>
      <c r="H200" s="67"/>
      <c r="I200" s="196">
        <v>2973000</v>
      </c>
      <c r="J200" s="33"/>
    </row>
    <row r="201" spans="1:11" ht="27" hidden="1" customHeight="1">
      <c r="A201" s="117"/>
      <c r="B201" s="85"/>
      <c r="C201" s="34"/>
      <c r="D201" s="118"/>
      <c r="E201" s="87" t="s">
        <v>146</v>
      </c>
      <c r="F201" s="67"/>
      <c r="G201" s="67"/>
      <c r="H201" s="67"/>
      <c r="I201" s="196">
        <v>1200000</v>
      </c>
      <c r="J201" s="33"/>
    </row>
    <row r="202" spans="1:11" ht="37.5" hidden="1" customHeight="1">
      <c r="A202" s="230"/>
      <c r="B202" s="231"/>
      <c r="C202" s="232"/>
      <c r="D202" s="233"/>
      <c r="E202" s="87" t="s">
        <v>309</v>
      </c>
      <c r="F202" s="234"/>
      <c r="G202" s="234"/>
      <c r="H202" s="234"/>
      <c r="I202" s="235">
        <v>12300000</v>
      </c>
      <c r="J202" s="236"/>
    </row>
    <row r="203" spans="1:11" ht="60.75" hidden="1" customHeight="1">
      <c r="A203" s="230"/>
      <c r="B203" s="231"/>
      <c r="C203" s="232"/>
      <c r="D203" s="233"/>
      <c r="E203" s="257" t="s">
        <v>332</v>
      </c>
      <c r="F203" s="234"/>
      <c r="G203" s="234"/>
      <c r="H203" s="234"/>
      <c r="I203" s="235">
        <v>1027000</v>
      </c>
      <c r="J203" s="236"/>
    </row>
    <row r="204" spans="1:11" ht="27" hidden="1" customHeight="1">
      <c r="A204" s="119"/>
      <c r="B204" s="120"/>
      <c r="C204" s="120"/>
      <c r="D204" s="53"/>
      <c r="E204" s="46" t="s">
        <v>147</v>
      </c>
      <c r="F204" s="46"/>
      <c r="G204" s="46"/>
      <c r="H204" s="46"/>
      <c r="I204" s="196">
        <v>520000</v>
      </c>
      <c r="J204" s="33"/>
    </row>
    <row r="205" spans="1:11" ht="36" hidden="1" customHeight="1">
      <c r="A205" s="119"/>
      <c r="B205" s="120"/>
      <c r="C205" s="120"/>
      <c r="D205" s="53"/>
      <c r="E205" s="74" t="s">
        <v>148</v>
      </c>
      <c r="F205" s="46"/>
      <c r="G205" s="46"/>
      <c r="H205" s="46"/>
      <c r="I205" s="196">
        <v>2000000</v>
      </c>
      <c r="J205" s="33"/>
    </row>
    <row r="206" spans="1:11" ht="10.5" hidden="1" customHeight="1">
      <c r="A206" s="119"/>
      <c r="B206" s="120"/>
      <c r="C206" s="120"/>
      <c r="D206" s="53"/>
      <c r="E206" s="53"/>
      <c r="F206" s="53"/>
      <c r="G206" s="53"/>
      <c r="H206" s="53"/>
      <c r="I206" s="196"/>
      <c r="J206" s="33"/>
    </row>
    <row r="207" spans="1:11" ht="28.5" hidden="1" customHeight="1">
      <c r="A207" s="29" t="s">
        <v>149</v>
      </c>
      <c r="B207" s="85">
        <v>6015</v>
      </c>
      <c r="C207" s="34" t="s">
        <v>150</v>
      </c>
      <c r="D207" s="46" t="s">
        <v>151</v>
      </c>
      <c r="E207" s="53"/>
      <c r="F207" s="53"/>
      <c r="G207" s="53"/>
      <c r="H207" s="53"/>
      <c r="I207" s="195">
        <f>I208</f>
        <v>2301000</v>
      </c>
      <c r="J207" s="32"/>
    </row>
    <row r="208" spans="1:11" ht="26.25" hidden="1" customHeight="1">
      <c r="A208" s="119"/>
      <c r="B208" s="120"/>
      <c r="C208" s="120"/>
      <c r="D208" s="53"/>
      <c r="E208" s="87" t="s">
        <v>152</v>
      </c>
      <c r="F208" s="87"/>
      <c r="G208" s="87"/>
      <c r="H208" s="87"/>
      <c r="I208" s="196">
        <v>2301000</v>
      </c>
      <c r="J208" s="33"/>
    </row>
    <row r="209" spans="1:10" ht="7.5" hidden="1" customHeight="1">
      <c r="A209" s="119"/>
      <c r="B209" s="120"/>
      <c r="C209" s="120"/>
      <c r="D209" s="53"/>
      <c r="E209" s="53"/>
      <c r="F209" s="53"/>
      <c r="G209" s="53"/>
      <c r="H209" s="53"/>
      <c r="I209" s="196"/>
      <c r="J209" s="33"/>
    </row>
    <row r="210" spans="1:10" ht="39.75" hidden="1" customHeight="1">
      <c r="A210" s="29" t="s">
        <v>153</v>
      </c>
      <c r="B210" s="85">
        <v>6017</v>
      </c>
      <c r="C210" s="34" t="s">
        <v>150</v>
      </c>
      <c r="D210" s="46" t="s">
        <v>154</v>
      </c>
      <c r="E210" s="46"/>
      <c r="F210" s="46"/>
      <c r="G210" s="46"/>
      <c r="H210" s="46"/>
      <c r="I210" s="195">
        <f>SUM(I211)</f>
        <v>1000000</v>
      </c>
      <c r="J210" s="32"/>
    </row>
    <row r="211" spans="1:10" ht="24.75" hidden="1" customHeight="1">
      <c r="A211" s="29"/>
      <c r="B211" s="20"/>
      <c r="C211" s="109"/>
      <c r="D211" s="46"/>
      <c r="E211" s="42" t="s">
        <v>155</v>
      </c>
      <c r="F211" s="42"/>
      <c r="G211" s="42"/>
      <c r="H211" s="42"/>
      <c r="I211" s="196">
        <v>1000000</v>
      </c>
      <c r="J211" s="33"/>
    </row>
    <row r="212" spans="1:10" ht="8.25" hidden="1" customHeight="1">
      <c r="A212" s="119"/>
      <c r="B212" s="120"/>
      <c r="C212" s="120"/>
      <c r="D212" s="53"/>
      <c r="E212" s="53"/>
      <c r="F212" s="53"/>
      <c r="G212" s="53"/>
      <c r="H212" s="53"/>
      <c r="I212" s="196"/>
      <c r="J212" s="33"/>
    </row>
    <row r="213" spans="1:10" ht="21.75" hidden="1" customHeight="1">
      <c r="A213" s="29" t="s">
        <v>156</v>
      </c>
      <c r="B213" s="85">
        <v>6030</v>
      </c>
      <c r="C213" s="34" t="s">
        <v>150</v>
      </c>
      <c r="D213" s="58" t="s">
        <v>157</v>
      </c>
      <c r="E213" s="53"/>
      <c r="F213" s="53"/>
      <c r="G213" s="53"/>
      <c r="H213" s="53"/>
      <c r="I213" s="195">
        <f>SUM(I214:I217)</f>
        <v>3550000</v>
      </c>
      <c r="J213" s="32"/>
    </row>
    <row r="214" spans="1:10" ht="24.75" hidden="1" customHeight="1">
      <c r="A214" s="119"/>
      <c r="B214" s="120"/>
      <c r="C214" s="120"/>
      <c r="D214" s="53"/>
      <c r="E214" s="46" t="s">
        <v>158</v>
      </c>
      <c r="F214" s="46"/>
      <c r="G214" s="46"/>
      <c r="H214" s="46"/>
      <c r="I214" s="196">
        <v>900000</v>
      </c>
      <c r="J214" s="33"/>
    </row>
    <row r="215" spans="1:10" ht="24.75" hidden="1" customHeight="1">
      <c r="A215" s="119"/>
      <c r="B215" s="120"/>
      <c r="C215" s="120"/>
      <c r="D215" s="53"/>
      <c r="E215" s="46" t="s">
        <v>159</v>
      </c>
      <c r="F215" s="46"/>
      <c r="G215" s="46"/>
      <c r="H215" s="46"/>
      <c r="I215" s="196">
        <v>2000000</v>
      </c>
      <c r="J215" s="33"/>
    </row>
    <row r="216" spans="1:10" ht="24.75" hidden="1" customHeight="1">
      <c r="A216" s="119"/>
      <c r="B216" s="120"/>
      <c r="C216" s="120"/>
      <c r="D216" s="53"/>
      <c r="E216" s="42" t="s">
        <v>160</v>
      </c>
      <c r="F216" s="46"/>
      <c r="G216" s="46"/>
      <c r="H216" s="46"/>
      <c r="I216" s="196">
        <v>550000</v>
      </c>
      <c r="J216" s="33"/>
    </row>
    <row r="217" spans="1:10" ht="24.75" hidden="1" customHeight="1">
      <c r="A217" s="119"/>
      <c r="B217" s="120"/>
      <c r="C217" s="120"/>
      <c r="D217" s="53"/>
      <c r="E217" s="42" t="s">
        <v>161</v>
      </c>
      <c r="F217" s="46"/>
      <c r="G217" s="46"/>
      <c r="H217" s="46"/>
      <c r="I217" s="196">
        <v>100000</v>
      </c>
      <c r="J217" s="33"/>
    </row>
    <row r="218" spans="1:10" ht="10.5" hidden="1" customHeight="1">
      <c r="A218" s="119"/>
      <c r="B218" s="120"/>
      <c r="C218" s="120"/>
      <c r="D218" s="53"/>
      <c r="E218" s="53"/>
      <c r="F218" s="53"/>
      <c r="G218" s="53"/>
      <c r="H218" s="53"/>
      <c r="I218" s="196"/>
      <c r="J218" s="33"/>
    </row>
    <row r="219" spans="1:10" ht="23.25" hidden="1" customHeight="1">
      <c r="A219" s="80" t="s">
        <v>162</v>
      </c>
      <c r="B219" s="59">
        <v>6091</v>
      </c>
      <c r="C219" s="121" t="s">
        <v>163</v>
      </c>
      <c r="D219" s="46" t="s">
        <v>164</v>
      </c>
      <c r="E219" s="53"/>
      <c r="F219" s="53"/>
      <c r="G219" s="53"/>
      <c r="H219" s="53"/>
      <c r="I219" s="195">
        <f>SUM(I220:I221)</f>
        <v>13930000</v>
      </c>
      <c r="J219" s="32"/>
    </row>
    <row r="220" spans="1:10" ht="24" hidden="1" customHeight="1">
      <c r="A220" s="119"/>
      <c r="B220" s="120"/>
      <c r="C220" s="120"/>
      <c r="D220" s="53"/>
      <c r="E220" s="67" t="s">
        <v>165</v>
      </c>
      <c r="F220" s="67"/>
      <c r="G220" s="67"/>
      <c r="H220" s="67"/>
      <c r="I220" s="196">
        <v>4930000</v>
      </c>
      <c r="J220" s="33"/>
    </row>
    <row r="221" spans="1:10" ht="24" hidden="1" customHeight="1">
      <c r="A221" s="119"/>
      <c r="B221" s="120"/>
      <c r="C221" s="120"/>
      <c r="D221" s="53"/>
      <c r="E221" s="67" t="s">
        <v>166</v>
      </c>
      <c r="F221" s="67"/>
      <c r="G221" s="67"/>
      <c r="H221" s="67"/>
      <c r="I221" s="196">
        <v>9000000</v>
      </c>
      <c r="J221" s="33"/>
    </row>
    <row r="222" spans="1:10" ht="5.25" hidden="1" customHeight="1">
      <c r="A222" s="119"/>
      <c r="B222" s="120"/>
      <c r="C222" s="120"/>
      <c r="D222" s="53"/>
      <c r="E222" s="53"/>
      <c r="F222" s="122"/>
      <c r="G222" s="122"/>
      <c r="H222" s="122"/>
      <c r="I222" s="196"/>
      <c r="J222" s="33"/>
    </row>
    <row r="223" spans="1:10" ht="39.75" hidden="1" customHeight="1">
      <c r="A223" s="29" t="s">
        <v>167</v>
      </c>
      <c r="B223" s="59">
        <v>7461</v>
      </c>
      <c r="C223" s="60" t="s">
        <v>168</v>
      </c>
      <c r="D223" s="46" t="s">
        <v>169</v>
      </c>
      <c r="E223" s="123"/>
      <c r="F223" s="123"/>
      <c r="G223" s="123"/>
      <c r="H223" s="123"/>
      <c r="I223" s="195">
        <f>SUM(I224:I229)</f>
        <v>9620000</v>
      </c>
      <c r="J223" s="32"/>
    </row>
    <row r="224" spans="1:10" ht="26.25" hidden="1" customHeight="1">
      <c r="A224" s="29"/>
      <c r="B224" s="124"/>
      <c r="C224" s="125"/>
      <c r="D224" s="70"/>
      <c r="E224" s="67" t="s">
        <v>170</v>
      </c>
      <c r="F224" s="67"/>
      <c r="G224" s="67"/>
      <c r="H224" s="67"/>
      <c r="I224" s="196">
        <v>4000000</v>
      </c>
      <c r="J224" s="33"/>
    </row>
    <row r="225" spans="1:11" ht="26.25" hidden="1" customHeight="1">
      <c r="A225" s="29"/>
      <c r="B225" s="124"/>
      <c r="C225" s="125"/>
      <c r="D225" s="70"/>
      <c r="E225" s="46" t="s">
        <v>171</v>
      </c>
      <c r="F225" s="46"/>
      <c r="G225" s="46"/>
      <c r="H225" s="46"/>
      <c r="I225" s="196">
        <v>1000000</v>
      </c>
      <c r="J225" s="33"/>
    </row>
    <row r="226" spans="1:11" ht="26.25" hidden="1" customHeight="1">
      <c r="A226" s="29"/>
      <c r="B226" s="124"/>
      <c r="C226" s="125"/>
      <c r="D226" s="70"/>
      <c r="E226" s="46" t="s">
        <v>172</v>
      </c>
      <c r="F226" s="46"/>
      <c r="G226" s="46"/>
      <c r="H226" s="46"/>
      <c r="I226" s="196">
        <v>550000</v>
      </c>
      <c r="J226" s="33"/>
    </row>
    <row r="227" spans="1:11" ht="25.5" hidden="1" customHeight="1">
      <c r="A227" s="29"/>
      <c r="B227" s="124"/>
      <c r="C227" s="125"/>
      <c r="D227" s="70"/>
      <c r="E227" s="46" t="s">
        <v>173</v>
      </c>
      <c r="F227" s="46"/>
      <c r="G227" s="46"/>
      <c r="H227" s="46"/>
      <c r="I227" s="196">
        <v>1550000</v>
      </c>
      <c r="J227" s="33"/>
    </row>
    <row r="228" spans="1:11" ht="25.5" hidden="1" customHeight="1">
      <c r="A228" s="80"/>
      <c r="B228" s="124"/>
      <c r="C228" s="125"/>
      <c r="D228" s="70"/>
      <c r="E228" s="67" t="s">
        <v>273</v>
      </c>
      <c r="F228" s="67"/>
      <c r="G228" s="67"/>
      <c r="H228" s="67"/>
      <c r="I228" s="196">
        <v>1020000</v>
      </c>
      <c r="J228" s="63"/>
    </row>
    <row r="229" spans="1:11" ht="28.5" hidden="1" customHeight="1">
      <c r="A229" s="29"/>
      <c r="B229" s="124"/>
      <c r="C229" s="125"/>
      <c r="D229" s="70"/>
      <c r="E229" s="46" t="s">
        <v>174</v>
      </c>
      <c r="F229" s="46"/>
      <c r="G229" s="46"/>
      <c r="H229" s="46"/>
      <c r="I229" s="196">
        <v>1500000</v>
      </c>
      <c r="J229" s="33"/>
    </row>
    <row r="230" spans="1:11" ht="8.25" hidden="1" customHeight="1">
      <c r="A230" s="29"/>
      <c r="B230" s="124"/>
      <c r="C230" s="125"/>
      <c r="D230" s="70"/>
      <c r="E230" s="46"/>
      <c r="F230" s="46"/>
      <c r="G230" s="46"/>
      <c r="H230" s="46"/>
      <c r="I230" s="196"/>
      <c r="J230" s="33"/>
    </row>
    <row r="231" spans="1:11" ht="32.25" customHeight="1">
      <c r="A231" s="80" t="s">
        <v>175</v>
      </c>
      <c r="B231" s="59">
        <v>7670</v>
      </c>
      <c r="C231" s="57" t="s">
        <v>38</v>
      </c>
      <c r="D231" s="67" t="s">
        <v>42</v>
      </c>
      <c r="E231" s="67"/>
      <c r="F231" s="67"/>
      <c r="G231" s="67"/>
      <c r="H231" s="67"/>
      <c r="I231" s="195">
        <f>SUM(I232:I243)</f>
        <v>317516316.76999998</v>
      </c>
      <c r="J231" s="65"/>
      <c r="K231" s="3">
        <v>1</v>
      </c>
    </row>
    <row r="232" spans="1:11" ht="36.75" hidden="1" customHeight="1">
      <c r="A232" s="29"/>
      <c r="B232" s="124"/>
      <c r="C232" s="125"/>
      <c r="D232" s="70"/>
      <c r="E232" s="61" t="s">
        <v>176</v>
      </c>
      <c r="F232" s="61"/>
      <c r="G232" s="61"/>
      <c r="H232" s="61"/>
      <c r="I232" s="199">
        <v>5000000</v>
      </c>
      <c r="J232" s="33"/>
    </row>
    <row r="233" spans="1:11" ht="39" hidden="1" customHeight="1">
      <c r="A233" s="29"/>
      <c r="B233" s="124"/>
      <c r="C233" s="125"/>
      <c r="D233" s="70"/>
      <c r="E233" s="61" t="s">
        <v>177</v>
      </c>
      <c r="F233" s="61"/>
      <c r="G233" s="61"/>
      <c r="H233" s="61"/>
      <c r="I233" s="199">
        <v>183594896.77000001</v>
      </c>
      <c r="J233" s="33"/>
    </row>
    <row r="234" spans="1:11" ht="58.5" customHeight="1">
      <c r="A234" s="240"/>
      <c r="B234" s="238"/>
      <c r="C234" s="125"/>
      <c r="D234" s="239"/>
      <c r="E234" s="264" t="s">
        <v>385</v>
      </c>
      <c r="F234" s="264"/>
      <c r="G234" s="264"/>
      <c r="H234" s="264"/>
      <c r="I234" s="284">
        <v>6000000</v>
      </c>
      <c r="J234" s="236"/>
      <c r="K234" s="3">
        <v>1</v>
      </c>
    </row>
    <row r="235" spans="1:11" ht="28.5" hidden="1" customHeight="1">
      <c r="A235" s="29"/>
      <c r="B235" s="124"/>
      <c r="C235" s="125"/>
      <c r="D235" s="70"/>
      <c r="E235" s="61" t="s">
        <v>178</v>
      </c>
      <c r="F235" s="61"/>
      <c r="G235" s="61"/>
      <c r="H235" s="61"/>
      <c r="I235" s="199">
        <v>85278200</v>
      </c>
      <c r="J235" s="33"/>
    </row>
    <row r="236" spans="1:11" ht="37.5" hidden="1" customHeight="1">
      <c r="A236" s="80"/>
      <c r="B236" s="124"/>
      <c r="C236" s="130"/>
      <c r="D236" s="70"/>
      <c r="E236" s="61" t="s">
        <v>236</v>
      </c>
      <c r="F236" s="61"/>
      <c r="G236" s="61"/>
      <c r="H236" s="61"/>
      <c r="I236" s="199">
        <v>6500000</v>
      </c>
      <c r="J236" s="63"/>
    </row>
    <row r="237" spans="1:11" ht="54.75" hidden="1" customHeight="1">
      <c r="A237" s="29"/>
      <c r="B237" s="124"/>
      <c r="C237" s="125"/>
      <c r="D237" s="70"/>
      <c r="E237" s="126" t="s">
        <v>179</v>
      </c>
      <c r="F237" s="61"/>
      <c r="G237" s="61"/>
      <c r="H237" s="61"/>
      <c r="I237" s="199">
        <v>7909600</v>
      </c>
      <c r="J237" s="33"/>
    </row>
    <row r="238" spans="1:11" ht="28.5" hidden="1" customHeight="1">
      <c r="A238" s="29"/>
      <c r="B238" s="124"/>
      <c r="C238" s="125"/>
      <c r="D238" s="70"/>
      <c r="E238" s="61" t="s">
        <v>268</v>
      </c>
      <c r="F238" s="61"/>
      <c r="G238" s="61"/>
      <c r="H238" s="61"/>
      <c r="I238" s="199">
        <v>16500000</v>
      </c>
      <c r="J238" s="33"/>
    </row>
    <row r="239" spans="1:11" ht="51.75" hidden="1" customHeight="1">
      <c r="A239" s="80"/>
      <c r="B239" s="124"/>
      <c r="C239" s="130"/>
      <c r="D239" s="70"/>
      <c r="E239" s="62" t="s">
        <v>237</v>
      </c>
      <c r="F239" s="61"/>
      <c r="G239" s="61"/>
      <c r="H239" s="61"/>
      <c r="I239" s="199">
        <v>795000</v>
      </c>
      <c r="J239" s="63"/>
    </row>
    <row r="240" spans="1:11" ht="39.75" hidden="1" customHeight="1">
      <c r="A240" s="240"/>
      <c r="B240" s="238"/>
      <c r="C240" s="283"/>
      <c r="D240" s="239"/>
      <c r="E240" s="288" t="s">
        <v>378</v>
      </c>
      <c r="F240" s="264"/>
      <c r="G240" s="264"/>
      <c r="H240" s="264"/>
      <c r="I240" s="284">
        <v>1138620</v>
      </c>
      <c r="J240" s="236"/>
    </row>
    <row r="241" spans="1:11" ht="60.75" customHeight="1">
      <c r="A241" s="240"/>
      <c r="B241" s="238"/>
      <c r="C241" s="125"/>
      <c r="D241" s="239"/>
      <c r="E241" s="212" t="s">
        <v>386</v>
      </c>
      <c r="F241" s="264"/>
      <c r="G241" s="264"/>
      <c r="H241" s="264"/>
      <c r="I241" s="284">
        <v>2000000</v>
      </c>
      <c r="J241" s="236"/>
      <c r="K241" s="3">
        <v>1</v>
      </c>
    </row>
    <row r="242" spans="1:11" ht="38.25" hidden="1" customHeight="1">
      <c r="A242" s="29"/>
      <c r="B242" s="124"/>
      <c r="C242" s="125"/>
      <c r="D242" s="70"/>
      <c r="E242" s="87" t="s">
        <v>180</v>
      </c>
      <c r="F242" s="61"/>
      <c r="G242" s="61"/>
      <c r="H242" s="61"/>
      <c r="I242" s="199">
        <v>800000</v>
      </c>
      <c r="J242" s="33"/>
    </row>
    <row r="243" spans="1:11" ht="28.5" hidden="1" customHeight="1">
      <c r="A243" s="29"/>
      <c r="B243" s="124"/>
      <c r="C243" s="125"/>
      <c r="D243" s="70"/>
      <c r="E243" s="61" t="s">
        <v>181</v>
      </c>
      <c r="F243" s="61"/>
      <c r="G243" s="61"/>
      <c r="H243" s="61"/>
      <c r="I243" s="196">
        <v>2000000</v>
      </c>
      <c r="J243" s="33"/>
    </row>
    <row r="244" spans="1:11" ht="12" customHeight="1">
      <c r="A244" s="80"/>
      <c r="B244" s="124"/>
      <c r="C244" s="130"/>
      <c r="D244" s="70"/>
      <c r="E244" s="61"/>
      <c r="F244" s="61"/>
      <c r="G244" s="61"/>
      <c r="H244" s="61"/>
      <c r="I244" s="196"/>
      <c r="J244" s="63"/>
      <c r="K244" s="3">
        <v>1</v>
      </c>
    </row>
    <row r="245" spans="1:11" ht="56.25" hidden="1" customHeight="1">
      <c r="A245" s="143" t="s">
        <v>225</v>
      </c>
      <c r="B245" s="144">
        <v>8741</v>
      </c>
      <c r="C245" s="177" t="s">
        <v>143</v>
      </c>
      <c r="D245" s="137" t="s">
        <v>226</v>
      </c>
      <c r="E245" s="178"/>
      <c r="F245" s="61"/>
      <c r="G245" s="61"/>
      <c r="H245" s="61"/>
      <c r="I245" s="195">
        <f>I246</f>
        <v>800000</v>
      </c>
      <c r="J245" s="63"/>
    </row>
    <row r="246" spans="1:11" ht="39.75" hidden="1" customHeight="1">
      <c r="A246" s="80"/>
      <c r="B246" s="124"/>
      <c r="C246" s="179"/>
      <c r="D246" s="70"/>
      <c r="E246" s="178" t="s">
        <v>227</v>
      </c>
      <c r="F246" s="61"/>
      <c r="G246" s="61"/>
      <c r="H246" s="61"/>
      <c r="I246" s="196">
        <v>800000</v>
      </c>
      <c r="J246" s="63"/>
    </row>
    <row r="247" spans="1:11" ht="9" hidden="1" customHeight="1">
      <c r="A247" s="119"/>
      <c r="B247" s="120"/>
      <c r="C247" s="120"/>
      <c r="D247" s="53"/>
      <c r="E247" s="53"/>
      <c r="F247" s="53"/>
      <c r="G247" s="53"/>
      <c r="H247" s="53"/>
      <c r="I247" s="196"/>
      <c r="J247" s="33"/>
    </row>
    <row r="248" spans="1:11" ht="26.25" hidden="1" customHeight="1">
      <c r="A248" s="106">
        <v>1400000</v>
      </c>
      <c r="B248" s="127"/>
      <c r="C248" s="128"/>
      <c r="D248" s="92" t="s">
        <v>182</v>
      </c>
      <c r="E248" s="129"/>
      <c r="F248" s="129"/>
      <c r="G248" s="129"/>
      <c r="H248" s="129"/>
      <c r="I248" s="194">
        <f>I249</f>
        <v>1800000</v>
      </c>
      <c r="J248" s="28"/>
    </row>
    <row r="249" spans="1:11" ht="26.25" hidden="1" customHeight="1">
      <c r="A249" s="99">
        <v>1410000</v>
      </c>
      <c r="B249" s="124"/>
      <c r="C249" s="130"/>
      <c r="D249" s="96" t="s">
        <v>183</v>
      </c>
      <c r="E249" s="131"/>
      <c r="F249" s="131"/>
      <c r="G249" s="131"/>
      <c r="H249" s="131"/>
      <c r="I249" s="195">
        <f>I251+I254</f>
        <v>1800000</v>
      </c>
      <c r="J249" s="32"/>
    </row>
    <row r="250" spans="1:11" ht="6.75" hidden="1" customHeight="1">
      <c r="A250" s="29"/>
      <c r="B250" s="124"/>
      <c r="C250" s="130"/>
      <c r="D250" s="70"/>
      <c r="E250" s="131"/>
      <c r="F250" s="131"/>
      <c r="G250" s="131"/>
      <c r="H250" s="131"/>
      <c r="I250" s="196"/>
      <c r="J250" s="33"/>
    </row>
    <row r="251" spans="1:11" ht="36.75" hidden="1" customHeight="1">
      <c r="A251" s="29" t="s">
        <v>184</v>
      </c>
      <c r="B251" s="34" t="s">
        <v>98</v>
      </c>
      <c r="C251" s="34" t="s">
        <v>23</v>
      </c>
      <c r="D251" s="36" t="s">
        <v>99</v>
      </c>
      <c r="E251" s="132"/>
      <c r="F251" s="132"/>
      <c r="G251" s="132"/>
      <c r="H251" s="132"/>
      <c r="I251" s="195">
        <f>SUM(I252)</f>
        <v>1480000</v>
      </c>
      <c r="J251" s="32"/>
    </row>
    <row r="252" spans="1:11" ht="22.5" hidden="1" customHeight="1">
      <c r="A252" s="29"/>
      <c r="B252" s="34"/>
      <c r="C252" s="34"/>
      <c r="D252" s="118"/>
      <c r="E252" s="87" t="s">
        <v>25</v>
      </c>
      <c r="F252" s="133"/>
      <c r="G252" s="133"/>
      <c r="H252" s="134"/>
      <c r="I252" s="196">
        <v>1480000</v>
      </c>
      <c r="J252" s="33"/>
    </row>
    <row r="253" spans="1:11" ht="10.5" hidden="1" customHeight="1">
      <c r="A253" s="240"/>
      <c r="B253" s="232"/>
      <c r="C253" s="232"/>
      <c r="D253" s="233"/>
      <c r="E253" s="277"/>
      <c r="F253" s="133"/>
      <c r="G253" s="133"/>
      <c r="H253" s="134"/>
      <c r="I253" s="235"/>
      <c r="J253" s="236"/>
    </row>
    <row r="254" spans="1:11" ht="38.25" hidden="1" customHeight="1">
      <c r="A254" s="240" t="s">
        <v>371</v>
      </c>
      <c r="B254" s="232" t="s">
        <v>370</v>
      </c>
      <c r="C254" s="272" t="s">
        <v>38</v>
      </c>
      <c r="D254" s="234" t="s">
        <v>208</v>
      </c>
      <c r="E254" s="134"/>
      <c r="F254" s="133"/>
      <c r="G254" s="133"/>
      <c r="H254" s="134"/>
      <c r="I254" s="245">
        <f>I255</f>
        <v>320000</v>
      </c>
      <c r="J254" s="236"/>
    </row>
    <row r="255" spans="1:11" ht="35.25" hidden="1" customHeight="1">
      <c r="A255" s="240"/>
      <c r="B255" s="232"/>
      <c r="C255" s="272"/>
      <c r="D255" s="234"/>
      <c r="E255" s="279" t="s">
        <v>369</v>
      </c>
      <c r="F255" s="133"/>
      <c r="G255" s="133"/>
      <c r="H255" s="134"/>
      <c r="I255" s="235">
        <v>320000</v>
      </c>
      <c r="J255" s="236"/>
    </row>
    <row r="256" spans="1:11" ht="8.25" hidden="1" customHeight="1">
      <c r="A256" s="119"/>
      <c r="B256" s="120"/>
      <c r="C256" s="120"/>
      <c r="D256" s="53"/>
      <c r="E256" s="53"/>
      <c r="F256" s="53"/>
      <c r="G256" s="53"/>
      <c r="H256" s="53"/>
      <c r="I256" s="196"/>
      <c r="J256" s="33"/>
    </row>
    <row r="257" spans="1:11" ht="24.75" customHeight="1">
      <c r="A257" s="24" t="s">
        <v>185</v>
      </c>
      <c r="B257" s="127"/>
      <c r="C257" s="128"/>
      <c r="D257" s="92" t="s">
        <v>186</v>
      </c>
      <c r="E257" s="84"/>
      <c r="F257" s="84"/>
      <c r="G257" s="84"/>
      <c r="H257" s="84"/>
      <c r="I257" s="194">
        <f>I258</f>
        <v>221140626</v>
      </c>
      <c r="J257" s="28"/>
      <c r="K257" s="3">
        <v>1</v>
      </c>
    </row>
    <row r="258" spans="1:11" ht="24" customHeight="1">
      <c r="A258" s="80" t="s">
        <v>187</v>
      </c>
      <c r="B258" s="124"/>
      <c r="C258" s="130"/>
      <c r="D258" s="96" t="s">
        <v>186</v>
      </c>
      <c r="E258" s="70"/>
      <c r="F258" s="70"/>
      <c r="G258" s="70"/>
      <c r="H258" s="70"/>
      <c r="I258" s="195">
        <f>I315+I312+I293+I318+I269+I296+I300+I277+I263+I272+I290+I266+I260+I286+I281</f>
        <v>221140626</v>
      </c>
      <c r="J258" s="65"/>
      <c r="K258" s="3">
        <v>1</v>
      </c>
    </row>
    <row r="259" spans="1:11" ht="7.5" customHeight="1">
      <c r="A259" s="80"/>
      <c r="B259" s="124"/>
      <c r="C259" s="124"/>
      <c r="D259" s="96"/>
      <c r="E259" s="70"/>
      <c r="F259" s="70"/>
      <c r="G259" s="70"/>
      <c r="H259" s="70"/>
      <c r="I259" s="196"/>
      <c r="J259" s="63"/>
      <c r="K259" s="3">
        <v>1</v>
      </c>
    </row>
    <row r="260" spans="1:11" ht="36" hidden="1" customHeight="1">
      <c r="A260" s="80" t="s">
        <v>303</v>
      </c>
      <c r="B260" s="82" t="s">
        <v>98</v>
      </c>
      <c r="C260" s="181" t="s">
        <v>23</v>
      </c>
      <c r="D260" s="83" t="s">
        <v>114</v>
      </c>
      <c r="E260" s="132"/>
      <c r="F260" s="70"/>
      <c r="G260" s="70"/>
      <c r="H260" s="70"/>
      <c r="I260" s="195">
        <f>I261</f>
        <v>100000</v>
      </c>
      <c r="J260" s="63"/>
    </row>
    <row r="261" spans="1:11" ht="22.5" hidden="1" customHeight="1">
      <c r="A261" s="80"/>
      <c r="B261" s="82"/>
      <c r="C261" s="181"/>
      <c r="D261" s="118"/>
      <c r="E261" s="67" t="s">
        <v>212</v>
      </c>
      <c r="F261" s="70"/>
      <c r="G261" s="70"/>
      <c r="H261" s="70"/>
      <c r="I261" s="196">
        <v>100000</v>
      </c>
      <c r="J261" s="63"/>
    </row>
    <row r="262" spans="1:11" ht="7.5" hidden="1" customHeight="1">
      <c r="A262" s="80"/>
      <c r="B262" s="124"/>
      <c r="C262" s="124"/>
      <c r="D262" s="96"/>
      <c r="E262" s="70"/>
      <c r="F262" s="70"/>
      <c r="G262" s="70"/>
      <c r="H262" s="70"/>
      <c r="I262" s="196"/>
      <c r="J262" s="63"/>
    </row>
    <row r="263" spans="1:11" ht="24" hidden="1" customHeight="1">
      <c r="A263" s="80" t="s">
        <v>188</v>
      </c>
      <c r="B263" s="59">
        <v>1080</v>
      </c>
      <c r="C263" s="82" t="s">
        <v>189</v>
      </c>
      <c r="D263" s="70" t="s">
        <v>190</v>
      </c>
      <c r="E263" s="53"/>
      <c r="F263" s="53"/>
      <c r="G263" s="53"/>
      <c r="H263" s="53"/>
      <c r="I263" s="195">
        <f>I264</f>
        <v>299700</v>
      </c>
      <c r="J263" s="33"/>
    </row>
    <row r="264" spans="1:11" ht="24.75" hidden="1" customHeight="1">
      <c r="A264" s="80"/>
      <c r="B264" s="124"/>
      <c r="C264" s="124"/>
      <c r="D264" s="96"/>
      <c r="E264" s="67" t="s">
        <v>302</v>
      </c>
      <c r="F264" s="53"/>
      <c r="G264" s="53"/>
      <c r="H264" s="53"/>
      <c r="I264" s="196">
        <v>299700</v>
      </c>
      <c r="J264" s="33"/>
    </row>
    <row r="265" spans="1:11" ht="7.5" hidden="1" customHeight="1">
      <c r="A265" s="29"/>
      <c r="B265" s="124"/>
      <c r="C265" s="124"/>
      <c r="D265" s="30"/>
      <c r="E265" s="53"/>
      <c r="F265" s="53"/>
      <c r="G265" s="53"/>
      <c r="H265" s="53"/>
      <c r="I265" s="196"/>
      <c r="J265" s="33"/>
    </row>
    <row r="266" spans="1:11" ht="24" hidden="1" customHeight="1">
      <c r="A266" s="80" t="s">
        <v>262</v>
      </c>
      <c r="B266" s="59">
        <v>1300</v>
      </c>
      <c r="C266" s="82" t="s">
        <v>233</v>
      </c>
      <c r="D266" s="186" t="s">
        <v>260</v>
      </c>
      <c r="E266" s="70"/>
      <c r="F266" s="70"/>
      <c r="G266" s="70"/>
      <c r="H266" s="70"/>
      <c r="I266" s="195">
        <f>I267</f>
        <v>20000</v>
      </c>
      <c r="J266" s="63"/>
    </row>
    <row r="267" spans="1:11" ht="26.25" hidden="1" customHeight="1">
      <c r="A267" s="80"/>
      <c r="B267" s="124"/>
      <c r="C267" s="124"/>
      <c r="D267" s="96"/>
      <c r="E267" s="136" t="s">
        <v>263</v>
      </c>
      <c r="F267" s="70"/>
      <c r="G267" s="70"/>
      <c r="H267" s="70"/>
      <c r="I267" s="196">
        <v>20000</v>
      </c>
      <c r="J267" s="63"/>
    </row>
    <row r="268" spans="1:11" ht="7.5" hidden="1" customHeight="1">
      <c r="A268" s="80"/>
      <c r="B268" s="124"/>
      <c r="C268" s="124"/>
      <c r="D268" s="96"/>
      <c r="E268" s="70"/>
      <c r="F268" s="70"/>
      <c r="G268" s="70"/>
      <c r="H268" s="70"/>
      <c r="I268" s="196"/>
      <c r="J268" s="63"/>
    </row>
    <row r="269" spans="1:11" ht="28.5" hidden="1" customHeight="1">
      <c r="A269" s="29" t="s">
        <v>191</v>
      </c>
      <c r="B269" s="34" t="s">
        <v>192</v>
      </c>
      <c r="C269" s="82" t="s">
        <v>83</v>
      </c>
      <c r="D269" s="46" t="s">
        <v>84</v>
      </c>
      <c r="E269" s="53"/>
      <c r="F269" s="53"/>
      <c r="G269" s="53"/>
      <c r="H269" s="53"/>
      <c r="I269" s="195">
        <f>I270</f>
        <v>17000000</v>
      </c>
      <c r="J269" s="33"/>
    </row>
    <row r="270" spans="1:11" ht="52.5" hidden="1" customHeight="1">
      <c r="A270" s="29"/>
      <c r="B270" s="124"/>
      <c r="C270" s="124"/>
      <c r="D270" s="30"/>
      <c r="E270" s="135" t="s">
        <v>193</v>
      </c>
      <c r="F270" s="53"/>
      <c r="G270" s="53"/>
      <c r="H270" s="53"/>
      <c r="I270" s="196">
        <v>17000000</v>
      </c>
      <c r="J270" s="33"/>
    </row>
    <row r="271" spans="1:11" ht="9" hidden="1" customHeight="1">
      <c r="A271" s="29"/>
      <c r="B271" s="124"/>
      <c r="C271" s="124"/>
      <c r="D271" s="30"/>
      <c r="E271" s="53"/>
      <c r="F271" s="53"/>
      <c r="G271" s="53"/>
      <c r="H271" s="53"/>
      <c r="I271" s="196"/>
      <c r="J271" s="33"/>
    </row>
    <row r="272" spans="1:11" ht="36" hidden="1" customHeight="1">
      <c r="A272" s="29" t="s">
        <v>194</v>
      </c>
      <c r="B272" s="59">
        <v>2080</v>
      </c>
      <c r="C272" s="82" t="s">
        <v>87</v>
      </c>
      <c r="D272" s="58" t="s">
        <v>88</v>
      </c>
      <c r="E272" s="53"/>
      <c r="F272" s="53"/>
      <c r="G272" s="53"/>
      <c r="H272" s="53"/>
      <c r="I272" s="195">
        <f>SUM(I273:I275)</f>
        <v>5234104</v>
      </c>
      <c r="J272" s="33"/>
    </row>
    <row r="273" spans="1:11" ht="39.75" hidden="1" customHeight="1">
      <c r="A273" s="29"/>
      <c r="B273" s="124"/>
      <c r="C273" s="124"/>
      <c r="D273" s="30"/>
      <c r="E273" s="234" t="s">
        <v>304</v>
      </c>
      <c r="F273" s="53"/>
      <c r="G273" s="53"/>
      <c r="H273" s="53"/>
      <c r="I273" s="196">
        <v>2000000</v>
      </c>
      <c r="J273" s="33"/>
    </row>
    <row r="274" spans="1:11" ht="39.75" hidden="1" customHeight="1">
      <c r="A274" s="240"/>
      <c r="B274" s="238"/>
      <c r="C274" s="238"/>
      <c r="D274" s="265"/>
      <c r="E274" s="268" t="s">
        <v>353</v>
      </c>
      <c r="F274" s="239"/>
      <c r="G274" s="239"/>
      <c r="H274" s="239"/>
      <c r="I274" s="235">
        <v>1734104</v>
      </c>
      <c r="J274" s="236"/>
    </row>
    <row r="275" spans="1:11" ht="39.75" hidden="1" customHeight="1">
      <c r="A275" s="80"/>
      <c r="B275" s="124"/>
      <c r="C275" s="124"/>
      <c r="D275" s="96"/>
      <c r="E275" s="178" t="s">
        <v>291</v>
      </c>
      <c r="F275" s="70"/>
      <c r="G275" s="70"/>
      <c r="H275" s="70"/>
      <c r="I275" s="196">
        <v>1500000</v>
      </c>
      <c r="J275" s="63"/>
    </row>
    <row r="276" spans="1:11" ht="9" hidden="1" customHeight="1">
      <c r="A276" s="29"/>
      <c r="B276" s="124"/>
      <c r="C276" s="124"/>
      <c r="D276" s="30"/>
      <c r="E276" s="53"/>
      <c r="F276" s="53"/>
      <c r="G276" s="53"/>
      <c r="H276" s="53"/>
      <c r="I276" s="196"/>
      <c r="J276" s="33"/>
    </row>
    <row r="277" spans="1:11" ht="55.5" hidden="1" customHeight="1">
      <c r="A277" s="29" t="s">
        <v>195</v>
      </c>
      <c r="B277" s="52">
        <v>3104</v>
      </c>
      <c r="C277" s="52">
        <v>1020</v>
      </c>
      <c r="D277" s="42" t="s">
        <v>108</v>
      </c>
      <c r="E277" s="53"/>
      <c r="F277" s="53"/>
      <c r="G277" s="53"/>
      <c r="H277" s="53"/>
      <c r="I277" s="195">
        <f>SUM(I278:I279)</f>
        <v>1220000</v>
      </c>
      <c r="J277" s="33"/>
    </row>
    <row r="278" spans="1:11" ht="54" hidden="1" customHeight="1">
      <c r="A278" s="29"/>
      <c r="B278" s="120"/>
      <c r="C278" s="120"/>
      <c r="D278" s="30"/>
      <c r="E278" s="234" t="s">
        <v>379</v>
      </c>
      <c r="F278" s="53"/>
      <c r="G278" s="53"/>
      <c r="H278" s="53"/>
      <c r="I278" s="196">
        <v>310000</v>
      </c>
      <c r="J278" s="33"/>
    </row>
    <row r="279" spans="1:11" ht="54" hidden="1" customHeight="1">
      <c r="A279" s="80"/>
      <c r="B279" s="124"/>
      <c r="C279" s="124"/>
      <c r="D279" s="96"/>
      <c r="E279" s="67" t="s">
        <v>269</v>
      </c>
      <c r="F279" s="70"/>
      <c r="G279" s="70"/>
      <c r="H279" s="70"/>
      <c r="I279" s="196">
        <v>910000</v>
      </c>
      <c r="J279" s="63"/>
    </row>
    <row r="280" spans="1:11" ht="9.75" hidden="1" customHeight="1">
      <c r="A280" s="240"/>
      <c r="B280" s="238"/>
      <c r="C280" s="238"/>
      <c r="D280" s="265"/>
      <c r="E280" s="234"/>
      <c r="F280" s="239"/>
      <c r="G280" s="239"/>
      <c r="H280" s="239"/>
      <c r="I280" s="235"/>
      <c r="J280" s="236"/>
    </row>
    <row r="281" spans="1:11" ht="41.25" customHeight="1">
      <c r="A281" s="240" t="s">
        <v>349</v>
      </c>
      <c r="B281" s="251">
        <v>3194</v>
      </c>
      <c r="C281" s="253">
        <v>1030</v>
      </c>
      <c r="D281" s="187" t="s">
        <v>350</v>
      </c>
      <c r="E281" s="239"/>
      <c r="F281" s="239"/>
      <c r="G281" s="239"/>
      <c r="H281" s="239"/>
      <c r="I281" s="245">
        <f>SUM(I282:I284)</f>
        <v>96735956</v>
      </c>
      <c r="J281" s="236"/>
      <c r="K281" s="3">
        <v>1</v>
      </c>
    </row>
    <row r="282" spans="1:11" ht="60" hidden="1" customHeight="1">
      <c r="A282" s="240"/>
      <c r="B282" s="238"/>
      <c r="C282" s="266"/>
      <c r="D282" s="265"/>
      <c r="E282" s="267" t="s">
        <v>351</v>
      </c>
      <c r="F282" s="239"/>
      <c r="G282" s="239"/>
      <c r="H282" s="239"/>
      <c r="I282" s="235">
        <v>63735956</v>
      </c>
      <c r="J282" s="236"/>
    </row>
    <row r="283" spans="1:11" ht="36" customHeight="1">
      <c r="A283" s="240"/>
      <c r="B283" s="238"/>
      <c r="C283" s="266"/>
      <c r="D283" s="265"/>
      <c r="E283" s="137" t="s">
        <v>387</v>
      </c>
      <c r="F283" s="239"/>
      <c r="G283" s="239"/>
      <c r="H283" s="239"/>
      <c r="I283" s="235">
        <v>3000000</v>
      </c>
      <c r="J283" s="236"/>
      <c r="K283" s="3">
        <v>1</v>
      </c>
    </row>
    <row r="284" spans="1:11" ht="57.75" hidden="1" customHeight="1">
      <c r="A284" s="240"/>
      <c r="B284" s="238"/>
      <c r="C284" s="266"/>
      <c r="D284" s="265"/>
      <c r="E284" s="267" t="s">
        <v>352</v>
      </c>
      <c r="F284" s="239"/>
      <c r="G284" s="239"/>
      <c r="H284" s="239"/>
      <c r="I284" s="235">
        <v>30000000</v>
      </c>
      <c r="J284" s="236"/>
    </row>
    <row r="285" spans="1:11" ht="9.75" customHeight="1">
      <c r="A285" s="29"/>
      <c r="B285" s="124"/>
      <c r="C285" s="124"/>
      <c r="D285" s="30"/>
      <c r="E285" s="53"/>
      <c r="F285" s="53"/>
      <c r="G285" s="53"/>
      <c r="H285" s="53"/>
      <c r="I285" s="196"/>
      <c r="J285" s="33"/>
      <c r="K285" s="3">
        <v>1</v>
      </c>
    </row>
    <row r="286" spans="1:11" ht="54.75" hidden="1" customHeight="1">
      <c r="A286" s="80" t="s">
        <v>305</v>
      </c>
      <c r="B286" s="59">
        <v>3245</v>
      </c>
      <c r="C286" s="225">
        <v>1040</v>
      </c>
      <c r="D286" s="35" t="s">
        <v>306</v>
      </c>
      <c r="E286" s="70"/>
      <c r="F286" s="70"/>
      <c r="G286" s="70"/>
      <c r="H286" s="70"/>
      <c r="I286" s="195">
        <f>SUM(I287:I288)</f>
        <v>27337866</v>
      </c>
      <c r="J286" s="63"/>
    </row>
    <row r="287" spans="1:11" ht="75.75" hidden="1" customHeight="1">
      <c r="A287" s="80"/>
      <c r="B287" s="124"/>
      <c r="C287" s="41"/>
      <c r="D287" s="96"/>
      <c r="E287" s="267" t="s">
        <v>307</v>
      </c>
      <c r="F287" s="70"/>
      <c r="G287" s="70"/>
      <c r="H287" s="70"/>
      <c r="I287" s="196">
        <v>26437228</v>
      </c>
      <c r="J287" s="63"/>
    </row>
    <row r="288" spans="1:11" ht="58.5" hidden="1" customHeight="1">
      <c r="A288" s="240"/>
      <c r="B288" s="238"/>
      <c r="C288" s="266"/>
      <c r="D288" s="265"/>
      <c r="E288" s="267" t="s">
        <v>359</v>
      </c>
      <c r="F288" s="239"/>
      <c r="G288" s="239"/>
      <c r="H288" s="239"/>
      <c r="I288" s="235">
        <v>900638</v>
      </c>
      <c r="J288" s="236"/>
    </row>
    <row r="289" spans="1:10" ht="9.75" hidden="1" customHeight="1">
      <c r="A289" s="80"/>
      <c r="B289" s="124"/>
      <c r="C289" s="124"/>
      <c r="D289" s="96"/>
      <c r="E289" s="70"/>
      <c r="F289" s="70"/>
      <c r="G289" s="70"/>
      <c r="H289" s="70"/>
      <c r="I289" s="196"/>
      <c r="J289" s="63"/>
    </row>
    <row r="290" spans="1:10" ht="24.75" hidden="1" customHeight="1">
      <c r="A290" s="80" t="s">
        <v>238</v>
      </c>
      <c r="B290" s="59">
        <v>4030</v>
      </c>
      <c r="C290" s="57" t="s">
        <v>119</v>
      </c>
      <c r="D290" s="180" t="s">
        <v>120</v>
      </c>
      <c r="E290" s="70"/>
      <c r="F290" s="70"/>
      <c r="G290" s="70"/>
      <c r="H290" s="70"/>
      <c r="I290" s="195">
        <f>I291</f>
        <v>250000</v>
      </c>
      <c r="J290" s="63"/>
    </row>
    <row r="291" spans="1:10" ht="36" hidden="1" customHeight="1">
      <c r="A291" s="80"/>
      <c r="B291" s="124"/>
      <c r="C291" s="41"/>
      <c r="D291" s="96"/>
      <c r="E291" s="67" t="s">
        <v>239</v>
      </c>
      <c r="F291" s="70"/>
      <c r="G291" s="70"/>
      <c r="H291" s="70"/>
      <c r="I291" s="196">
        <v>250000</v>
      </c>
      <c r="J291" s="63"/>
    </row>
    <row r="292" spans="1:10" ht="9.75" hidden="1" customHeight="1">
      <c r="A292" s="80"/>
      <c r="B292" s="124"/>
      <c r="C292" s="124"/>
      <c r="D292" s="96"/>
      <c r="E292" s="70"/>
      <c r="F292" s="70"/>
      <c r="G292" s="70"/>
      <c r="H292" s="70"/>
      <c r="I292" s="196"/>
      <c r="J292" s="63"/>
    </row>
    <row r="293" spans="1:10" ht="24" hidden="1" customHeight="1">
      <c r="A293" s="80" t="s">
        <v>196</v>
      </c>
      <c r="B293" s="59">
        <v>4040</v>
      </c>
      <c r="C293" s="57" t="s">
        <v>119</v>
      </c>
      <c r="D293" s="70" t="s">
        <v>124</v>
      </c>
      <c r="E293" s="46"/>
      <c r="F293" s="46"/>
      <c r="G293" s="46"/>
      <c r="H293" s="46"/>
      <c r="I293" s="195">
        <f>I294</f>
        <v>120000</v>
      </c>
      <c r="J293" s="33"/>
    </row>
    <row r="294" spans="1:10" ht="37.5" hidden="1" customHeight="1">
      <c r="A294" s="119"/>
      <c r="B294" s="124"/>
      <c r="C294" s="124"/>
      <c r="D294" s="70"/>
      <c r="E294" s="136" t="s">
        <v>197</v>
      </c>
      <c r="F294" s="46"/>
      <c r="G294" s="46"/>
      <c r="H294" s="46"/>
      <c r="I294" s="196">
        <v>120000</v>
      </c>
      <c r="J294" s="33"/>
    </row>
    <row r="295" spans="1:10" ht="6.75" hidden="1" customHeight="1">
      <c r="A295" s="119"/>
      <c r="B295" s="124"/>
      <c r="C295" s="124"/>
      <c r="D295" s="70"/>
      <c r="E295" s="136"/>
      <c r="F295" s="46"/>
      <c r="G295" s="46"/>
      <c r="H295" s="46"/>
      <c r="I295" s="196"/>
      <c r="J295" s="33"/>
    </row>
    <row r="296" spans="1:10" ht="34.5" hidden="1" customHeight="1">
      <c r="A296" s="80" t="s">
        <v>198</v>
      </c>
      <c r="B296" s="85">
        <v>4060</v>
      </c>
      <c r="C296" s="82" t="s">
        <v>126</v>
      </c>
      <c r="D296" s="67" t="s">
        <v>127</v>
      </c>
      <c r="E296" s="46"/>
      <c r="F296" s="46"/>
      <c r="G296" s="46"/>
      <c r="H296" s="46"/>
      <c r="I296" s="195">
        <f>SUM(I297:I298)</f>
        <v>2050000</v>
      </c>
      <c r="J296" s="33"/>
    </row>
    <row r="297" spans="1:10" ht="37.5" hidden="1" customHeight="1">
      <c r="A297" s="119"/>
      <c r="B297" s="120"/>
      <c r="C297" s="120"/>
      <c r="D297" s="53"/>
      <c r="E297" s="137" t="s">
        <v>292</v>
      </c>
      <c r="F297" s="46"/>
      <c r="G297" s="46"/>
      <c r="H297" s="46"/>
      <c r="I297" s="196">
        <v>1600000</v>
      </c>
      <c r="J297" s="33"/>
    </row>
    <row r="298" spans="1:10" ht="37.5" hidden="1" customHeight="1">
      <c r="A298" s="119"/>
      <c r="B298" s="124"/>
      <c r="C298" s="124"/>
      <c r="D298" s="70"/>
      <c r="E298" s="67" t="s">
        <v>293</v>
      </c>
      <c r="F298" s="67"/>
      <c r="G298" s="67"/>
      <c r="H298" s="67"/>
      <c r="I298" s="196">
        <v>450000</v>
      </c>
      <c r="J298" s="63"/>
    </row>
    <row r="299" spans="1:10" ht="7.5" hidden="1" customHeight="1">
      <c r="A299" s="119"/>
      <c r="B299" s="120"/>
      <c r="C299" s="120"/>
      <c r="D299" s="53"/>
      <c r="E299" s="46"/>
      <c r="F299" s="46"/>
      <c r="G299" s="46"/>
      <c r="H299" s="46"/>
      <c r="I299" s="196"/>
      <c r="J299" s="33"/>
    </row>
    <row r="300" spans="1:10" ht="27.75" hidden="1" customHeight="1">
      <c r="A300" s="29" t="s">
        <v>199</v>
      </c>
      <c r="B300" s="85">
        <v>6011</v>
      </c>
      <c r="C300" s="34" t="s">
        <v>143</v>
      </c>
      <c r="D300" s="46" t="s">
        <v>144</v>
      </c>
      <c r="E300" s="46"/>
      <c r="F300" s="46"/>
      <c r="G300" s="46"/>
      <c r="H300" s="46"/>
      <c r="I300" s="195">
        <f>SUM(I301:I310)</f>
        <v>9690000</v>
      </c>
      <c r="J300" s="33"/>
    </row>
    <row r="301" spans="1:10" ht="35.25" hidden="1" customHeight="1">
      <c r="A301" s="119"/>
      <c r="B301" s="120"/>
      <c r="C301" s="120"/>
      <c r="D301" s="53"/>
      <c r="E301" s="46" t="s">
        <v>200</v>
      </c>
      <c r="F301" s="46"/>
      <c r="G301" s="46"/>
      <c r="H301" s="46"/>
      <c r="I301" s="196">
        <v>1490000</v>
      </c>
      <c r="J301" s="33"/>
    </row>
    <row r="302" spans="1:10" ht="56.25" hidden="1" customHeight="1">
      <c r="A302" s="237"/>
      <c r="B302" s="238"/>
      <c r="C302" s="238"/>
      <c r="D302" s="239"/>
      <c r="E302" s="246" t="s">
        <v>315</v>
      </c>
      <c r="F302" s="234"/>
      <c r="G302" s="234"/>
      <c r="H302" s="234"/>
      <c r="I302" s="235">
        <v>500000</v>
      </c>
      <c r="J302" s="236"/>
    </row>
    <row r="303" spans="1:10" ht="56.25" hidden="1">
      <c r="A303" s="237"/>
      <c r="B303" s="238"/>
      <c r="C303" s="238"/>
      <c r="D303" s="239"/>
      <c r="E303" s="246" t="s">
        <v>316</v>
      </c>
      <c r="F303" s="234"/>
      <c r="G303" s="234"/>
      <c r="H303" s="234"/>
      <c r="I303" s="235">
        <v>1000000</v>
      </c>
      <c r="J303" s="236"/>
    </row>
    <row r="304" spans="1:10" ht="56.25" hidden="1">
      <c r="A304" s="237"/>
      <c r="B304" s="238"/>
      <c r="C304" s="238"/>
      <c r="D304" s="239"/>
      <c r="E304" s="246" t="s">
        <v>317</v>
      </c>
      <c r="F304" s="234"/>
      <c r="G304" s="234"/>
      <c r="H304" s="234"/>
      <c r="I304" s="235">
        <v>1500000</v>
      </c>
      <c r="J304" s="236"/>
    </row>
    <row r="305" spans="1:10" ht="56.25" hidden="1">
      <c r="A305" s="237"/>
      <c r="B305" s="238"/>
      <c r="C305" s="238"/>
      <c r="D305" s="239"/>
      <c r="E305" s="246" t="s">
        <v>318</v>
      </c>
      <c r="F305" s="234"/>
      <c r="G305" s="234"/>
      <c r="H305" s="234"/>
      <c r="I305" s="235">
        <v>2000000</v>
      </c>
      <c r="J305" s="236"/>
    </row>
    <row r="306" spans="1:10" ht="56.25" hidden="1">
      <c r="A306" s="237"/>
      <c r="B306" s="238"/>
      <c r="C306" s="238"/>
      <c r="D306" s="239"/>
      <c r="E306" s="246" t="s">
        <v>319</v>
      </c>
      <c r="F306" s="234"/>
      <c r="G306" s="234"/>
      <c r="H306" s="234"/>
      <c r="I306" s="235">
        <v>500000</v>
      </c>
      <c r="J306" s="236"/>
    </row>
    <row r="307" spans="1:10" ht="56.25" hidden="1">
      <c r="A307" s="237"/>
      <c r="B307" s="238"/>
      <c r="C307" s="238"/>
      <c r="D307" s="239"/>
      <c r="E307" s="246" t="s">
        <v>320</v>
      </c>
      <c r="F307" s="234"/>
      <c r="G307" s="234"/>
      <c r="H307" s="234"/>
      <c r="I307" s="235">
        <v>500000</v>
      </c>
      <c r="J307" s="236"/>
    </row>
    <row r="308" spans="1:10" ht="56.25" hidden="1">
      <c r="A308" s="237"/>
      <c r="B308" s="238"/>
      <c r="C308" s="238"/>
      <c r="D308" s="239"/>
      <c r="E308" s="246" t="s">
        <v>321</v>
      </c>
      <c r="F308" s="234"/>
      <c r="G308" s="234"/>
      <c r="H308" s="234"/>
      <c r="I308" s="235">
        <v>1000000</v>
      </c>
      <c r="J308" s="236"/>
    </row>
    <row r="309" spans="1:10" ht="56.25" hidden="1">
      <c r="A309" s="237"/>
      <c r="B309" s="238"/>
      <c r="C309" s="238"/>
      <c r="D309" s="239"/>
      <c r="E309" s="246" t="s">
        <v>322</v>
      </c>
      <c r="F309" s="234"/>
      <c r="G309" s="234"/>
      <c r="H309" s="234"/>
      <c r="I309" s="235">
        <v>1000000</v>
      </c>
      <c r="J309" s="236"/>
    </row>
    <row r="310" spans="1:10" ht="56.25" hidden="1">
      <c r="A310" s="237"/>
      <c r="B310" s="238"/>
      <c r="C310" s="238"/>
      <c r="D310" s="239"/>
      <c r="E310" s="246" t="s">
        <v>323</v>
      </c>
      <c r="F310" s="234"/>
      <c r="G310" s="234"/>
      <c r="H310" s="234"/>
      <c r="I310" s="235">
        <v>200000</v>
      </c>
      <c r="J310" s="236"/>
    </row>
    <row r="311" spans="1:10" ht="7.5" hidden="1" customHeight="1">
      <c r="A311" s="119"/>
      <c r="B311" s="120"/>
      <c r="C311" s="120"/>
      <c r="D311" s="53"/>
      <c r="E311" s="46"/>
      <c r="F311" s="46"/>
      <c r="G311" s="46"/>
      <c r="H311" s="46"/>
      <c r="I311" s="196"/>
      <c r="J311" s="33"/>
    </row>
    <row r="312" spans="1:10" ht="36" hidden="1" customHeight="1">
      <c r="A312" s="80" t="s">
        <v>201</v>
      </c>
      <c r="B312" s="81">
        <v>4084</v>
      </c>
      <c r="C312" s="82" t="s">
        <v>202</v>
      </c>
      <c r="D312" s="137" t="s">
        <v>203</v>
      </c>
      <c r="E312" s="46"/>
      <c r="F312" s="46"/>
      <c r="G312" s="46"/>
      <c r="H312" s="46"/>
      <c r="I312" s="195">
        <f>SUM(I313)</f>
        <v>19600000</v>
      </c>
      <c r="J312" s="33"/>
    </row>
    <row r="313" spans="1:10" ht="48" hidden="1" customHeight="1">
      <c r="A313" s="29"/>
      <c r="B313" s="85"/>
      <c r="C313" s="34"/>
      <c r="D313" s="46"/>
      <c r="E313" s="46" t="s">
        <v>204</v>
      </c>
      <c r="F313" s="46"/>
      <c r="G313" s="46"/>
      <c r="H313" s="46"/>
      <c r="I313" s="196">
        <v>19600000</v>
      </c>
      <c r="J313" s="33"/>
    </row>
    <row r="314" spans="1:10" ht="7.5" hidden="1" customHeight="1">
      <c r="A314" s="119"/>
      <c r="B314" s="120"/>
      <c r="C314" s="120"/>
      <c r="D314" s="53"/>
      <c r="E314" s="46"/>
      <c r="F314" s="46"/>
      <c r="G314" s="46"/>
      <c r="H314" s="46"/>
      <c r="I314" s="196"/>
      <c r="J314" s="33"/>
    </row>
    <row r="315" spans="1:10" ht="38.25" hidden="1" customHeight="1">
      <c r="A315" s="51">
        <v>1517366</v>
      </c>
      <c r="B315" s="52">
        <v>7366</v>
      </c>
      <c r="C315" s="138" t="s">
        <v>38</v>
      </c>
      <c r="D315" s="58" t="s">
        <v>205</v>
      </c>
      <c r="E315" s="46"/>
      <c r="F315" s="46"/>
      <c r="G315" s="46"/>
      <c r="H315" s="46"/>
      <c r="I315" s="195">
        <f>SUM(I316)</f>
        <v>36100000</v>
      </c>
      <c r="J315" s="33"/>
    </row>
    <row r="316" spans="1:10" ht="84.75" hidden="1" customHeight="1">
      <c r="A316" s="139"/>
      <c r="B316" s="140"/>
      <c r="C316" s="140"/>
      <c r="D316" s="53"/>
      <c r="E316" s="141" t="s">
        <v>206</v>
      </c>
      <c r="F316" s="61"/>
      <c r="G316" s="61"/>
      <c r="H316" s="61"/>
      <c r="I316" s="199">
        <v>36100000</v>
      </c>
      <c r="J316" s="33"/>
    </row>
    <row r="317" spans="1:10" ht="8.25" hidden="1" customHeight="1">
      <c r="A317" s="139"/>
      <c r="B317" s="140"/>
      <c r="C317" s="140"/>
      <c r="D317" s="53"/>
      <c r="E317" s="142"/>
      <c r="F317" s="61"/>
      <c r="G317" s="61"/>
      <c r="H317" s="61"/>
      <c r="I317" s="199"/>
      <c r="J317" s="33"/>
    </row>
    <row r="318" spans="1:10" ht="38.25" hidden="1" customHeight="1">
      <c r="A318" s="80" t="s">
        <v>207</v>
      </c>
      <c r="B318" s="59">
        <v>7370</v>
      </c>
      <c r="C318" s="57" t="s">
        <v>38</v>
      </c>
      <c r="D318" s="67" t="s">
        <v>208</v>
      </c>
      <c r="E318" s="62"/>
      <c r="F318" s="61"/>
      <c r="G318" s="61"/>
      <c r="H318" s="61"/>
      <c r="I318" s="200">
        <f>SUM(I319:I327)</f>
        <v>5383000</v>
      </c>
      <c r="J318" s="63"/>
    </row>
    <row r="319" spans="1:10" ht="35.25" hidden="1" customHeight="1">
      <c r="A319" s="80"/>
      <c r="B319" s="59"/>
      <c r="C319" s="57"/>
      <c r="D319" s="67"/>
      <c r="E319" s="67" t="s">
        <v>249</v>
      </c>
      <c r="F319" s="61"/>
      <c r="G319" s="61"/>
      <c r="H319" s="61"/>
      <c r="I319" s="199">
        <v>300000</v>
      </c>
      <c r="J319" s="63"/>
    </row>
    <row r="320" spans="1:10" ht="35.25" hidden="1" customHeight="1">
      <c r="A320" s="80"/>
      <c r="B320" s="59"/>
      <c r="C320" s="57"/>
      <c r="D320" s="67"/>
      <c r="E320" s="67" t="s">
        <v>250</v>
      </c>
      <c r="F320" s="61"/>
      <c r="G320" s="61"/>
      <c r="H320" s="61"/>
      <c r="I320" s="199">
        <v>1100000</v>
      </c>
      <c r="J320" s="63"/>
    </row>
    <row r="321" spans="1:11" ht="52.5" hidden="1" customHeight="1">
      <c r="A321" s="80"/>
      <c r="B321" s="59"/>
      <c r="C321" s="57"/>
      <c r="D321" s="67"/>
      <c r="E321" s="61" t="s">
        <v>209</v>
      </c>
      <c r="F321" s="61"/>
      <c r="G321" s="61"/>
      <c r="H321" s="61"/>
      <c r="I321" s="199">
        <v>280000</v>
      </c>
      <c r="J321" s="63"/>
    </row>
    <row r="322" spans="1:11" ht="56.25" hidden="1" customHeight="1">
      <c r="A322" s="80"/>
      <c r="B322" s="59"/>
      <c r="C322" s="57"/>
      <c r="D322" s="67"/>
      <c r="E322" s="61" t="s">
        <v>245</v>
      </c>
      <c r="F322" s="61"/>
      <c r="G322" s="61"/>
      <c r="H322" s="61"/>
      <c r="I322" s="199">
        <v>520000</v>
      </c>
      <c r="J322" s="63"/>
    </row>
    <row r="323" spans="1:11" ht="38.450000000000003" hidden="1" customHeight="1">
      <c r="A323" s="80"/>
      <c r="B323" s="59"/>
      <c r="C323" s="57"/>
      <c r="D323" s="67"/>
      <c r="E323" s="184" t="s">
        <v>247</v>
      </c>
      <c r="F323" s="61"/>
      <c r="G323" s="61"/>
      <c r="H323" s="61"/>
      <c r="I323" s="199">
        <v>570000</v>
      </c>
      <c r="J323" s="63"/>
    </row>
    <row r="324" spans="1:11" ht="42.75" hidden="1" customHeight="1">
      <c r="A324" s="143"/>
      <c r="B324" s="144"/>
      <c r="C324" s="145"/>
      <c r="D324" s="67"/>
      <c r="E324" s="146" t="s">
        <v>228</v>
      </c>
      <c r="F324" s="61"/>
      <c r="G324" s="61"/>
      <c r="H324" s="61"/>
      <c r="I324" s="199">
        <v>1440000</v>
      </c>
      <c r="J324" s="63"/>
    </row>
    <row r="325" spans="1:11" ht="42.75" hidden="1" customHeight="1">
      <c r="A325" s="143"/>
      <c r="B325" s="144"/>
      <c r="C325" s="145"/>
      <c r="D325" s="234"/>
      <c r="E325" s="146" t="s">
        <v>380</v>
      </c>
      <c r="F325" s="264"/>
      <c r="G325" s="264"/>
      <c r="H325" s="264"/>
      <c r="I325" s="284">
        <v>100000</v>
      </c>
      <c r="J325" s="236"/>
    </row>
    <row r="326" spans="1:11" ht="42.75" hidden="1" customHeight="1">
      <c r="A326" s="143"/>
      <c r="B326" s="144"/>
      <c r="C326" s="145"/>
      <c r="D326" s="234"/>
      <c r="E326" s="285" t="s">
        <v>381</v>
      </c>
      <c r="F326" s="264"/>
      <c r="G326" s="264"/>
      <c r="H326" s="264"/>
      <c r="I326" s="284">
        <v>923000</v>
      </c>
      <c r="J326" s="236"/>
    </row>
    <row r="327" spans="1:11" ht="42.75" hidden="1" customHeight="1">
      <c r="A327" s="143"/>
      <c r="B327" s="144"/>
      <c r="C327" s="145"/>
      <c r="D327" s="67"/>
      <c r="E327" s="146" t="s">
        <v>286</v>
      </c>
      <c r="F327" s="61"/>
      <c r="G327" s="61"/>
      <c r="H327" s="61"/>
      <c r="I327" s="199">
        <v>150000</v>
      </c>
      <c r="J327" s="63"/>
    </row>
    <row r="328" spans="1:11" ht="7.5" hidden="1" customHeight="1">
      <c r="A328" s="119"/>
      <c r="B328" s="124"/>
      <c r="C328" s="124"/>
      <c r="D328" s="70"/>
      <c r="E328" s="67"/>
      <c r="F328" s="67"/>
      <c r="G328" s="67"/>
      <c r="H328" s="67"/>
      <c r="I328" s="196"/>
      <c r="J328" s="63"/>
    </row>
    <row r="329" spans="1:11" ht="38.25" hidden="1" customHeight="1">
      <c r="A329" s="106">
        <v>3400000</v>
      </c>
      <c r="B329" s="147"/>
      <c r="C329" s="147"/>
      <c r="D329" s="148" t="s">
        <v>210</v>
      </c>
      <c r="E329" s="84"/>
      <c r="F329" s="84"/>
      <c r="G329" s="84"/>
      <c r="H329" s="84"/>
      <c r="I329" s="194">
        <f>I330</f>
        <v>290000</v>
      </c>
      <c r="J329" s="28"/>
    </row>
    <row r="330" spans="1:11" ht="34.5" hidden="1" customHeight="1">
      <c r="A330" s="99">
        <v>3410000</v>
      </c>
      <c r="B330" s="149"/>
      <c r="C330" s="149"/>
      <c r="D330" s="150" t="s">
        <v>210</v>
      </c>
      <c r="E330" s="53"/>
      <c r="F330" s="53"/>
      <c r="G330" s="53"/>
      <c r="H330" s="53"/>
      <c r="I330" s="195">
        <f>I332</f>
        <v>290000</v>
      </c>
      <c r="J330" s="32"/>
    </row>
    <row r="331" spans="1:11" ht="10.5" hidden="1" customHeight="1">
      <c r="A331" s="29"/>
      <c r="B331" s="151"/>
      <c r="C331" s="151"/>
      <c r="D331" s="152"/>
      <c r="E331" s="53"/>
      <c r="F331" s="53"/>
      <c r="G331" s="53"/>
      <c r="H331" s="53"/>
      <c r="I331" s="196"/>
      <c r="J331" s="33"/>
    </row>
    <row r="332" spans="1:11" ht="35.25" hidden="1" customHeight="1">
      <c r="A332" s="29" t="s">
        <v>211</v>
      </c>
      <c r="B332" s="34" t="s">
        <v>98</v>
      </c>
      <c r="C332" s="34" t="s">
        <v>23</v>
      </c>
      <c r="D332" s="35" t="s">
        <v>99</v>
      </c>
      <c r="E332" s="53"/>
      <c r="F332" s="53"/>
      <c r="G332" s="53"/>
      <c r="H332" s="53"/>
      <c r="I332" s="195">
        <f>I333</f>
        <v>290000</v>
      </c>
      <c r="J332" s="32"/>
    </row>
    <row r="333" spans="1:11" ht="21.75" hidden="1" customHeight="1">
      <c r="A333" s="119"/>
      <c r="B333" s="120"/>
      <c r="C333" s="120"/>
      <c r="D333" s="53"/>
      <c r="E333" s="46" t="s">
        <v>212</v>
      </c>
      <c r="F333" s="46"/>
      <c r="G333" s="46"/>
      <c r="H333" s="46"/>
      <c r="I333" s="196">
        <v>290000</v>
      </c>
      <c r="J333" s="33"/>
    </row>
    <row r="334" spans="1:11" ht="10.5" hidden="1" customHeight="1">
      <c r="A334" s="119"/>
      <c r="B334" s="120"/>
      <c r="C334" s="120"/>
      <c r="D334" s="53"/>
      <c r="E334" s="53"/>
      <c r="F334" s="53"/>
      <c r="G334" s="53"/>
      <c r="H334" s="53"/>
      <c r="I334" s="196"/>
      <c r="J334" s="33"/>
    </row>
    <row r="335" spans="1:11" ht="33.75" customHeight="1">
      <c r="A335" s="106">
        <v>3700000</v>
      </c>
      <c r="B335" s="153"/>
      <c r="C335" s="153"/>
      <c r="D335" s="92" t="s">
        <v>213</v>
      </c>
      <c r="E335" s="84"/>
      <c r="F335" s="84"/>
      <c r="G335" s="84"/>
      <c r="H335" s="84"/>
      <c r="I335" s="194">
        <f>I336</f>
        <v>49005400</v>
      </c>
      <c r="J335" s="28"/>
      <c r="K335" s="3">
        <v>1</v>
      </c>
    </row>
    <row r="336" spans="1:11" ht="29.25" customHeight="1">
      <c r="A336" s="99">
        <v>3710000</v>
      </c>
      <c r="B336" s="154"/>
      <c r="C336" s="154"/>
      <c r="D336" s="96" t="s">
        <v>213</v>
      </c>
      <c r="E336" s="70"/>
      <c r="F336" s="70"/>
      <c r="G336" s="70"/>
      <c r="H336" s="70"/>
      <c r="I336" s="195">
        <f>I338+I346+I341</f>
        <v>49005400</v>
      </c>
      <c r="J336" s="65"/>
      <c r="K336" s="3">
        <v>1</v>
      </c>
    </row>
    <row r="337" spans="1:11" ht="8.25" customHeight="1">
      <c r="A337" s="80"/>
      <c r="B337" s="124"/>
      <c r="C337" s="155"/>
      <c r="D337" s="67"/>
      <c r="E337" s="70"/>
      <c r="F337" s="70"/>
      <c r="G337" s="70"/>
      <c r="H337" s="70"/>
      <c r="I337" s="196"/>
      <c r="J337" s="63"/>
      <c r="K337" s="3">
        <v>1</v>
      </c>
    </row>
    <row r="338" spans="1:11" ht="36" hidden="1" customHeight="1">
      <c r="A338" s="29" t="s">
        <v>214</v>
      </c>
      <c r="B338" s="34" t="s">
        <v>98</v>
      </c>
      <c r="C338" s="34" t="s">
        <v>23</v>
      </c>
      <c r="D338" s="36" t="s">
        <v>99</v>
      </c>
      <c r="E338" s="53"/>
      <c r="F338" s="53"/>
      <c r="G338" s="53"/>
      <c r="H338" s="53"/>
      <c r="I338" s="195">
        <f>I339</f>
        <v>80000</v>
      </c>
      <c r="J338" s="32"/>
    </row>
    <row r="339" spans="1:11" ht="30" hidden="1" customHeight="1">
      <c r="A339" s="119"/>
      <c r="B339" s="120"/>
      <c r="C339" s="120"/>
      <c r="D339" s="53"/>
      <c r="E339" s="42" t="s">
        <v>215</v>
      </c>
      <c r="F339" s="42"/>
      <c r="G339" s="42"/>
      <c r="H339" s="42"/>
      <c r="I339" s="196">
        <v>80000</v>
      </c>
      <c r="J339" s="33"/>
    </row>
    <row r="340" spans="1:11" ht="8.4499999999999993" hidden="1" customHeight="1">
      <c r="A340" s="119"/>
      <c r="B340" s="124"/>
      <c r="C340" s="124"/>
      <c r="D340" s="70"/>
      <c r="E340" s="42"/>
      <c r="F340" s="42"/>
      <c r="G340" s="42"/>
      <c r="H340" s="42"/>
      <c r="I340" s="196"/>
      <c r="J340" s="63"/>
    </row>
    <row r="341" spans="1:11" ht="30" hidden="1" customHeight="1">
      <c r="A341" s="99">
        <v>3719770</v>
      </c>
      <c r="B341" s="216">
        <v>9770</v>
      </c>
      <c r="C341" s="217">
        <v>180</v>
      </c>
      <c r="D341" s="218" t="s">
        <v>284</v>
      </c>
      <c r="E341" s="70"/>
      <c r="F341" s="42"/>
      <c r="G341" s="42"/>
      <c r="H341" s="42"/>
      <c r="I341" s="195">
        <f>SUM(I342:I344)</f>
        <v>12950000</v>
      </c>
      <c r="J341" s="63"/>
    </row>
    <row r="342" spans="1:11" ht="73.150000000000006" hidden="1" customHeight="1">
      <c r="A342" s="119"/>
      <c r="B342" s="124"/>
      <c r="C342" s="41"/>
      <c r="D342" s="70"/>
      <c r="E342" s="219" t="s">
        <v>285</v>
      </c>
      <c r="F342" s="42"/>
      <c r="G342" s="42"/>
      <c r="H342" s="42"/>
      <c r="I342" s="196">
        <v>7500000</v>
      </c>
      <c r="J342" s="63"/>
    </row>
    <row r="343" spans="1:11" ht="65.25" hidden="1" customHeight="1">
      <c r="A343" s="119"/>
      <c r="B343" s="124"/>
      <c r="C343" s="41"/>
      <c r="D343" s="70"/>
      <c r="E343" s="255" t="s">
        <v>326</v>
      </c>
      <c r="F343" s="42"/>
      <c r="G343" s="42"/>
      <c r="H343" s="42"/>
      <c r="I343" s="196">
        <v>5000000</v>
      </c>
      <c r="J343" s="63"/>
    </row>
    <row r="344" spans="1:11" ht="73.150000000000006" hidden="1" customHeight="1">
      <c r="A344" s="119"/>
      <c r="B344" s="124"/>
      <c r="C344" s="41"/>
      <c r="D344" s="70"/>
      <c r="E344" s="220" t="s">
        <v>294</v>
      </c>
      <c r="F344" s="42"/>
      <c r="G344" s="42"/>
      <c r="H344" s="42"/>
      <c r="I344" s="196">
        <v>450000</v>
      </c>
      <c r="J344" s="63"/>
    </row>
    <row r="345" spans="1:11" ht="9.75" hidden="1" customHeight="1">
      <c r="A345" s="119"/>
      <c r="B345" s="120"/>
      <c r="C345" s="120"/>
      <c r="D345" s="53"/>
      <c r="E345" s="46"/>
      <c r="F345" s="42"/>
      <c r="G345" s="42"/>
      <c r="H345" s="42"/>
      <c r="I345" s="196"/>
      <c r="J345" s="33"/>
    </row>
    <row r="346" spans="1:11" ht="36" customHeight="1">
      <c r="A346" s="80" t="s">
        <v>240</v>
      </c>
      <c r="B346" s="82" t="s">
        <v>241</v>
      </c>
      <c r="C346" s="181" t="s">
        <v>242</v>
      </c>
      <c r="D346" s="83" t="s">
        <v>243</v>
      </c>
      <c r="E346" s="42"/>
      <c r="F346" s="42"/>
      <c r="G346" s="42"/>
      <c r="H346" s="42"/>
      <c r="I346" s="195">
        <f>SUM(I347:I365)</f>
        <v>35975400</v>
      </c>
      <c r="J346" s="63"/>
      <c r="K346" s="3">
        <v>1</v>
      </c>
    </row>
    <row r="347" spans="1:11" ht="73.5" hidden="1" customHeight="1">
      <c r="A347" s="80"/>
      <c r="B347" s="82"/>
      <c r="C347" s="181"/>
      <c r="D347" s="83"/>
      <c r="E347" s="185" t="s">
        <v>252</v>
      </c>
      <c r="F347" s="42"/>
      <c r="G347" s="42"/>
      <c r="H347" s="42"/>
      <c r="I347" s="196">
        <v>800000</v>
      </c>
      <c r="J347" s="63"/>
    </row>
    <row r="348" spans="1:11" ht="87" hidden="1" customHeight="1">
      <c r="A348" s="80"/>
      <c r="B348" s="82"/>
      <c r="C348" s="181"/>
      <c r="D348" s="83"/>
      <c r="E348" s="226" t="s">
        <v>270</v>
      </c>
      <c r="F348" s="42"/>
      <c r="G348" s="42"/>
      <c r="H348" s="42"/>
      <c r="I348" s="196">
        <v>3000000</v>
      </c>
      <c r="J348" s="63"/>
    </row>
    <row r="349" spans="1:11" ht="156.75" hidden="1" customHeight="1">
      <c r="A349" s="80"/>
      <c r="B349" s="82"/>
      <c r="C349" s="181"/>
      <c r="D349" s="83"/>
      <c r="E349" s="256" t="s">
        <v>327</v>
      </c>
      <c r="F349" s="42"/>
      <c r="G349" s="42"/>
      <c r="H349" s="42"/>
      <c r="I349" s="196">
        <v>150000</v>
      </c>
      <c r="J349" s="63"/>
    </row>
    <row r="350" spans="1:11" ht="88.5" hidden="1" customHeight="1">
      <c r="A350" s="80"/>
      <c r="B350" s="82"/>
      <c r="C350" s="181"/>
      <c r="D350" s="83"/>
      <c r="E350" s="228" t="s">
        <v>279</v>
      </c>
      <c r="F350" s="42"/>
      <c r="G350" s="42"/>
      <c r="H350" s="42"/>
      <c r="I350" s="196">
        <v>4000000</v>
      </c>
      <c r="J350" s="63"/>
    </row>
    <row r="351" spans="1:11" ht="89.25" hidden="1" customHeight="1">
      <c r="A351" s="80"/>
      <c r="B351" s="82"/>
      <c r="C351" s="181"/>
      <c r="D351" s="83"/>
      <c r="E351" s="229" t="s">
        <v>308</v>
      </c>
      <c r="F351" s="42"/>
      <c r="G351" s="42"/>
      <c r="H351" s="42"/>
      <c r="I351" s="196">
        <v>3896000</v>
      </c>
      <c r="J351" s="63"/>
    </row>
    <row r="352" spans="1:11" ht="91.5" hidden="1" customHeight="1">
      <c r="A352" s="80"/>
      <c r="B352" s="82"/>
      <c r="C352" s="181"/>
      <c r="D352" s="83"/>
      <c r="E352" s="227" t="s">
        <v>271</v>
      </c>
      <c r="F352" s="42"/>
      <c r="G352" s="42"/>
      <c r="H352" s="42"/>
      <c r="I352" s="196">
        <v>2000000</v>
      </c>
      <c r="J352" s="63"/>
    </row>
    <row r="353" spans="1:11" ht="91.5" hidden="1" customHeight="1">
      <c r="A353" s="80"/>
      <c r="B353" s="82"/>
      <c r="C353" s="181"/>
      <c r="D353" s="83"/>
      <c r="E353" s="211" t="s">
        <v>272</v>
      </c>
      <c r="F353" s="42"/>
      <c r="G353" s="42"/>
      <c r="H353" s="42"/>
      <c r="I353" s="196">
        <v>1000000</v>
      </c>
      <c r="J353" s="63"/>
    </row>
    <row r="354" spans="1:11" ht="72.75" hidden="1" customHeight="1">
      <c r="A354" s="80"/>
      <c r="B354" s="82"/>
      <c r="C354" s="181"/>
      <c r="D354" s="83"/>
      <c r="E354" s="182" t="s">
        <v>246</v>
      </c>
      <c r="F354" s="42"/>
      <c r="G354" s="42"/>
      <c r="H354" s="42"/>
      <c r="I354" s="196">
        <v>2176400</v>
      </c>
      <c r="J354" s="63"/>
    </row>
    <row r="355" spans="1:11" ht="71.25" hidden="1" customHeight="1">
      <c r="A355" s="80"/>
      <c r="B355" s="82"/>
      <c r="C355" s="181"/>
      <c r="D355" s="83"/>
      <c r="E355" s="182" t="s">
        <v>274</v>
      </c>
      <c r="F355" s="42"/>
      <c r="G355" s="42"/>
      <c r="H355" s="42"/>
      <c r="I355" s="196">
        <v>418000</v>
      </c>
      <c r="J355" s="63"/>
    </row>
    <row r="356" spans="1:11" ht="68.25" hidden="1" customHeight="1">
      <c r="A356" s="80"/>
      <c r="B356" s="82"/>
      <c r="C356" s="181"/>
      <c r="D356" s="83"/>
      <c r="E356" s="182" t="s">
        <v>244</v>
      </c>
      <c r="F356" s="42"/>
      <c r="G356" s="42"/>
      <c r="H356" s="42"/>
      <c r="I356" s="196">
        <v>5000000</v>
      </c>
      <c r="J356" s="63"/>
    </row>
    <row r="357" spans="1:11" ht="87.75" hidden="1" customHeight="1">
      <c r="A357" s="80"/>
      <c r="B357" s="82"/>
      <c r="C357" s="181"/>
      <c r="D357" s="83"/>
      <c r="E357" s="182" t="s">
        <v>277</v>
      </c>
      <c r="F357" s="42"/>
      <c r="G357" s="42"/>
      <c r="H357" s="42"/>
      <c r="I357" s="196">
        <v>1500000</v>
      </c>
      <c r="J357" s="63"/>
    </row>
    <row r="358" spans="1:11" ht="70.5" hidden="1" customHeight="1">
      <c r="A358" s="80"/>
      <c r="B358" s="82"/>
      <c r="C358" s="181"/>
      <c r="D358" s="83"/>
      <c r="E358" s="182" t="s">
        <v>251</v>
      </c>
      <c r="F358" s="42"/>
      <c r="G358" s="42"/>
      <c r="H358" s="42"/>
      <c r="I358" s="196">
        <v>150000</v>
      </c>
      <c r="J358" s="63"/>
    </row>
    <row r="359" spans="1:11" ht="78.75" hidden="1" customHeight="1">
      <c r="A359" s="80"/>
      <c r="B359" s="82"/>
      <c r="C359" s="181"/>
      <c r="D359" s="83"/>
      <c r="E359" s="255" t="s">
        <v>328</v>
      </c>
      <c r="F359" s="42"/>
      <c r="G359" s="42"/>
      <c r="H359" s="42"/>
      <c r="I359" s="196">
        <v>2000000</v>
      </c>
      <c r="J359" s="63"/>
    </row>
    <row r="360" spans="1:11" ht="78.75" hidden="1" customHeight="1">
      <c r="A360" s="80"/>
      <c r="B360" s="82"/>
      <c r="C360" s="181"/>
      <c r="D360" s="83"/>
      <c r="E360" s="178" t="s">
        <v>329</v>
      </c>
      <c r="F360" s="42"/>
      <c r="G360" s="42"/>
      <c r="H360" s="42"/>
      <c r="I360" s="196">
        <v>4000000</v>
      </c>
      <c r="J360" s="63"/>
    </row>
    <row r="361" spans="1:11" ht="86.25" hidden="1" customHeight="1">
      <c r="A361" s="80"/>
      <c r="B361" s="82"/>
      <c r="C361" s="181"/>
      <c r="D361" s="83"/>
      <c r="E361" s="182" t="s">
        <v>275</v>
      </c>
      <c r="F361" s="42"/>
      <c r="G361" s="42"/>
      <c r="H361" s="42"/>
      <c r="I361" s="196">
        <v>4000000</v>
      </c>
      <c r="J361" s="63"/>
    </row>
    <row r="362" spans="1:11" ht="67.900000000000006" hidden="1" customHeight="1">
      <c r="A362" s="80"/>
      <c r="B362" s="82"/>
      <c r="C362" s="181"/>
      <c r="D362" s="83"/>
      <c r="E362" s="83" t="s">
        <v>382</v>
      </c>
      <c r="F362" s="42"/>
      <c r="G362" s="42"/>
      <c r="H362" s="42"/>
      <c r="I362" s="196">
        <v>1000000</v>
      </c>
      <c r="J362" s="63"/>
    </row>
    <row r="363" spans="1:11" ht="87.6" hidden="1" customHeight="1">
      <c r="A363" s="80"/>
      <c r="B363" s="82"/>
      <c r="C363" s="181"/>
      <c r="D363" s="83"/>
      <c r="E363" s="286" t="s">
        <v>383</v>
      </c>
      <c r="F363" s="42"/>
      <c r="G363" s="42"/>
      <c r="H363" s="42"/>
      <c r="I363" s="196">
        <v>574000</v>
      </c>
      <c r="J363" s="63"/>
    </row>
    <row r="364" spans="1:11" ht="67.900000000000006" hidden="1" customHeight="1">
      <c r="A364" s="80"/>
      <c r="B364" s="82"/>
      <c r="C364" s="181"/>
      <c r="D364" s="83"/>
      <c r="E364" s="287" t="s">
        <v>384</v>
      </c>
      <c r="F364" s="42"/>
      <c r="G364" s="42"/>
      <c r="H364" s="42"/>
      <c r="I364" s="196">
        <v>111000</v>
      </c>
      <c r="J364" s="63"/>
    </row>
    <row r="365" spans="1:11" ht="127.5" customHeight="1">
      <c r="A365" s="80"/>
      <c r="B365" s="82"/>
      <c r="C365" s="181"/>
      <c r="D365" s="83"/>
      <c r="E365" s="289" t="s">
        <v>388</v>
      </c>
      <c r="F365" s="42"/>
      <c r="G365" s="42"/>
      <c r="H365" s="42"/>
      <c r="I365" s="196">
        <v>200000</v>
      </c>
      <c r="J365" s="63"/>
      <c r="K365" s="3">
        <v>1</v>
      </c>
    </row>
    <row r="366" spans="1:11" ht="9.75" customHeight="1">
      <c r="A366" s="119"/>
      <c r="B366" s="124"/>
      <c r="C366" s="124"/>
      <c r="D366" s="70"/>
      <c r="E366" s="67"/>
      <c r="F366" s="42"/>
      <c r="G366" s="42"/>
      <c r="H366" s="42"/>
      <c r="I366" s="196"/>
      <c r="J366" s="63"/>
      <c r="K366" s="3">
        <v>1</v>
      </c>
    </row>
    <row r="367" spans="1:11" ht="31.5" hidden="1" customHeight="1">
      <c r="A367" s="156" t="s">
        <v>216</v>
      </c>
      <c r="B367" s="157"/>
      <c r="C367" s="158"/>
      <c r="D367" s="159" t="s">
        <v>217</v>
      </c>
      <c r="E367" s="160"/>
      <c r="F367" s="42"/>
      <c r="G367" s="42"/>
      <c r="H367" s="42"/>
      <c r="I367" s="195">
        <f>I368</f>
        <v>55106909</v>
      </c>
      <c r="J367" s="33"/>
    </row>
    <row r="368" spans="1:11" ht="30.75" hidden="1" customHeight="1">
      <c r="A368" s="29" t="s">
        <v>218</v>
      </c>
      <c r="B368" s="85"/>
      <c r="C368" s="34"/>
      <c r="D368" s="86" t="s">
        <v>217</v>
      </c>
      <c r="E368" s="53"/>
      <c r="F368" s="42"/>
      <c r="G368" s="42"/>
      <c r="H368" s="42"/>
      <c r="I368" s="195">
        <f>I370+I379+I373+I376</f>
        <v>55106909</v>
      </c>
      <c r="J368" s="33"/>
    </row>
    <row r="369" spans="1:11" ht="9" hidden="1" customHeight="1">
      <c r="A369" s="38"/>
      <c r="B369" s="52"/>
      <c r="C369" s="52"/>
      <c r="D369" s="53"/>
      <c r="E369" s="53"/>
      <c r="F369" s="42"/>
      <c r="G369" s="42"/>
      <c r="H369" s="42"/>
      <c r="I369" s="196"/>
      <c r="J369" s="33"/>
    </row>
    <row r="370" spans="1:11" ht="36" hidden="1" customHeight="1">
      <c r="A370" s="29" t="s">
        <v>219</v>
      </c>
      <c r="B370" s="34" t="s">
        <v>98</v>
      </c>
      <c r="C370" s="34" t="s">
        <v>23</v>
      </c>
      <c r="D370" s="36" t="s">
        <v>99</v>
      </c>
      <c r="E370" s="53"/>
      <c r="F370" s="42"/>
      <c r="G370" s="42"/>
      <c r="H370" s="42"/>
      <c r="I370" s="195">
        <f>I371</f>
        <v>211000</v>
      </c>
      <c r="J370" s="33"/>
    </row>
    <row r="371" spans="1:11" ht="26.25" hidden="1" customHeight="1">
      <c r="A371" s="29"/>
      <c r="B371" s="34"/>
      <c r="C371" s="34"/>
      <c r="D371" s="36"/>
      <c r="E371" s="87" t="s">
        <v>25</v>
      </c>
      <c r="F371" s="42"/>
      <c r="G371" s="42"/>
      <c r="H371" s="42"/>
      <c r="I371" s="196">
        <v>211000</v>
      </c>
      <c r="J371" s="33"/>
    </row>
    <row r="372" spans="1:11" ht="10.5" hidden="1" customHeight="1">
      <c r="A372" s="29"/>
      <c r="B372" s="34"/>
      <c r="C372" s="34"/>
      <c r="D372" s="36"/>
      <c r="E372" s="110"/>
      <c r="F372" s="42"/>
      <c r="G372" s="42"/>
      <c r="H372" s="42"/>
      <c r="I372" s="196"/>
      <c r="J372" s="33"/>
    </row>
    <row r="373" spans="1:11" ht="248.25" hidden="1" customHeight="1">
      <c r="A373" s="243" t="s">
        <v>310</v>
      </c>
      <c r="B373" s="232" t="s">
        <v>311</v>
      </c>
      <c r="C373" s="232" t="s">
        <v>312</v>
      </c>
      <c r="D373" s="244" t="s">
        <v>313</v>
      </c>
      <c r="E373" s="110"/>
      <c r="F373" s="242"/>
      <c r="G373" s="242"/>
      <c r="H373" s="242"/>
      <c r="I373" s="245">
        <f>I374</f>
        <v>44855909</v>
      </c>
      <c r="J373" s="236"/>
    </row>
    <row r="374" spans="1:11" ht="37.5" hidden="1" customHeight="1">
      <c r="A374" s="240"/>
      <c r="B374" s="232"/>
      <c r="C374" s="232"/>
      <c r="D374" s="241"/>
      <c r="E374" s="234" t="s">
        <v>314</v>
      </c>
      <c r="F374" s="242"/>
      <c r="G374" s="242"/>
      <c r="H374" s="242"/>
      <c r="I374" s="235">
        <v>44855909</v>
      </c>
      <c r="J374" s="236"/>
    </row>
    <row r="375" spans="1:11" ht="10.5" hidden="1" customHeight="1">
      <c r="A375" s="240"/>
      <c r="B375" s="232"/>
      <c r="C375" s="232"/>
      <c r="D375" s="241"/>
      <c r="E375" s="277"/>
      <c r="F375" s="242"/>
      <c r="G375" s="242"/>
      <c r="H375" s="242"/>
      <c r="I375" s="235"/>
      <c r="J375" s="236"/>
    </row>
    <row r="376" spans="1:11" ht="42.75" hidden="1" customHeight="1">
      <c r="A376" s="240" t="s">
        <v>364</v>
      </c>
      <c r="B376" s="232" t="s">
        <v>365</v>
      </c>
      <c r="C376" s="232" t="s">
        <v>366</v>
      </c>
      <c r="D376" s="35" t="s">
        <v>367</v>
      </c>
      <c r="E376" s="278"/>
      <c r="F376" s="242"/>
      <c r="G376" s="242"/>
      <c r="H376" s="242"/>
      <c r="I376" s="245">
        <f>I377</f>
        <v>40000</v>
      </c>
      <c r="J376" s="236"/>
    </row>
    <row r="377" spans="1:11" ht="31.5" hidden="1" customHeight="1">
      <c r="A377" s="240"/>
      <c r="B377" s="232"/>
      <c r="C377" s="232"/>
      <c r="D377" s="241"/>
      <c r="E377" s="278" t="s">
        <v>368</v>
      </c>
      <c r="F377" s="242"/>
      <c r="G377" s="242"/>
      <c r="H377" s="242"/>
      <c r="I377" s="235">
        <v>40000</v>
      </c>
      <c r="J377" s="236"/>
    </row>
    <row r="378" spans="1:11" ht="10.5" hidden="1" customHeight="1">
      <c r="A378" s="240"/>
      <c r="B378" s="232"/>
      <c r="C378" s="232"/>
      <c r="D378" s="241"/>
      <c r="E378" s="110"/>
      <c r="F378" s="242"/>
      <c r="G378" s="242"/>
      <c r="H378" s="242"/>
      <c r="I378" s="235"/>
      <c r="J378" s="236"/>
    </row>
    <row r="379" spans="1:11" ht="37.5" hidden="1" customHeight="1">
      <c r="A379" s="29" t="s">
        <v>220</v>
      </c>
      <c r="B379" s="85">
        <v>6082</v>
      </c>
      <c r="C379" s="34" t="s">
        <v>143</v>
      </c>
      <c r="D379" s="46" t="s">
        <v>221</v>
      </c>
      <c r="E379" s="53"/>
      <c r="F379" s="42"/>
      <c r="G379" s="42"/>
      <c r="H379" s="42"/>
      <c r="I379" s="195">
        <f>I380</f>
        <v>10000000</v>
      </c>
      <c r="J379" s="33"/>
    </row>
    <row r="380" spans="1:11" ht="36.75" hidden="1" customHeight="1">
      <c r="A380" s="38"/>
      <c r="B380" s="52"/>
      <c r="C380" s="52"/>
      <c r="D380" s="53"/>
      <c r="E380" s="161" t="s">
        <v>222</v>
      </c>
      <c r="F380" s="42"/>
      <c r="G380" s="42"/>
      <c r="H380" s="42"/>
      <c r="I380" s="196">
        <v>10000000</v>
      </c>
      <c r="J380" s="33"/>
    </row>
    <row r="381" spans="1:11" ht="9.75" hidden="1" customHeight="1">
      <c r="A381" s="119"/>
      <c r="B381" s="120"/>
      <c r="C381" s="120"/>
      <c r="D381" s="53"/>
      <c r="E381" s="46"/>
      <c r="F381" s="42"/>
      <c r="G381" s="42"/>
      <c r="H381" s="42"/>
      <c r="I381" s="196"/>
      <c r="J381" s="33"/>
    </row>
    <row r="382" spans="1:11" ht="33" customHeight="1">
      <c r="A382" s="119"/>
      <c r="B382" s="70"/>
      <c r="C382" s="70"/>
      <c r="D382" s="70"/>
      <c r="E382" s="162" t="s">
        <v>223</v>
      </c>
      <c r="F382" s="162"/>
      <c r="G382" s="162"/>
      <c r="H382" s="162"/>
      <c r="I382" s="195">
        <f>I13+I64+I124+I136+I154+I173+I192+I248+I257+I335+I329+I148+I367</f>
        <v>1138071853.77</v>
      </c>
      <c r="J382" s="65"/>
      <c r="K382" s="3">
        <v>1</v>
      </c>
    </row>
    <row r="383" spans="1:11" ht="31.15" customHeight="1">
      <c r="A383" s="111"/>
      <c r="B383" s="111"/>
      <c r="C383" s="111"/>
      <c r="D383" s="111"/>
      <c r="E383" s="111"/>
      <c r="F383" s="111"/>
      <c r="G383" s="111"/>
      <c r="H383" s="111"/>
      <c r="I383" s="203"/>
      <c r="J383" s="163"/>
      <c r="K383" s="3">
        <v>1</v>
      </c>
    </row>
    <row r="384" spans="1:11" s="168" customFormat="1" ht="32.25" customHeight="1">
      <c r="A384" s="293" t="s">
        <v>330</v>
      </c>
      <c r="B384" s="293"/>
      <c r="C384" s="293"/>
      <c r="D384" s="293"/>
      <c r="E384" s="164"/>
      <c r="F384" s="164"/>
      <c r="G384" s="164"/>
      <c r="H384" s="165" t="s">
        <v>331</v>
      </c>
      <c r="I384" s="165"/>
      <c r="J384" s="166"/>
      <c r="K384" s="167">
        <v>1</v>
      </c>
    </row>
    <row r="385" spans="1:10" ht="18.600000000000001" customHeight="1">
      <c r="A385" s="111"/>
      <c r="B385" s="111"/>
      <c r="C385" s="111"/>
      <c r="D385" s="169"/>
      <c r="E385" s="169"/>
      <c r="F385" s="169"/>
      <c r="G385" s="169"/>
      <c r="H385" s="169"/>
      <c r="I385" s="204"/>
      <c r="J385" s="170"/>
    </row>
    <row r="386" spans="1:10" ht="18.75">
      <c r="A386" s="171" t="s">
        <v>224</v>
      </c>
      <c r="B386" s="171"/>
      <c r="C386" s="111"/>
      <c r="D386" s="169"/>
      <c r="E386" s="172"/>
      <c r="F386" s="172"/>
      <c r="G386" s="172"/>
      <c r="H386" s="172"/>
      <c r="I386" s="205"/>
      <c r="J386" s="173"/>
    </row>
    <row r="387" spans="1:10" ht="18.75">
      <c r="A387" s="111"/>
      <c r="B387" s="111"/>
      <c r="C387" s="111"/>
      <c r="D387" s="169"/>
      <c r="E387" s="172"/>
      <c r="F387" s="172"/>
      <c r="G387" s="172"/>
      <c r="H387" s="172"/>
      <c r="I387" s="205"/>
      <c r="J387" s="173"/>
    </row>
    <row r="388" spans="1:10" ht="18.75">
      <c r="A388" s="111"/>
      <c r="B388" s="111"/>
      <c r="C388" s="111"/>
      <c r="D388" s="169"/>
      <c r="E388" s="172"/>
      <c r="F388" s="172"/>
      <c r="G388" s="172"/>
      <c r="H388" s="172"/>
      <c r="I388" s="205"/>
      <c r="J388" s="173"/>
    </row>
    <row r="389" spans="1:10" ht="23.25" customHeight="1">
      <c r="A389" s="111"/>
      <c r="B389" s="111"/>
      <c r="C389" s="111"/>
      <c r="D389" s="169"/>
      <c r="E389" s="174"/>
      <c r="F389" s="172"/>
      <c r="G389" s="172"/>
      <c r="H389" s="172"/>
      <c r="I389" s="206"/>
      <c r="J389" s="173"/>
    </row>
    <row r="390" spans="1:10" ht="27" customHeight="1">
      <c r="A390" s="111"/>
      <c r="B390" s="111"/>
      <c r="C390" s="111"/>
      <c r="D390" s="169"/>
      <c r="E390" s="172"/>
      <c r="F390" s="172"/>
      <c r="G390" s="172"/>
      <c r="H390" s="172"/>
      <c r="I390" s="205"/>
      <c r="J390" s="173"/>
    </row>
    <row r="391" spans="1:10" ht="18.75">
      <c r="A391" s="111"/>
      <c r="B391" s="111"/>
      <c r="C391" s="111"/>
      <c r="D391" s="169"/>
      <c r="E391" s="172"/>
      <c r="F391" s="172"/>
      <c r="G391" s="172"/>
      <c r="H391" s="172"/>
      <c r="I391" s="207"/>
      <c r="J391" s="173"/>
    </row>
    <row r="392" spans="1:10" ht="18.75">
      <c r="A392" s="111"/>
      <c r="B392" s="111"/>
      <c r="C392" s="111"/>
      <c r="D392" s="169"/>
      <c r="E392" s="172"/>
      <c r="F392" s="172"/>
      <c r="G392" s="172"/>
      <c r="H392" s="172"/>
      <c r="I392" s="207"/>
      <c r="J392" s="173"/>
    </row>
    <row r="393" spans="1:10" ht="18.75">
      <c r="A393" s="111"/>
      <c r="B393" s="111"/>
      <c r="C393" s="111"/>
      <c r="D393" s="169"/>
      <c r="E393" s="172"/>
      <c r="F393" s="172"/>
      <c r="G393" s="172"/>
      <c r="H393" s="172"/>
      <c r="I393" s="207"/>
      <c r="J393" s="173"/>
    </row>
    <row r="394" spans="1:10" ht="18.75">
      <c r="A394" s="111"/>
      <c r="B394" s="111"/>
      <c r="C394" s="111"/>
      <c r="D394" s="111"/>
      <c r="E394" s="175"/>
      <c r="F394" s="175"/>
      <c r="G394" s="175"/>
      <c r="H394" s="175"/>
      <c r="I394" s="208"/>
      <c r="J394" s="176"/>
    </row>
    <row r="395" spans="1:10" ht="18.75">
      <c r="A395" s="111"/>
      <c r="B395" s="111"/>
      <c r="C395" s="111"/>
      <c r="D395" s="111"/>
      <c r="E395" s="175"/>
      <c r="F395" s="175"/>
      <c r="G395" s="175"/>
      <c r="H395" s="175"/>
      <c r="I395" s="208"/>
      <c r="J395" s="176"/>
    </row>
    <row r="396" spans="1:10" ht="18.75">
      <c r="A396" s="111"/>
      <c r="B396" s="111"/>
      <c r="C396" s="111"/>
      <c r="D396" s="111"/>
      <c r="E396" s="111"/>
      <c r="F396" s="111"/>
      <c r="G396" s="111"/>
      <c r="H396" s="111"/>
      <c r="I396" s="203"/>
      <c r="J396" s="163"/>
    </row>
    <row r="397" spans="1:10" ht="18.75">
      <c r="A397" s="111"/>
      <c r="B397" s="111"/>
      <c r="C397" s="111"/>
      <c r="D397" s="111"/>
      <c r="E397" s="111"/>
      <c r="F397" s="111"/>
      <c r="G397" s="111"/>
      <c r="H397" s="111"/>
      <c r="I397" s="203"/>
      <c r="J397" s="163"/>
    </row>
    <row r="398" spans="1:10" ht="18.75">
      <c r="A398" s="111"/>
      <c r="B398" s="111"/>
      <c r="C398" s="111"/>
      <c r="D398" s="111"/>
      <c r="E398" s="111"/>
      <c r="F398" s="111"/>
      <c r="G398" s="111"/>
      <c r="H398" s="111"/>
      <c r="I398" s="203"/>
      <c r="J398" s="163"/>
    </row>
    <row r="399" spans="1:10" ht="18.75">
      <c r="A399" s="111"/>
      <c r="B399" s="111"/>
      <c r="C399" s="111"/>
      <c r="D399" s="111"/>
      <c r="E399" s="111"/>
      <c r="F399" s="111"/>
      <c r="G399" s="111"/>
      <c r="H399" s="111"/>
      <c r="I399" s="203"/>
      <c r="J399" s="163"/>
    </row>
    <row r="400" spans="1:10" ht="18.75">
      <c r="A400" s="111"/>
      <c r="B400" s="111"/>
      <c r="C400" s="111"/>
      <c r="D400" s="111"/>
      <c r="E400" s="111"/>
      <c r="F400" s="111"/>
      <c r="G400" s="111"/>
      <c r="H400" s="111"/>
      <c r="I400" s="203"/>
      <c r="J400" s="163"/>
    </row>
    <row r="401" spans="1:10" ht="18.75">
      <c r="A401" s="111"/>
      <c r="B401" s="111"/>
      <c r="C401" s="111"/>
      <c r="D401" s="111"/>
      <c r="E401" s="111"/>
      <c r="F401" s="111"/>
      <c r="G401" s="111"/>
      <c r="H401" s="111"/>
      <c r="I401" s="203"/>
      <c r="J401" s="163"/>
    </row>
    <row r="402" spans="1:10" ht="18.75">
      <c r="A402" s="111"/>
      <c r="B402" s="111"/>
      <c r="C402" s="111"/>
      <c r="D402" s="111"/>
      <c r="E402" s="111"/>
      <c r="F402" s="111"/>
      <c r="G402" s="111"/>
      <c r="H402" s="111"/>
      <c r="I402" s="203"/>
      <c r="J402" s="163"/>
    </row>
    <row r="403" spans="1:10" ht="18.75">
      <c r="A403" s="111"/>
      <c r="B403" s="111"/>
      <c r="C403" s="111"/>
      <c r="D403" s="111"/>
      <c r="E403" s="111"/>
      <c r="F403" s="111"/>
      <c r="G403" s="111"/>
      <c r="H403" s="111"/>
      <c r="I403" s="203"/>
      <c r="J403" s="163"/>
    </row>
    <row r="404" spans="1:10" ht="18.75">
      <c r="A404" s="111"/>
      <c r="B404" s="111"/>
      <c r="C404" s="111"/>
      <c r="D404" s="111"/>
      <c r="E404" s="111"/>
      <c r="F404" s="111"/>
      <c r="G404" s="111"/>
      <c r="H404" s="111"/>
      <c r="I404" s="203"/>
      <c r="J404" s="163"/>
    </row>
    <row r="405" spans="1:10" ht="18.75">
      <c r="A405" s="111"/>
      <c r="B405" s="111"/>
      <c r="C405" s="111"/>
      <c r="D405" s="111"/>
      <c r="E405" s="111"/>
      <c r="F405" s="111"/>
      <c r="G405" s="111"/>
      <c r="H405" s="111"/>
      <c r="I405" s="203"/>
      <c r="J405" s="163"/>
    </row>
    <row r="406" spans="1:10" ht="18.75">
      <c r="A406" s="111"/>
      <c r="B406" s="111"/>
      <c r="C406" s="111"/>
      <c r="D406" s="111"/>
      <c r="E406" s="111"/>
      <c r="F406" s="111"/>
      <c r="G406" s="111"/>
      <c r="H406" s="111"/>
      <c r="I406" s="203"/>
      <c r="J406" s="163"/>
    </row>
    <row r="407" spans="1:10" ht="18.75">
      <c r="A407" s="111"/>
      <c r="B407" s="111"/>
      <c r="C407" s="111"/>
      <c r="D407" s="111"/>
      <c r="E407" s="111"/>
      <c r="F407" s="111"/>
      <c r="G407" s="111"/>
      <c r="H407" s="111"/>
      <c r="I407" s="203"/>
      <c r="J407" s="163"/>
    </row>
    <row r="408" spans="1:10" ht="18.75">
      <c r="A408" s="111"/>
      <c r="B408" s="111"/>
      <c r="C408" s="111"/>
      <c r="D408" s="111"/>
      <c r="E408" s="111"/>
      <c r="F408" s="111"/>
      <c r="G408" s="111"/>
      <c r="H408" s="111"/>
      <c r="I408" s="203"/>
      <c r="J408" s="163"/>
    </row>
    <row r="409" spans="1:10" ht="18.75">
      <c r="A409" s="111"/>
      <c r="B409" s="111"/>
      <c r="C409" s="111"/>
      <c r="D409" s="111"/>
      <c r="E409" s="111"/>
      <c r="F409" s="111"/>
      <c r="G409" s="111"/>
      <c r="H409" s="111"/>
      <c r="I409" s="203"/>
      <c r="J409" s="163"/>
    </row>
    <row r="410" spans="1:10" ht="18.75">
      <c r="A410" s="111"/>
      <c r="B410" s="111"/>
      <c r="C410" s="111"/>
      <c r="D410" s="111"/>
      <c r="E410" s="111"/>
      <c r="F410" s="111"/>
      <c r="G410" s="111"/>
      <c r="H410" s="111"/>
      <c r="I410" s="203"/>
      <c r="J410" s="163"/>
    </row>
    <row r="411" spans="1:10" ht="18.75">
      <c r="A411" s="111"/>
      <c r="B411" s="111"/>
      <c r="C411" s="111"/>
      <c r="D411" s="111"/>
      <c r="E411" s="111"/>
      <c r="F411" s="111"/>
      <c r="G411" s="111"/>
      <c r="H411" s="111"/>
      <c r="I411" s="203"/>
      <c r="J411" s="163"/>
    </row>
    <row r="412" spans="1:10" ht="18.75">
      <c r="A412" s="111"/>
      <c r="B412" s="111"/>
      <c r="C412" s="111"/>
      <c r="D412" s="111"/>
      <c r="E412" s="111"/>
      <c r="F412" s="111"/>
      <c r="G412" s="111"/>
      <c r="H412" s="111"/>
      <c r="I412" s="203"/>
      <c r="J412" s="163"/>
    </row>
    <row r="413" spans="1:10" ht="18.75">
      <c r="A413" s="111"/>
      <c r="B413" s="111"/>
      <c r="C413" s="111"/>
      <c r="D413" s="111"/>
      <c r="E413" s="111"/>
      <c r="F413" s="111"/>
      <c r="G413" s="111"/>
      <c r="H413" s="111"/>
      <c r="I413" s="203"/>
      <c r="J413" s="163"/>
    </row>
    <row r="414" spans="1:10" ht="18.75">
      <c r="A414" s="111"/>
      <c r="B414" s="111"/>
      <c r="C414" s="111"/>
      <c r="D414" s="111"/>
      <c r="E414" s="111"/>
      <c r="F414" s="111"/>
      <c r="G414" s="111"/>
      <c r="H414" s="111"/>
      <c r="I414" s="203"/>
      <c r="J414" s="163"/>
    </row>
    <row r="415" spans="1:10" ht="18.75">
      <c r="A415" s="111"/>
      <c r="B415" s="111"/>
      <c r="C415" s="111"/>
      <c r="D415" s="111"/>
      <c r="E415" s="111"/>
      <c r="F415" s="111"/>
      <c r="G415" s="111"/>
      <c r="H415" s="111"/>
      <c r="I415" s="203"/>
      <c r="J415" s="163"/>
    </row>
    <row r="416" spans="1:10" ht="18.75">
      <c r="A416" s="111"/>
      <c r="B416" s="111"/>
      <c r="C416" s="111"/>
      <c r="D416" s="111"/>
      <c r="E416" s="111"/>
      <c r="F416" s="111"/>
      <c r="G416" s="111"/>
      <c r="H416" s="111"/>
      <c r="I416" s="203"/>
      <c r="J416" s="163"/>
    </row>
    <row r="417" spans="1:10" ht="18.75">
      <c r="A417" s="111"/>
      <c r="B417" s="111"/>
      <c r="C417" s="111"/>
      <c r="D417" s="111"/>
      <c r="E417" s="111"/>
      <c r="F417" s="111"/>
      <c r="G417" s="111"/>
      <c r="H417" s="111"/>
      <c r="I417" s="203"/>
      <c r="J417" s="163"/>
    </row>
    <row r="418" spans="1:10" ht="18.75">
      <c r="A418" s="111"/>
      <c r="B418" s="111"/>
      <c r="C418" s="111"/>
      <c r="D418" s="111"/>
      <c r="E418" s="111"/>
      <c r="F418" s="111"/>
      <c r="G418" s="111"/>
      <c r="H418" s="111"/>
      <c r="I418" s="203"/>
      <c r="J418" s="163"/>
    </row>
    <row r="419" spans="1:10" ht="18.75">
      <c r="A419" s="111"/>
      <c r="B419" s="111"/>
      <c r="C419" s="111"/>
      <c r="D419" s="111"/>
      <c r="E419" s="111"/>
      <c r="F419" s="111"/>
      <c r="G419" s="111"/>
      <c r="H419" s="111"/>
      <c r="I419" s="203"/>
      <c r="J419" s="163"/>
    </row>
    <row r="420" spans="1:10" ht="18.75">
      <c r="A420" s="111"/>
      <c r="B420" s="111"/>
      <c r="C420" s="111"/>
      <c r="D420" s="111"/>
      <c r="E420" s="111"/>
      <c r="F420" s="111"/>
      <c r="G420" s="111"/>
      <c r="H420" s="111"/>
      <c r="I420" s="203"/>
      <c r="J420" s="163"/>
    </row>
    <row r="421" spans="1:10" ht="18.75">
      <c r="A421" s="111"/>
      <c r="B421" s="111"/>
      <c r="C421" s="111"/>
      <c r="D421" s="111"/>
      <c r="E421" s="111"/>
      <c r="F421" s="111"/>
      <c r="G421" s="111"/>
      <c r="H421" s="111"/>
      <c r="I421" s="203"/>
      <c r="J421" s="163"/>
    </row>
    <row r="422" spans="1:10" ht="18.75">
      <c r="A422" s="111"/>
      <c r="B422" s="111"/>
      <c r="C422" s="111"/>
      <c r="D422" s="111"/>
      <c r="E422" s="111"/>
      <c r="F422" s="111"/>
      <c r="G422" s="111"/>
      <c r="H422" s="111"/>
      <c r="I422" s="203"/>
      <c r="J422" s="163"/>
    </row>
    <row r="423" spans="1:10" ht="18.75">
      <c r="A423" s="111"/>
      <c r="B423" s="111"/>
      <c r="C423" s="111"/>
      <c r="D423" s="111"/>
      <c r="E423" s="111"/>
      <c r="F423" s="111"/>
      <c r="G423" s="111"/>
      <c r="H423" s="111"/>
      <c r="I423" s="203"/>
      <c r="J423" s="163"/>
    </row>
    <row r="424" spans="1:10" ht="18.75">
      <c r="A424" s="111"/>
      <c r="B424" s="111"/>
      <c r="C424" s="111"/>
      <c r="D424" s="111"/>
      <c r="E424" s="111"/>
      <c r="F424" s="111"/>
      <c r="G424" s="111"/>
      <c r="H424" s="111"/>
      <c r="I424" s="203"/>
      <c r="J424" s="163"/>
    </row>
    <row r="425" spans="1:10" ht="18.75">
      <c r="A425" s="111"/>
      <c r="B425" s="111"/>
      <c r="C425" s="111"/>
      <c r="D425" s="111"/>
      <c r="E425" s="111"/>
      <c r="F425" s="111"/>
      <c r="G425" s="111"/>
      <c r="H425" s="111"/>
      <c r="I425" s="203"/>
      <c r="J425" s="163"/>
    </row>
    <row r="426" spans="1:10" ht="18.75">
      <c r="A426" s="111"/>
      <c r="B426" s="111"/>
      <c r="C426" s="111"/>
      <c r="D426" s="111"/>
      <c r="E426" s="111"/>
      <c r="F426" s="111"/>
      <c r="G426" s="111"/>
      <c r="H426" s="111"/>
      <c r="I426" s="203"/>
      <c r="J426" s="163"/>
    </row>
    <row r="427" spans="1:10" ht="18.75">
      <c r="A427" s="111"/>
      <c r="B427" s="111"/>
      <c r="C427" s="111"/>
      <c r="D427" s="111"/>
      <c r="E427" s="111"/>
      <c r="F427" s="111"/>
      <c r="G427" s="111"/>
      <c r="H427" s="111"/>
      <c r="I427" s="203"/>
      <c r="J427" s="163"/>
    </row>
    <row r="428" spans="1:10" ht="18.75">
      <c r="A428" s="111"/>
      <c r="B428" s="111"/>
      <c r="C428" s="111"/>
      <c r="D428" s="111"/>
      <c r="E428" s="111"/>
      <c r="F428" s="111"/>
      <c r="G428" s="111"/>
      <c r="H428" s="111"/>
      <c r="I428" s="203"/>
      <c r="J428" s="163"/>
    </row>
    <row r="429" spans="1:10" ht="18.75">
      <c r="A429" s="111"/>
      <c r="B429" s="111"/>
      <c r="C429" s="111"/>
      <c r="D429" s="111"/>
      <c r="E429" s="111"/>
      <c r="F429" s="111"/>
      <c r="G429" s="111"/>
      <c r="H429" s="111"/>
      <c r="I429" s="203"/>
      <c r="J429" s="163"/>
    </row>
    <row r="430" spans="1:10" ht="18.75">
      <c r="A430" s="111"/>
      <c r="B430" s="111"/>
      <c r="C430" s="111"/>
      <c r="D430" s="111"/>
      <c r="E430" s="111"/>
      <c r="F430" s="111"/>
      <c r="G430" s="111"/>
      <c r="H430" s="111"/>
      <c r="I430" s="203"/>
      <c r="J430" s="163"/>
    </row>
    <row r="431" spans="1:10" ht="18.75">
      <c r="A431" s="111"/>
      <c r="B431" s="111"/>
      <c r="C431" s="111"/>
      <c r="D431" s="111"/>
      <c r="E431" s="111"/>
      <c r="F431" s="111"/>
      <c r="G431" s="111"/>
      <c r="H431" s="111"/>
      <c r="I431" s="203"/>
      <c r="J431" s="163"/>
    </row>
    <row r="432" spans="1:10" ht="18.75">
      <c r="A432" s="111"/>
      <c r="B432" s="111"/>
      <c r="C432" s="111"/>
      <c r="D432" s="111"/>
      <c r="E432" s="111"/>
      <c r="F432" s="111"/>
      <c r="G432" s="111"/>
      <c r="H432" s="111"/>
      <c r="I432" s="203"/>
      <c r="J432" s="163"/>
    </row>
    <row r="433" spans="1:10" ht="18.75">
      <c r="A433" s="111"/>
      <c r="B433" s="111"/>
      <c r="C433" s="111"/>
      <c r="D433" s="111"/>
      <c r="E433" s="111"/>
      <c r="F433" s="111"/>
      <c r="G433" s="111"/>
      <c r="H433" s="111"/>
      <c r="I433" s="203"/>
      <c r="J433" s="163"/>
    </row>
    <row r="434" spans="1:10" ht="18.75">
      <c r="A434" s="111"/>
      <c r="B434" s="111"/>
      <c r="C434" s="111"/>
      <c r="D434" s="111"/>
      <c r="E434" s="111"/>
      <c r="F434" s="111"/>
      <c r="G434" s="111"/>
      <c r="H434" s="111"/>
      <c r="I434" s="203"/>
      <c r="J434" s="163"/>
    </row>
    <row r="435" spans="1:10" ht="18.75">
      <c r="A435" s="111"/>
      <c r="B435" s="111"/>
      <c r="C435" s="111"/>
      <c r="D435" s="111"/>
      <c r="E435" s="111"/>
      <c r="F435" s="111"/>
      <c r="G435" s="111"/>
      <c r="H435" s="111"/>
      <c r="I435" s="203"/>
      <c r="J435" s="163"/>
    </row>
    <row r="436" spans="1:10" ht="18.75">
      <c r="A436" s="111"/>
      <c r="B436" s="111"/>
      <c r="C436" s="111"/>
      <c r="D436" s="111"/>
      <c r="E436" s="111"/>
      <c r="F436" s="111"/>
      <c r="G436" s="111"/>
      <c r="H436" s="111"/>
      <c r="I436" s="203"/>
      <c r="J436" s="163"/>
    </row>
    <row r="437" spans="1:10" ht="18.75">
      <c r="A437" s="111"/>
      <c r="B437" s="111"/>
      <c r="C437" s="111"/>
      <c r="D437" s="111"/>
      <c r="E437" s="111"/>
      <c r="F437" s="111"/>
      <c r="G437" s="111"/>
      <c r="H437" s="111"/>
      <c r="I437" s="203"/>
      <c r="J437" s="163"/>
    </row>
    <row r="438" spans="1:10" ht="18.75">
      <c r="A438" s="111"/>
      <c r="B438" s="111"/>
      <c r="C438" s="111"/>
      <c r="D438" s="111"/>
      <c r="E438" s="111"/>
      <c r="F438" s="111"/>
      <c r="G438" s="111"/>
      <c r="H438" s="111"/>
      <c r="I438" s="203"/>
      <c r="J438" s="163"/>
    </row>
    <row r="439" spans="1:10" ht="18.75">
      <c r="A439" s="111"/>
      <c r="B439" s="111"/>
      <c r="C439" s="111"/>
      <c r="D439" s="111"/>
      <c r="E439" s="111"/>
      <c r="F439" s="111"/>
      <c r="G439" s="111"/>
      <c r="H439" s="111"/>
      <c r="I439" s="203"/>
      <c r="J439" s="163"/>
    </row>
    <row r="440" spans="1:10" ht="18.75">
      <c r="A440" s="111"/>
      <c r="B440" s="111"/>
      <c r="C440" s="111"/>
      <c r="D440" s="111"/>
      <c r="E440" s="111"/>
      <c r="F440" s="111"/>
      <c r="G440" s="111"/>
      <c r="H440" s="111"/>
      <c r="I440" s="203"/>
      <c r="J440" s="163"/>
    </row>
    <row r="441" spans="1:10" ht="18.75">
      <c r="A441" s="111"/>
      <c r="B441" s="111"/>
      <c r="C441" s="111"/>
      <c r="D441" s="111"/>
      <c r="E441" s="111"/>
      <c r="F441" s="111"/>
      <c r="G441" s="111"/>
      <c r="H441" s="111"/>
      <c r="I441" s="203"/>
      <c r="J441" s="163"/>
    </row>
    <row r="442" spans="1:10" ht="18.75">
      <c r="A442" s="111"/>
      <c r="B442" s="111"/>
      <c r="C442" s="111"/>
      <c r="D442" s="111"/>
      <c r="E442" s="111"/>
      <c r="F442" s="111"/>
      <c r="G442" s="111"/>
      <c r="H442" s="111"/>
      <c r="I442" s="203"/>
      <c r="J442" s="163"/>
    </row>
    <row r="443" spans="1:10" ht="18.75">
      <c r="A443" s="111"/>
      <c r="B443" s="111"/>
      <c r="C443" s="111"/>
      <c r="D443" s="111"/>
      <c r="E443" s="111"/>
      <c r="F443" s="111"/>
      <c r="G443" s="111"/>
      <c r="H443" s="111"/>
      <c r="I443" s="203"/>
      <c r="J443" s="163"/>
    </row>
    <row r="444" spans="1:10" ht="18.75">
      <c r="A444" s="111"/>
      <c r="B444" s="111"/>
      <c r="C444" s="111"/>
      <c r="D444" s="111"/>
      <c r="E444" s="111"/>
      <c r="F444" s="111"/>
      <c r="G444" s="111"/>
      <c r="H444" s="111"/>
      <c r="I444" s="203"/>
      <c r="J444" s="163"/>
    </row>
    <row r="445" spans="1:10" ht="18.75">
      <c r="A445" s="111"/>
      <c r="B445" s="111"/>
      <c r="C445" s="111"/>
      <c r="D445" s="111"/>
      <c r="E445" s="111"/>
      <c r="F445" s="111"/>
      <c r="G445" s="111"/>
      <c r="H445" s="111"/>
      <c r="I445" s="203"/>
      <c r="J445" s="163"/>
    </row>
    <row r="446" spans="1:10" ht="18.75">
      <c r="A446" s="111"/>
      <c r="B446" s="111"/>
      <c r="C446" s="111"/>
      <c r="D446" s="111"/>
      <c r="E446" s="111"/>
      <c r="F446" s="111"/>
      <c r="G446" s="111"/>
      <c r="H446" s="111"/>
      <c r="I446" s="203"/>
      <c r="J446" s="163"/>
    </row>
    <row r="447" spans="1:10" ht="18.75">
      <c r="A447" s="111"/>
      <c r="B447" s="111"/>
      <c r="C447" s="111"/>
      <c r="D447" s="111"/>
      <c r="E447" s="111"/>
      <c r="F447" s="111"/>
      <c r="G447" s="111"/>
      <c r="H447" s="111"/>
      <c r="I447" s="203"/>
      <c r="J447" s="163"/>
    </row>
    <row r="448" spans="1:10" ht="18.75">
      <c r="A448" s="111"/>
      <c r="B448" s="111"/>
      <c r="C448" s="111"/>
      <c r="D448" s="111"/>
      <c r="E448" s="111"/>
      <c r="F448" s="111"/>
      <c r="G448" s="111"/>
      <c r="H448" s="111"/>
      <c r="I448" s="203"/>
      <c r="J448" s="163"/>
    </row>
    <row r="449" spans="1:10" ht="18.75">
      <c r="A449" s="111"/>
      <c r="B449" s="111"/>
      <c r="C449" s="111"/>
      <c r="D449" s="111"/>
      <c r="E449" s="111"/>
      <c r="F449" s="111"/>
      <c r="G449" s="111"/>
      <c r="H449" s="111"/>
      <c r="I449" s="203"/>
      <c r="J449" s="163"/>
    </row>
    <row r="450" spans="1:10" ht="18.75">
      <c r="A450" s="111"/>
      <c r="B450" s="111"/>
      <c r="C450" s="111"/>
      <c r="D450" s="111"/>
      <c r="E450" s="111"/>
      <c r="F450" s="111"/>
      <c r="G450" s="111"/>
      <c r="H450" s="111"/>
      <c r="I450" s="203"/>
      <c r="J450" s="163"/>
    </row>
    <row r="451" spans="1:10" ht="18.75">
      <c r="A451" s="111"/>
      <c r="B451" s="111"/>
      <c r="C451" s="111"/>
      <c r="D451" s="111"/>
      <c r="E451" s="111"/>
      <c r="F451" s="111"/>
      <c r="G451" s="111"/>
      <c r="H451" s="111"/>
      <c r="I451" s="203"/>
      <c r="J451" s="163"/>
    </row>
    <row r="452" spans="1:10" ht="18.75">
      <c r="A452" s="111"/>
      <c r="B452" s="111"/>
      <c r="C452" s="111"/>
      <c r="D452" s="111"/>
      <c r="E452" s="111"/>
      <c r="F452" s="111"/>
      <c r="G452" s="111"/>
      <c r="H452" s="111"/>
      <c r="I452" s="203"/>
      <c r="J452" s="163"/>
    </row>
    <row r="453" spans="1:10" ht="18.75">
      <c r="A453" s="111"/>
      <c r="B453" s="111"/>
      <c r="C453" s="111"/>
      <c r="D453" s="111"/>
      <c r="E453" s="111"/>
      <c r="F453" s="111"/>
      <c r="G453" s="111"/>
      <c r="H453" s="111"/>
      <c r="I453" s="203"/>
      <c r="J453" s="163"/>
    </row>
    <row r="454" spans="1:10" ht="18.75">
      <c r="A454" s="111"/>
      <c r="B454" s="111"/>
      <c r="C454" s="111"/>
      <c r="D454" s="111"/>
      <c r="E454" s="111"/>
      <c r="F454" s="111"/>
      <c r="G454" s="111"/>
      <c r="H454" s="111"/>
      <c r="I454" s="203"/>
      <c r="J454" s="163"/>
    </row>
    <row r="455" spans="1:10" ht="18.75">
      <c r="A455" s="111"/>
      <c r="B455" s="111"/>
      <c r="C455" s="111"/>
      <c r="D455" s="111"/>
      <c r="E455" s="111"/>
      <c r="F455" s="111"/>
      <c r="G455" s="111"/>
      <c r="H455" s="111"/>
      <c r="I455" s="203"/>
      <c r="J455" s="163"/>
    </row>
    <row r="456" spans="1:10" ht="18.75">
      <c r="A456" s="111"/>
      <c r="B456" s="111"/>
      <c r="C456" s="111"/>
      <c r="D456" s="111"/>
      <c r="E456" s="111"/>
      <c r="F456" s="111"/>
      <c r="G456" s="111"/>
      <c r="H456" s="111"/>
      <c r="I456" s="203"/>
      <c r="J456" s="163"/>
    </row>
    <row r="457" spans="1:10" ht="18.75">
      <c r="A457" s="111"/>
      <c r="B457" s="111"/>
      <c r="C457" s="111"/>
      <c r="D457" s="111"/>
      <c r="E457" s="111"/>
      <c r="F457" s="111"/>
      <c r="G457" s="111"/>
      <c r="H457" s="111"/>
      <c r="I457" s="203"/>
      <c r="J457" s="163"/>
    </row>
    <row r="458" spans="1:10" ht="18.75">
      <c r="A458" s="111"/>
      <c r="B458" s="111"/>
      <c r="C458" s="111"/>
      <c r="D458" s="111"/>
      <c r="E458" s="111"/>
      <c r="F458" s="111"/>
      <c r="G458" s="111"/>
      <c r="H458" s="111"/>
      <c r="I458" s="203"/>
      <c r="J458" s="163"/>
    </row>
    <row r="459" spans="1:10" ht="18.75">
      <c r="A459" s="111"/>
      <c r="B459" s="111"/>
      <c r="C459" s="111"/>
      <c r="D459" s="111"/>
      <c r="E459" s="111"/>
      <c r="F459" s="111"/>
      <c r="G459" s="111"/>
      <c r="H459" s="111"/>
      <c r="I459" s="203"/>
      <c r="J459" s="163"/>
    </row>
    <row r="460" spans="1:10" ht="18.75">
      <c r="A460" s="111"/>
      <c r="B460" s="111"/>
      <c r="C460" s="111"/>
      <c r="D460" s="111"/>
      <c r="E460" s="111"/>
      <c r="F460" s="111"/>
      <c r="G460" s="111"/>
      <c r="H460" s="111"/>
      <c r="I460" s="203"/>
      <c r="J460" s="163"/>
    </row>
    <row r="461" spans="1:10" ht="18.75">
      <c r="A461" s="111"/>
      <c r="B461" s="111"/>
      <c r="C461" s="111"/>
      <c r="D461" s="111"/>
      <c r="E461" s="111"/>
      <c r="F461" s="111"/>
      <c r="G461" s="111"/>
      <c r="H461" s="111"/>
      <c r="I461" s="203"/>
      <c r="J461" s="163"/>
    </row>
    <row r="462" spans="1:10" ht="18.75">
      <c r="A462" s="111"/>
      <c r="B462" s="111"/>
      <c r="C462" s="111"/>
      <c r="D462" s="111"/>
      <c r="E462" s="111"/>
      <c r="F462" s="111"/>
      <c r="G462" s="111"/>
      <c r="H462" s="111"/>
      <c r="I462" s="203"/>
      <c r="J462" s="163"/>
    </row>
    <row r="463" spans="1:10" ht="18.75">
      <c r="A463" s="111"/>
      <c r="B463" s="111"/>
      <c r="C463" s="111"/>
      <c r="D463" s="111"/>
      <c r="E463" s="111"/>
      <c r="F463" s="111"/>
      <c r="G463" s="111"/>
      <c r="H463" s="111"/>
      <c r="I463" s="203"/>
      <c r="J463" s="163"/>
    </row>
    <row r="464" spans="1:10" ht="18.75">
      <c r="A464" s="111"/>
      <c r="B464" s="111"/>
      <c r="C464" s="111"/>
      <c r="D464" s="111"/>
      <c r="E464" s="111"/>
      <c r="F464" s="111"/>
      <c r="G464" s="111"/>
      <c r="H464" s="111"/>
      <c r="I464" s="203"/>
      <c r="J464" s="163"/>
    </row>
    <row r="465" spans="1:10" ht="18.75">
      <c r="A465" s="111"/>
      <c r="B465" s="111"/>
      <c r="C465" s="111"/>
      <c r="D465" s="111"/>
      <c r="E465" s="111"/>
      <c r="F465" s="111"/>
      <c r="G465" s="111"/>
      <c r="H465" s="111"/>
      <c r="I465" s="203"/>
      <c r="J465" s="163"/>
    </row>
    <row r="466" spans="1:10" ht="18.75">
      <c r="A466" s="111"/>
      <c r="B466" s="111"/>
      <c r="C466" s="111"/>
      <c r="D466" s="111"/>
      <c r="E466" s="111"/>
      <c r="F466" s="111"/>
      <c r="G466" s="111"/>
      <c r="H466" s="111"/>
      <c r="I466" s="203"/>
      <c r="J466" s="163"/>
    </row>
    <row r="467" spans="1:10" ht="18.75">
      <c r="A467" s="111"/>
      <c r="B467" s="111"/>
      <c r="C467" s="111"/>
      <c r="D467" s="111"/>
      <c r="E467" s="111"/>
      <c r="F467" s="111"/>
      <c r="G467" s="111"/>
      <c r="H467" s="111"/>
      <c r="I467" s="203"/>
      <c r="J467" s="163"/>
    </row>
    <row r="468" spans="1:10" ht="18.75">
      <c r="A468" s="111"/>
      <c r="B468" s="111"/>
      <c r="C468" s="111"/>
      <c r="D468" s="111"/>
      <c r="E468" s="111"/>
      <c r="F468" s="111"/>
      <c r="G468" s="111"/>
      <c r="H468" s="111"/>
      <c r="I468" s="203"/>
      <c r="J468" s="163"/>
    </row>
    <row r="469" spans="1:10" ht="18.75">
      <c r="A469" s="111"/>
      <c r="B469" s="111"/>
      <c r="C469" s="111"/>
      <c r="D469" s="111"/>
      <c r="E469" s="111"/>
      <c r="F469" s="111"/>
      <c r="G469" s="111"/>
      <c r="H469" s="111"/>
      <c r="I469" s="203"/>
      <c r="J469" s="163"/>
    </row>
    <row r="470" spans="1:10" ht="18.75">
      <c r="A470" s="111"/>
      <c r="B470" s="111"/>
      <c r="C470" s="111"/>
      <c r="D470" s="111"/>
      <c r="E470" s="111"/>
      <c r="F470" s="111"/>
      <c r="G470" s="111"/>
      <c r="H470" s="111"/>
      <c r="I470" s="203"/>
      <c r="J470" s="163"/>
    </row>
    <row r="471" spans="1:10" ht="18.75">
      <c r="A471" s="111"/>
      <c r="B471" s="111"/>
      <c r="C471" s="111"/>
      <c r="D471" s="111"/>
      <c r="E471" s="111"/>
      <c r="F471" s="111"/>
      <c r="G471" s="111"/>
      <c r="H471" s="111"/>
      <c r="I471" s="203"/>
      <c r="J471" s="163"/>
    </row>
    <row r="472" spans="1:10" ht="18.75">
      <c r="A472" s="111"/>
      <c r="B472" s="111"/>
      <c r="C472" s="111"/>
      <c r="D472" s="111"/>
      <c r="E472" s="111"/>
      <c r="F472" s="111"/>
      <c r="G472" s="111"/>
      <c r="H472" s="111"/>
      <c r="I472" s="203"/>
      <c r="J472" s="163"/>
    </row>
    <row r="473" spans="1:10" ht="18.75">
      <c r="A473" s="111"/>
      <c r="B473" s="111"/>
      <c r="C473" s="111"/>
      <c r="D473" s="111"/>
      <c r="E473" s="111"/>
      <c r="F473" s="111"/>
      <c r="G473" s="111"/>
      <c r="H473" s="111"/>
      <c r="I473" s="203"/>
      <c r="J473" s="163"/>
    </row>
  </sheetData>
  <autoFilter ref="K10:K384">
    <filterColumn colId="0">
      <customFilters>
        <customFilter operator="notEqual" val=" "/>
      </customFilters>
    </filterColumn>
  </autoFilter>
  <mergeCells count="9">
    <mergeCell ref="A9:C9"/>
    <mergeCell ref="D9:F9"/>
    <mergeCell ref="A10:C10"/>
    <mergeCell ref="A384:D384"/>
    <mergeCell ref="H1:I1"/>
    <mergeCell ref="A5:J5"/>
    <mergeCell ref="A6:J6"/>
    <mergeCell ref="A7:J7"/>
    <mergeCell ref="A8:J8"/>
  </mergeCells>
  <hyperlinks>
    <hyperlink ref="D113" r:id="rId1" location="n8" display="n8"/>
  </hyperlinks>
  <pageMargins left="0.78740157480314965" right="0.23622047244094491" top="0.27559055118110237" bottom="1.0629921259842521" header="0.23622047244094491" footer="0.27559055118110237"/>
  <pageSetup paperSize="9" scale="47" orientation="landscape" r:id="rId2"/>
  <headerFooter differentFirst="1">
    <oddHeader>&amp;C&amp;P</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Лист1!_GoBack</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revision>1</cp:revision>
  <cp:lastPrinted>2025-10-13T13:27:54Z</cp:lastPrinted>
  <dcterms:created xsi:type="dcterms:W3CDTF">2006-09-28T05:33:49Z</dcterms:created>
  <dcterms:modified xsi:type="dcterms:W3CDTF">2025-10-13T13:41:37Z</dcterms:modified>
  <dc:language>uk-UA</dc:language>
</cp:coreProperties>
</file>