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20" yWindow="-120" windowWidth="23250" windowHeight="13170" tabRatio="500"/>
  </bookViews>
  <sheets>
    <sheet name="Лист1" sheetId="1" r:id="rId1"/>
  </sheets>
  <definedNames>
    <definedName name="_xlnm._FilterDatabase" localSheetId="0" hidden="1">Лист1!$A$11:$L$229</definedName>
    <definedName name="_xlnm.Print_Titles" localSheetId="0">Лист1!$11:$12</definedName>
    <definedName name="_xlnm.Print_Area" localSheetId="0">Лист1!$A$1:$K$232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144" i="1"/>
  <c r="H145" l="1"/>
  <c r="H143"/>
  <c r="G16"/>
  <c r="H212"/>
  <c r="H211" s="1"/>
  <c r="I219"/>
  <c r="G219" s="1"/>
  <c r="H132"/>
  <c r="H223"/>
  <c r="H222" s="1"/>
  <c r="H221" s="1"/>
  <c r="H136"/>
  <c r="H63"/>
  <c r="G119"/>
  <c r="H142"/>
  <c r="H135"/>
  <c r="H15"/>
  <c r="H14" s="1"/>
  <c r="I228"/>
  <c r="G228" s="1"/>
  <c r="I227"/>
  <c r="G227" s="1"/>
  <c r="G226"/>
  <c r="G225"/>
  <c r="I224"/>
  <c r="G224" s="1"/>
  <c r="I223"/>
  <c r="K222"/>
  <c r="K221" s="1"/>
  <c r="J222"/>
  <c r="J221" s="1"/>
  <c r="I220"/>
  <c r="G220" s="1"/>
  <c r="I218"/>
  <c r="G218" s="1"/>
  <c r="I217"/>
  <c r="G217" s="1"/>
  <c r="I216"/>
  <c r="G216" s="1"/>
  <c r="I215"/>
  <c r="G215" s="1"/>
  <c r="I214"/>
  <c r="G214" s="1"/>
  <c r="I213"/>
  <c r="G213" s="1"/>
  <c r="K212"/>
  <c r="K211" s="1"/>
  <c r="J212"/>
  <c r="J211" s="1"/>
  <c r="I210"/>
  <c r="G210" s="1"/>
  <c r="I209"/>
  <c r="G209" s="1"/>
  <c r="I208"/>
  <c r="G208" s="1"/>
  <c r="I207"/>
  <c r="G207" s="1"/>
  <c r="I206"/>
  <c r="G206" s="1"/>
  <c r="I205"/>
  <c r="G205" s="1"/>
  <c r="I204"/>
  <c r="G204" s="1"/>
  <c r="I203"/>
  <c r="G203" s="1"/>
  <c r="I202"/>
  <c r="G202" s="1"/>
  <c r="I201"/>
  <c r="G201" s="1"/>
  <c r="I200"/>
  <c r="G200" s="1"/>
  <c r="I199"/>
  <c r="G199" s="1"/>
  <c r="I198"/>
  <c r="G198" s="1"/>
  <c r="I197"/>
  <c r="G197" s="1"/>
  <c r="K196"/>
  <c r="K195" s="1"/>
  <c r="J196"/>
  <c r="J195" s="1"/>
  <c r="H196"/>
  <c r="H195" s="1"/>
  <c r="I194"/>
  <c r="G194" s="1"/>
  <c r="I193"/>
  <c r="G193" s="1"/>
  <c r="I192"/>
  <c r="G192" s="1"/>
  <c r="I191"/>
  <c r="G191" s="1"/>
  <c r="I190"/>
  <c r="G190" s="1"/>
  <c r="K189"/>
  <c r="K188" s="1"/>
  <c r="J189"/>
  <c r="J188" s="1"/>
  <c r="H189"/>
  <c r="H188" s="1"/>
  <c r="I187"/>
  <c r="G187" s="1"/>
  <c r="I186"/>
  <c r="G186" s="1"/>
  <c r="I185"/>
  <c r="G185" s="1"/>
  <c r="I184"/>
  <c r="G184" s="1"/>
  <c r="I183"/>
  <c r="G183" s="1"/>
  <c r="I182"/>
  <c r="G182" s="1"/>
  <c r="I181"/>
  <c r="G181" s="1"/>
  <c r="I180"/>
  <c r="G180" s="1"/>
  <c r="I179"/>
  <c r="G179" s="1"/>
  <c r="I178"/>
  <c r="G178" s="1"/>
  <c r="I177"/>
  <c r="G177" s="1"/>
  <c r="I176"/>
  <c r="G176" s="1"/>
  <c r="I175"/>
  <c r="G175" s="1"/>
  <c r="I174"/>
  <c r="G174" s="1"/>
  <c r="I173"/>
  <c r="G173" s="1"/>
  <c r="I172"/>
  <c r="G172" s="1"/>
  <c r="I171"/>
  <c r="G171" s="1"/>
  <c r="I170"/>
  <c r="G170" s="1"/>
  <c r="I169"/>
  <c r="G169" s="1"/>
  <c r="I168"/>
  <c r="G168" s="1"/>
  <c r="I167"/>
  <c r="G167" s="1"/>
  <c r="I166"/>
  <c r="G166" s="1"/>
  <c r="I165"/>
  <c r="G165" s="1"/>
  <c r="I164"/>
  <c r="G164" s="1"/>
  <c r="I163"/>
  <c r="G163" s="1"/>
  <c r="I162"/>
  <c r="G162" s="1"/>
  <c r="I161"/>
  <c r="G161" s="1"/>
  <c r="I160"/>
  <c r="G160" s="1"/>
  <c r="I159"/>
  <c r="G159" s="1"/>
  <c r="I158"/>
  <c r="G158" s="1"/>
  <c r="I157"/>
  <c r="G157" s="1"/>
  <c r="I156"/>
  <c r="G156" s="1"/>
  <c r="I155"/>
  <c r="G155" s="1"/>
  <c r="K154"/>
  <c r="K153" s="1"/>
  <c r="J154"/>
  <c r="J153" s="1"/>
  <c r="H154"/>
  <c r="I152"/>
  <c r="G152" s="1"/>
  <c r="I151"/>
  <c r="G151" s="1"/>
  <c r="I150"/>
  <c r="G150" s="1"/>
  <c r="I149"/>
  <c r="G149" s="1"/>
  <c r="I148"/>
  <c r="G148" s="1"/>
  <c r="I147"/>
  <c r="G147" s="1"/>
  <c r="I146"/>
  <c r="G146" s="1"/>
  <c r="I145"/>
  <c r="I144"/>
  <c r="I143"/>
  <c r="I142"/>
  <c r="I141"/>
  <c r="G141" s="1"/>
  <c r="I140"/>
  <c r="G140" s="1"/>
  <c r="I139"/>
  <c r="K138"/>
  <c r="K137" s="1"/>
  <c r="J138"/>
  <c r="J137" s="1"/>
  <c r="I136"/>
  <c r="I135"/>
  <c r="I134"/>
  <c r="G134" s="1"/>
  <c r="I133"/>
  <c r="G133" s="1"/>
  <c r="I132"/>
  <c r="K131"/>
  <c r="K130" s="1"/>
  <c r="J131"/>
  <c r="J130" s="1"/>
  <c r="G129"/>
  <c r="G128"/>
  <c r="I127"/>
  <c r="G127" s="1"/>
  <c r="I126"/>
  <c r="G126" s="1"/>
  <c r="I125"/>
  <c r="G125" s="1"/>
  <c r="I124"/>
  <c r="G124" s="1"/>
  <c r="I123"/>
  <c r="G123" s="1"/>
  <c r="K122"/>
  <c r="K121" s="1"/>
  <c r="J122"/>
  <c r="J121" s="1"/>
  <c r="H122"/>
  <c r="H121" s="1"/>
  <c r="I120"/>
  <c r="G120" s="1"/>
  <c r="I118"/>
  <c r="H118"/>
  <c r="H104" s="1"/>
  <c r="G117"/>
  <c r="G116"/>
  <c r="I115"/>
  <c r="G115" s="1"/>
  <c r="I114"/>
  <c r="G114" s="1"/>
  <c r="I113"/>
  <c r="G113" s="1"/>
  <c r="I112"/>
  <c r="G112" s="1"/>
  <c r="I111"/>
  <c r="G111" s="1"/>
  <c r="I110"/>
  <c r="G110" s="1"/>
  <c r="I109"/>
  <c r="G109" s="1"/>
  <c r="I108"/>
  <c r="G108" s="1"/>
  <c r="I107"/>
  <c r="G107" s="1"/>
  <c r="I106"/>
  <c r="G106" s="1"/>
  <c r="I105"/>
  <c r="G105" s="1"/>
  <c r="K104"/>
  <c r="K103" s="1"/>
  <c r="J104"/>
  <c r="J103" s="1"/>
  <c r="G102"/>
  <c r="I101"/>
  <c r="G101" s="1"/>
  <c r="I100"/>
  <c r="G100" s="1"/>
  <c r="I99"/>
  <c r="G99" s="1"/>
  <c r="I98"/>
  <c r="G98" s="1"/>
  <c r="I97"/>
  <c r="G97" s="1"/>
  <c r="I96"/>
  <c r="G96" s="1"/>
  <c r="I95"/>
  <c r="G95" s="1"/>
  <c r="I94"/>
  <c r="G94" s="1"/>
  <c r="I93"/>
  <c r="G93" s="1"/>
  <c r="I92"/>
  <c r="G92" s="1"/>
  <c r="I91"/>
  <c r="G91" s="1"/>
  <c r="I90"/>
  <c r="G90" s="1"/>
  <c r="I89"/>
  <c r="G89" s="1"/>
  <c r="I88"/>
  <c r="G88" s="1"/>
  <c r="I87"/>
  <c r="G87" s="1"/>
  <c r="I86"/>
  <c r="G86" s="1"/>
  <c r="I85"/>
  <c r="G85" s="1"/>
  <c r="I84"/>
  <c r="G84" s="1"/>
  <c r="I83"/>
  <c r="G83" s="1"/>
  <c r="I82"/>
  <c r="G82" s="1"/>
  <c r="I81"/>
  <c r="G81" s="1"/>
  <c r="I80"/>
  <c r="G80" s="1"/>
  <c r="I79"/>
  <c r="G79" s="1"/>
  <c r="I78"/>
  <c r="G78" s="1"/>
  <c r="I77"/>
  <c r="G77" s="1"/>
  <c r="I76"/>
  <c r="G76" s="1"/>
  <c r="K75"/>
  <c r="J75"/>
  <c r="H75"/>
  <c r="K74"/>
  <c r="J74"/>
  <c r="H74"/>
  <c r="I73"/>
  <c r="G73" s="1"/>
  <c r="I72"/>
  <c r="G72" s="1"/>
  <c r="I71"/>
  <c r="G71" s="1"/>
  <c r="I70"/>
  <c r="G70" s="1"/>
  <c r="I69"/>
  <c r="G69" s="1"/>
  <c r="I68"/>
  <c r="G68" s="1"/>
  <c r="I67"/>
  <c r="G67" s="1"/>
  <c r="I66"/>
  <c r="G66" s="1"/>
  <c r="I65"/>
  <c r="G65" s="1"/>
  <c r="I64"/>
  <c r="G64" s="1"/>
  <c r="I63"/>
  <c r="I62"/>
  <c r="G62" s="1"/>
  <c r="I61"/>
  <c r="G61" s="1"/>
  <c r="I60"/>
  <c r="G60" s="1"/>
  <c r="I59"/>
  <c r="G59" s="1"/>
  <c r="G58"/>
  <c r="I57"/>
  <c r="G57" s="1"/>
  <c r="I56"/>
  <c r="G56" s="1"/>
  <c r="I55"/>
  <c r="G55" s="1"/>
  <c r="I54"/>
  <c r="G54" s="1"/>
  <c r="K53"/>
  <c r="K52" s="1"/>
  <c r="J53"/>
  <c r="J52" s="1"/>
  <c r="I51"/>
  <c r="G51" s="1"/>
  <c r="I50"/>
  <c r="G50" s="1"/>
  <c r="G49"/>
  <c r="I48"/>
  <c r="G48" s="1"/>
  <c r="I47"/>
  <c r="G47" s="1"/>
  <c r="I46"/>
  <c r="G46" s="1"/>
  <c r="I45"/>
  <c r="G45" s="1"/>
  <c r="I44"/>
  <c r="G44" s="1"/>
  <c r="I43"/>
  <c r="G43" s="1"/>
  <c r="I42"/>
  <c r="G42" s="1"/>
  <c r="G41"/>
  <c r="I40"/>
  <c r="G40" s="1"/>
  <c r="I39"/>
  <c r="G39" s="1"/>
  <c r="I38"/>
  <c r="G38" s="1"/>
  <c r="I37"/>
  <c r="G37" s="1"/>
  <c r="I36"/>
  <c r="G36" s="1"/>
  <c r="I35"/>
  <c r="G35" s="1"/>
  <c r="I34"/>
  <c r="G34" s="1"/>
  <c r="I33"/>
  <c r="G33" s="1"/>
  <c r="I32"/>
  <c r="G32" s="1"/>
  <c r="G31"/>
  <c r="I30"/>
  <c r="G30" s="1"/>
  <c r="I29"/>
  <c r="G29" s="1"/>
  <c r="I28"/>
  <c r="G28" s="1"/>
  <c r="I27"/>
  <c r="G27" s="1"/>
  <c r="G26"/>
  <c r="I25"/>
  <c r="G25" s="1"/>
  <c r="I24"/>
  <c r="G24" s="1"/>
  <c r="I23"/>
  <c r="G23" s="1"/>
  <c r="I22"/>
  <c r="G22" s="1"/>
  <c r="I20"/>
  <c r="G20" s="1"/>
  <c r="I19"/>
  <c r="G19" s="1"/>
  <c r="G18"/>
  <c r="I17"/>
  <c r="G17" s="1"/>
  <c r="K15"/>
  <c r="K14" s="1"/>
  <c r="J15"/>
  <c r="J14" s="1"/>
  <c r="G223" l="1"/>
  <c r="G222" s="1"/>
  <c r="G142"/>
  <c r="G135"/>
  <c r="K229"/>
  <c r="J229"/>
  <c r="G144"/>
  <c r="G136"/>
  <c r="I189"/>
  <c r="I188" s="1"/>
  <c r="G188" s="1"/>
  <c r="G132"/>
  <c r="G143"/>
  <c r="G118"/>
  <c r="I138"/>
  <c r="I137" s="1"/>
  <c r="G63"/>
  <c r="H53"/>
  <c r="H52" s="1"/>
  <c r="H131"/>
  <c r="H130" s="1"/>
  <c r="G145"/>
  <c r="I154"/>
  <c r="I153" s="1"/>
  <c r="I104"/>
  <c r="I103" s="1"/>
  <c r="I196"/>
  <c r="I195" s="1"/>
  <c r="G195" s="1"/>
  <c r="I122"/>
  <c r="I121" s="1"/>
  <c r="G121" s="1"/>
  <c r="G139"/>
  <c r="I212"/>
  <c r="I211" s="1"/>
  <c r="G211" s="1"/>
  <c r="H103"/>
  <c r="I15"/>
  <c r="I74"/>
  <c r="G74" s="1"/>
  <c r="I53"/>
  <c r="I75"/>
  <c r="G75" s="1"/>
  <c r="H138"/>
  <c r="H153"/>
  <c r="I131"/>
  <c r="I130" s="1"/>
  <c r="I222"/>
  <c r="I221" s="1"/>
  <c r="G221" s="1"/>
  <c r="G212"/>
  <c r="G153" l="1"/>
  <c r="G189"/>
  <c r="G122"/>
  <c r="G196"/>
  <c r="G103"/>
  <c r="G104"/>
  <c r="G154"/>
  <c r="G15"/>
  <c r="G14" s="1"/>
  <c r="I14"/>
  <c r="H137"/>
  <c r="H229" s="1"/>
  <c r="G138"/>
  <c r="G131"/>
  <c r="G130" s="1"/>
  <c r="I52"/>
  <c r="G52" s="1"/>
  <c r="G53"/>
  <c r="I229" l="1"/>
  <c r="G229" s="1"/>
  <c r="G137"/>
</calcChain>
</file>

<file path=xl/sharedStrings.xml><?xml version="1.0" encoding="utf-8"?>
<sst xmlns="http://schemas.openxmlformats.org/spreadsheetml/2006/main" count="735" uniqueCount="448">
  <si>
    <t>до рішення міської ради</t>
  </si>
  <si>
    <t xml:space="preserve">№ </t>
  </si>
  <si>
    <t>Зміни до додатку 7</t>
  </si>
  <si>
    <t>до рішення міської ради "Про бюджет Луцької міської територіальної громади на 2025 рік"</t>
  </si>
  <si>
    <t>Розподіл витрат бюджету Луцької міської територіальної громади на реалізацію місцевих програм у 2025 році</t>
  </si>
  <si>
    <t>.0355100000</t>
  </si>
  <si>
    <t>(код бюджету)</t>
  </si>
  <si>
    <t>грн</t>
  </si>
  <si>
    <t>Код Програмної класифікації видатків та кредитування місцевих бюджетів</t>
  </si>
  <si>
    <t>Код Типової програмної класифікації видатків та кредитування місцевих бюджетів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</si>
  <si>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</si>
  <si>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місцевих бюджетів</t>
  </si>
  <si>
    <t>Найменування місцевої  програми</t>
  </si>
  <si>
    <t>Дата та номер документа, яким затверджено місцеву програму</t>
  </si>
  <si>
    <t>Усього</t>
  </si>
  <si>
    <t>Загальний                         фонд</t>
  </si>
  <si>
    <t>Спеціальний фонд</t>
  </si>
  <si>
    <t>усього</t>
  </si>
  <si>
    <t>Спеціальний фонд (2)</t>
  </si>
  <si>
    <t>у тому числі бюджет розвитку</t>
  </si>
  <si>
    <t>0200000</t>
  </si>
  <si>
    <t xml:space="preserve">Виконавчий комітет                           </t>
  </si>
  <si>
    <t>0210000</t>
  </si>
  <si>
    <t>.0111</t>
  </si>
  <si>
    <t>.0213112</t>
  </si>
  <si>
    <t>.3112</t>
  </si>
  <si>
    <t>Заходи державної політики з питань дітей та їх соціального захисту</t>
  </si>
  <si>
    <t>Програма соціально-правового захисту дітей Луцької територіальної громади на 2025-2029 роки</t>
  </si>
  <si>
    <t>Рішення Луцької міської ради від 18.12.2024 №66/71</t>
  </si>
  <si>
    <t>1090</t>
  </si>
  <si>
    <t>Надання комплексу послуг особам/сім"ям  у сфері соціального захисту та соціального забезпечення іншими надавачами соціальних послуг</t>
  </si>
  <si>
    <t>Програма забезпечення функціонування КУ "ХАБ ВЕТЕРАН" Луцької міської територіальної громади на 2024-2027 роки</t>
  </si>
  <si>
    <t>Рішення Луцької міської ради від 30.10.2024 №64</t>
  </si>
  <si>
    <t>.0214081</t>
  </si>
  <si>
    <t>0829</t>
  </si>
  <si>
    <t>Забезпечення діяльності інших закладів в галузі культури і мистецтва</t>
  </si>
  <si>
    <t xml:space="preserve"> Програма розвитку комунального підприємства "Луцький зоопарк" на 2024-2025 роки</t>
  </si>
  <si>
    <t>Рішення Луцької міської ради від 20.12.2023 № 54/4</t>
  </si>
  <si>
    <t>0214082</t>
  </si>
  <si>
    <t>4082</t>
  </si>
  <si>
    <t>Інші  заходи в галузі культури і мистецтва</t>
  </si>
  <si>
    <t>Програма розвитку міжнародного співробітництва Луцької міської територіальної громади та залучення міжнародної технічної допомоги на 2024-2025 роки</t>
  </si>
  <si>
    <t>Рішення Луцької міської ради від 20.12.2023 №54/23</t>
  </si>
  <si>
    <t>Програма розвитку культури Луцької міської територіальної громади на 2022-2025 роки</t>
  </si>
  <si>
    <t>Рішення Луцької міської ради від 22.12.2021 №24/119</t>
  </si>
  <si>
    <t>0216020</t>
  </si>
  <si>
    <t>0620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</si>
  <si>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</si>
  <si>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Програма регулювання чисельності безпритульних тварин гуманними методами на 2025-2027 роки</t>
  </si>
  <si>
    <t>Рішення Луцької міської ради від 28.08.2024 №62/106</t>
  </si>
  <si>
    <t>0217670</t>
  </si>
  <si>
    <t>0490</t>
  </si>
  <si>
    <t>Внески до статутного капіталу суб’єктів господарювання</t>
  </si>
  <si>
    <t>.0213242</t>
  </si>
  <si>
    <t>Інші заходи у сфері соціального захисту і соціального забезпечення</t>
  </si>
  <si>
    <t>Комплексна програма соціальної підтримки ветеранів війни та членів їх сімей на 2024-2026 роки</t>
  </si>
  <si>
    <t>Рішення Луцької міської ради від 29.11.2023 №53/71</t>
  </si>
  <si>
    <t>0217421</t>
  </si>
  <si>
    <t>.0453</t>
  </si>
  <si>
    <t xml:space="preserve">Утримання та розвиток наземного електротранспорту </t>
  </si>
  <si>
    <t>Програма розвитку громадського транспорту Луцької міської територіальної громади на 2023-2027 роки</t>
  </si>
  <si>
    <t>Рішення Луцької міської ради від 13.12.2022 №38/15</t>
  </si>
  <si>
    <t>0443</t>
  </si>
  <si>
    <t>0217622</t>
  </si>
  <si>
    <t>7622</t>
  </si>
  <si>
    <t>0470</t>
  </si>
  <si>
    <t>Реалізація програм і заходів в галузі туризму та курортів</t>
  </si>
  <si>
    <t>Програма розвитку туризму Луцької міської територіальної громади на 2024-2025 роки</t>
  </si>
  <si>
    <t>Рішення Луцької міської ради від 20.12.2023 № 54/9</t>
  </si>
  <si>
    <t>Програма розвитку комунального підприємства "Центр розвитку туризму" на 2024-2025 роки</t>
  </si>
  <si>
    <t>Рішення Луцької міської ради від 20.12.2023 № 54/10</t>
  </si>
  <si>
    <t>0217700</t>
  </si>
  <si>
    <t>0133</t>
  </si>
  <si>
    <t>Реалізація програм допомоги і грантів Європейського Союзу, урядів іноземних держав, міжнародних організацій, донорських установ</t>
  </si>
  <si>
    <t xml:space="preserve">Програма розвитку міжнародного співробітництва Луцької міської територіальної громади та залучення міжнародної технічної допомоги на 2024-2025 роки ( впровадження проєкту "Міста нуль відходів в Україні")         </t>
  </si>
  <si>
    <t>Програми "Впровадження міжнародного проєкту "Дике життя у великому місті: захист і промоція дикої природи й біорізноманіття в Луцьку та Жешуві" на 2024-2026 роки</t>
  </si>
  <si>
    <t>Рішення Луцької міської ради від 29.05.2024 № 59/97</t>
  </si>
  <si>
    <t>Програма ""Впровадження міжнародного проєкту "Енергомодернізація нового центру STEM-освіти в Луцьку: популяризація кліматичних заходів"" на 2025-2028 роки</t>
  </si>
  <si>
    <t>Рішення Луцької міської ради від 30.04.2025 №74/95</t>
  </si>
  <si>
    <t>Програма "Впровадження міжнародного проєкту "Розвиваємо STEM освіту разом: інноваційне навчання в Ліппе та Луцьку" на 2024-2026 роки"</t>
  </si>
  <si>
    <t>Рішення Луцької міської ради від 29.05.2024 №59/98</t>
  </si>
  <si>
    <t>.0218120</t>
  </si>
  <si>
    <t>.0320</t>
  </si>
  <si>
    <t>Організація рятування на водах</t>
  </si>
  <si>
    <t>Програма організації рятування людей на водних об'єктах Луцької міської територіальної гомади в літній період на 2022-2026 роки</t>
  </si>
  <si>
    <t>Рішення Луцької міської ради від 22.12.2021 № 24/66</t>
  </si>
  <si>
    <t>.0210180</t>
  </si>
  <si>
    <t>.0180</t>
  </si>
  <si>
    <t>.0133</t>
  </si>
  <si>
    <t>Інші видатки</t>
  </si>
  <si>
    <t>Програма забезпечення зберігання документів для соціально-правового захисту громадян Луцької МТГ на 2024 - 2026 роки</t>
  </si>
  <si>
    <t>Рішення Луцької міської ради від 20.12.2023  № 54/27</t>
  </si>
  <si>
    <t>.0218110</t>
  </si>
  <si>
    <t>Заходи із запобігання та ліквідації надзвичайних ситуацій та наслідків стихійного лиха</t>
  </si>
  <si>
    <t>Програма розвитку цивільного захисту Луцької міської територіальної громади на 2021-2025 роки</t>
  </si>
  <si>
    <t>Рішення Луцької міської ради від 23.12.2020 №2/12</t>
  </si>
  <si>
    <t>.0217426</t>
  </si>
  <si>
    <t>.0455</t>
  </si>
  <si>
    <t>Інші заходи у сфері електротранспорту</t>
  </si>
  <si>
    <t>Комплексна програма розвитку міського пасажирського електротранспорту на 2025-2027 роки</t>
  </si>
  <si>
    <t>Рішення Луцької міської ради від 30.10.2024 №64/110</t>
  </si>
  <si>
    <t>.0217610</t>
  </si>
  <si>
    <t>.0411</t>
  </si>
  <si>
    <t xml:space="preserve">Сприяння розвитку малого та середнього підприємництва </t>
  </si>
  <si>
    <t>Програма підтримки малого і середнього підприємництва Луцької міської територіальної громади на 2022-2026 ррки</t>
  </si>
  <si>
    <t>Рішення Луцької міської ради від  20.12.2023 № 54/30</t>
  </si>
  <si>
    <t>Інші заходи громадського порядку та безпеки</t>
  </si>
  <si>
    <t>Рішення Луцької міської ради від 20.12.2023 №54/1</t>
  </si>
  <si>
    <t>0218240</t>
  </si>
  <si>
    <t>0380</t>
  </si>
  <si>
    <t>Заходи та роботи з територіальної оборони</t>
  </si>
  <si>
    <t>.0217691</t>
  </si>
  <si>
    <t>Виконання заходів за рахунок цільових фондів, утворених Верховною Радою Автономної Республіки Крим, органами місцевого самоврядування і місцевими органами виконавчої влади і фондів, утворених Верховною Радою Автономної Республіки Крим, органами місцевого самоврядування і місцевими органами виконавчої влади</t>
  </si>
  <si>
    <t>Програма покращення матеріально-технічного забезпечення військових частин та інших військових формувань, проведення заходів територіальної оборони та мобілізаційної підготовки Луцької міської територіальної громади на 2025-2027 роки</t>
  </si>
  <si>
    <t>Рішення Луцької міської ради від 18.12.2024 № 66/87</t>
  </si>
  <si>
    <t>.0218330</t>
  </si>
  <si>
    <t>0540</t>
  </si>
  <si>
    <t>Інша діяльність у сфері екології та охорони природних ресурсів</t>
  </si>
  <si>
    <t>Комплексна програма охорони довкілля  Луцької міської територіальної громади на 2022-2025 роки</t>
  </si>
  <si>
    <t>Рішення Луцької міської ради від 22.12.2021 № 24/65</t>
  </si>
  <si>
    <t>.0218340</t>
  </si>
  <si>
    <t>.0540</t>
  </si>
  <si>
    <t>Природоохоронні заходи за рахунок цільових фондів</t>
  </si>
  <si>
    <t>0218420</t>
  </si>
  <si>
    <t>8420</t>
  </si>
  <si>
    <t>0830</t>
  </si>
  <si>
    <t>Інші  заходи у сфері медіа (засобів масової інформації)</t>
  </si>
  <si>
    <t>Програма з висвітлення діяльності Луцької міської ради на 2024-2026 роки</t>
  </si>
  <si>
    <t>Рішення Луцької міської ради від 20.12.2023 № 54/11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</si>
  <si>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</si>
  <si>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</si>
  <si>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0217130</t>
  </si>
  <si>
    <t>0421</t>
  </si>
  <si>
    <t>Здійснення заходів із землеустрою</t>
  </si>
  <si>
    <t xml:space="preserve">Програма реалізації містобудівної політики, раціонального використання та охорони земель   Луцької міської територіальної громади на 2025-2026 роки </t>
  </si>
  <si>
    <t>Рішення Луцької міської ради від 18.12.2024 № 66/1</t>
  </si>
  <si>
    <t>0217350</t>
  </si>
  <si>
    <t>Розроблення схем планування та забудови територій (містобудівної документації)</t>
  </si>
  <si>
    <t>0217650</t>
  </si>
  <si>
    <t>Проведення експертної грошової оцінки земельної ділянки чи права на неї</t>
  </si>
  <si>
    <t>0217450</t>
  </si>
  <si>
    <t>Інша діяльність у сфері транспорту</t>
  </si>
  <si>
    <t>Програма підтримки функціонування інформаційних табло на зупинках громадського транспорту Луцької міської територіальної громади на 2025-2030 роки</t>
  </si>
  <si>
    <t>Рішення Луцької міської ради від 30.10.2024 №64/113</t>
  </si>
  <si>
    <t>0218600</t>
  </si>
  <si>
    <t>.0170</t>
  </si>
  <si>
    <t>Обслуговування місцевого боргу</t>
  </si>
  <si>
    <t>Програма управління місцевим боргом бюджету Луцької міської територіальної громади на 2024-2025 роки</t>
  </si>
  <si>
    <t>Рішення Луцької міської ради від 18.12.2024 №66/97</t>
  </si>
  <si>
    <t>0217693</t>
  </si>
  <si>
    <t>Інша заходи пов'язані з економічною діяльністю</t>
  </si>
  <si>
    <t>Програма фінансової підтримки комунального підприємства "Луцькреклама" на 2024 - 2025 роки</t>
  </si>
  <si>
    <t>Рішення Луцької міської ради від 20.12.2023№ 54/17</t>
  </si>
  <si>
    <t xml:space="preserve">Програма забезпечення виконання рішень суду щодо безспірного списання коштів з розпорядника бюджетних коштів Виконавчого комітету Луцької міської ради на 2023-2025 роки </t>
  </si>
  <si>
    <t>Рішення Луцької міської ради від 31.10.2023 №52/111</t>
  </si>
  <si>
    <t>0218311</t>
  </si>
  <si>
    <t>0511</t>
  </si>
  <si>
    <t>Охорона та раціональне використання природних ресурсів</t>
  </si>
  <si>
    <t>Програма розвитку агропромислового комплексу Луцької міської територіальної громади на 2021-2025 роки</t>
  </si>
  <si>
    <t>Рішення Луцької міської ради від 26.08.2021 №17/65</t>
  </si>
  <si>
    <t>0217110</t>
  </si>
  <si>
    <t>Реалізація програм в галузі сільського господарства</t>
  </si>
  <si>
    <t>0600000</t>
  </si>
  <si>
    <t>Департамент освіти</t>
  </si>
  <si>
    <t>0610000</t>
  </si>
  <si>
    <t>0611010</t>
  </si>
  <si>
    <t>.0910</t>
  </si>
  <si>
    <t>Надання дошкільної освіти</t>
  </si>
  <si>
    <t>Комплексна програма "Розвиток освіти Луцької міської територіальної громади на 2025-2029 роки"</t>
  </si>
  <si>
    <t>Рішення Луцької міської ради від 18.12.2024 №66/72</t>
  </si>
  <si>
    <t>0611021</t>
  </si>
  <si>
    <t>.0921</t>
  </si>
  <si>
    <t>Надання загальної середньої освіти закладами загальної середньої освіти за рахунок коштів місцевого бюджету</t>
  </si>
  <si>
    <t>0611025</t>
  </si>
  <si>
    <t>0922</t>
  </si>
  <si>
    <t>Надання загальної середньої освіти навчально-реабілітаційними центрами для осіб з особливими освітніми потребами, зумовленими складними порушеннями розвитку за рахунок коштів місцевого бюджету</t>
  </si>
  <si>
    <t>0611070</t>
  </si>
  <si>
    <t>.0960</t>
  </si>
  <si>
    <t>Надання позашкільної освіти закладами позашкільної освіти, заходи із позашкільної роботи з дітьми</t>
  </si>
  <si>
    <t>0611091</t>
  </si>
  <si>
    <t>.0930</t>
  </si>
  <si>
    <t>Підготовка кадрів закладами професійної (професійно-технічної) освіти та іншими закладами освіти за рахунок коштів місцевого бюджету</t>
  </si>
  <si>
    <t>0611181</t>
  </si>
  <si>
    <t>0990</t>
  </si>
  <si>
    <t>Співфінансування заходів, що реалізуються за рахунок субвенції з державного бюджету місцевим бюджетам на забезпечення якісної, сучасної та доступної загальної середньої освіти "Нова українська школа"</t>
  </si>
  <si>
    <t>0611182</t>
  </si>
  <si>
    <t>Виконання заходів, спрямованих на забезпечення якісної, сучасної та доступної загальної середньої освіти "Нова українська школа" за рахунок субвенції з державного бюджету місцевим бюджетам</t>
  </si>
  <si>
    <t>0611142</t>
  </si>
  <si>
    <t>Інші програми та заходи у сфері освіти</t>
  </si>
  <si>
    <t>Програма соціально-правового захисту дітей Луцької міської територіальної громади на 2025-2027 роки</t>
  </si>
  <si>
    <t>0615031</t>
  </si>
  <si>
    <t>0810</t>
  </si>
  <si>
    <t>Розвиток здібностей у дітей та молоді з фізичної культури та спорту комунальними дитячо-юнацькими спортивними школами</t>
  </si>
  <si>
    <t>Програма розвитку фізичної культури та спорту   Луцької міської територіальної громади   на 2024-2027 роки</t>
  </si>
  <si>
    <t>Рішення Луцької міської ради від 20.12.2023 №54/7</t>
  </si>
  <si>
    <t>0618340</t>
  </si>
  <si>
    <t>Програма розвитку та збереження зелених насаджень Луцької міської територіальної громади на 2021-2025 роки</t>
  </si>
  <si>
    <t>Рішення Луцької міської ради від 23.06.2021 року № 13/81</t>
  </si>
  <si>
    <t>0910</t>
  </si>
  <si>
    <t>Рішення Луцької міської ради від 23.12.2020 р. №2/12</t>
  </si>
  <si>
    <t>0921</t>
  </si>
  <si>
    <t>Надання загальної середньої освіти закладам загальної середньої освіти за рахунок коштів місцевого бюджету</t>
  </si>
  <si>
    <t>0970</t>
  </si>
  <si>
    <t>Заклади позашкільної освіти</t>
  </si>
  <si>
    <t>0617321</t>
  </si>
  <si>
    <t>7321</t>
  </si>
  <si>
    <t>Будівництво освітніх установ та закладів</t>
  </si>
  <si>
    <t>Інші програми  та заходи у сфері освіти</t>
  </si>
  <si>
    <t>Програма національно - патріотичного виховання  та розвитку молоді Луцької міської територіальної громади на 2024-2027 роки</t>
  </si>
  <si>
    <t>Рішення Луцької міської ради від 20.12.2023 № 54/6</t>
  </si>
  <si>
    <t>0700000</t>
  </si>
  <si>
    <t>Управління охорони здоров'я</t>
  </si>
  <si>
    <t>0710000</t>
  </si>
  <si>
    <t>0712010</t>
  </si>
  <si>
    <t>0731</t>
  </si>
  <si>
    <t>Багатопрофільна стаціонарна  медична допомога населенню</t>
  </si>
  <si>
    <t>0712080</t>
  </si>
  <si>
    <t>0721</t>
  </si>
  <si>
    <t>Амбулаторно-поліклінічна допомога населенню</t>
  </si>
  <si>
    <t>0712090</t>
  </si>
  <si>
    <t>0722</t>
  </si>
  <si>
    <t>Спеціалізована амбулаторно-поліклінічна допомога населенню</t>
  </si>
  <si>
    <t>0712100</t>
  </si>
  <si>
    <t xml:space="preserve"> Стоматологічна допомога населенню</t>
  </si>
  <si>
    <t>0712152</t>
  </si>
  <si>
    <t>0763</t>
  </si>
  <si>
    <t xml:space="preserve">Інші програми  та заходи  у сфері охорони здоров'я </t>
  </si>
  <si>
    <t>Програма "Здоров'я мешканців Луцької міської територіальної громади на 2021-2025 роки"</t>
  </si>
  <si>
    <t xml:space="preserve"> Рішення Луцької міської ради від 23.12.2020 № 2/28</t>
  </si>
  <si>
    <t>0712030</t>
  </si>
  <si>
    <t>0733</t>
  </si>
  <si>
    <t>Лікарсько-акушерська допомога вагітним, породіллям та новонародженим</t>
  </si>
  <si>
    <t>0712151</t>
  </si>
  <si>
    <t>Забезпечення діяльності інших закладів у сфері охорони здоров'я</t>
  </si>
  <si>
    <t>0717322</t>
  </si>
  <si>
    <t>Будівництво медичних установ та закладів</t>
  </si>
  <si>
    <t>Програма "Фінансова підтримка комунальних підприємств охорони здоров'я Луцької міської територіальної громади на 2021-2025 роки"</t>
  </si>
  <si>
    <t xml:space="preserve"> Рішення Луцької міської ради від 23.12.2020 № 2/27</t>
  </si>
  <si>
    <t>0712111</t>
  </si>
  <si>
    <t>0725</t>
  </si>
  <si>
    <t>Первинна медична допомога населенню, що надається центрами первинної медичної ( медико-санітарної )  допомоги</t>
  </si>
  <si>
    <t>0718861</t>
  </si>
  <si>
    <t>Надання бюджетних позичок суб'єктам господарювання</t>
  </si>
  <si>
    <t>Програма  профілактики раку шийки матки шляхом вакцинації дівчат віком 9–14 років проти вірусу папіломи людини на 2023–2027 роки</t>
  </si>
  <si>
    <t>Рішення Луцької міської ради від 31.05.2023  №45/73</t>
  </si>
  <si>
    <t>.0800000</t>
  </si>
  <si>
    <t>Департамент соціальної політики</t>
  </si>
  <si>
    <t>.0810000</t>
  </si>
  <si>
    <t>.0810160</t>
  </si>
  <si>
    <t>.0160</t>
  </si>
  <si>
    <t>Керівництво і управління у відповідній сфері у містах  (місті Києві), селищах, селах,територіальних громадах</t>
  </si>
  <si>
    <t>Програма соціальної адаптації осіб з інвалідністю Луцької міської територіальної громади на 2024-2026 роки</t>
  </si>
  <si>
    <t>Рішення Луцької міської ради від 23.12.2020 № 2/42</t>
  </si>
  <si>
    <t>.0813031</t>
  </si>
  <si>
    <t>Надання інших пільг окремим категоріям громадян відповідно до законодавства</t>
  </si>
  <si>
    <t>Програма соціального захисту населення Луцької міської територіальної громади на 2023-2025  роки</t>
  </si>
  <si>
    <t>Рішення Луцької міської ради від 29.11.2023  №53/75</t>
  </si>
  <si>
    <t>.083032</t>
  </si>
  <si>
    <t>Надання пільг окремим категоріям громадян з оплати послуг зв'язку</t>
  </si>
  <si>
    <t>.0813035</t>
  </si>
  <si>
    <t>Компенсаційні виплати на пільговий проїзд окремих категорій громадян на залізничному транспорті</t>
  </si>
  <si>
    <t>.0813050</t>
  </si>
  <si>
    <t>Компенс.пільги осіб, які постр.внаслідок ЧАЕС</t>
  </si>
  <si>
    <t>.0813140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</si>
  <si>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</si>
  <si>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.0813160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</si>
  <si>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</si>
  <si>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.0813180</t>
  </si>
  <si>
    <t xml:space="preserve">Надання пільг населенню (крім ветеранів війни і праці, військової служби, органів внутрішніх справ та громадян, які постраждали внаслідок Чорнобильської катастрофи), на оплату житлово-комунальних послуг </t>
  </si>
  <si>
    <t>.0813192</t>
  </si>
  <si>
    <t>Надання фінансової підтримки громадським об'єднанням  ветеранів і осіб з івалідністю, діяльність яких має соціальну спрямованість</t>
  </si>
  <si>
    <t>.0813230</t>
  </si>
  <si>
    <t>Видатки, пов'язані з наданням підтримки внутрішньо переміщеним та/або евакуйованим особам у зв'язку із введенням воєнного стану</t>
  </si>
  <si>
    <t>.0813242</t>
  </si>
  <si>
    <t>.0813104</t>
  </si>
  <si>
    <t>Забезпечення соціальними послугами за місцем проживання громадян, які не здатні до самообслуговування у зв'язку з похилим віком, хворобою, інвалідністю</t>
  </si>
  <si>
    <t>Програма розвитку надання соціальних послуг в Луцькій міській територіальній громаді на 2021-2025 роки</t>
  </si>
  <si>
    <t>Рішення Луцької міської ради від 30.07.2021 №15/84</t>
  </si>
  <si>
    <t>.0817693</t>
  </si>
  <si>
    <t>Інші заходи, повязані з економічною діяльністю</t>
  </si>
  <si>
    <t>Програма забезпечення виконання рішень суду та виконавчих документів на 2024-2026 роки</t>
  </si>
  <si>
    <t>Рішення Луцької міської ради від 26.05.2021 №12/24</t>
  </si>
  <si>
    <t>.0900000</t>
  </si>
  <si>
    <t>Управління  соціальних служб для сім'ї, дітей та молоді</t>
  </si>
  <si>
    <t>.0910000</t>
  </si>
  <si>
    <t>.0913123</t>
  </si>
  <si>
    <t>.3123</t>
  </si>
  <si>
    <t>.1040</t>
  </si>
  <si>
    <t>Заходи державної політики з питань сім"ї</t>
  </si>
  <si>
    <t xml:space="preserve"> Програма надання інтегрованих соціальних послуг для сімей, дітей  та молоді Луцької міської територіальної громади на 2021-2025 роки</t>
  </si>
  <si>
    <t>Рішення Луцької міської ради від 23.12.2020 №2/38</t>
  </si>
  <si>
    <t>Програма запобігання та протидії домашньому насильству Луцької міської територіальної громади на 2021-2025 роки</t>
  </si>
  <si>
    <t>Рішення Луцької міської ради від 23.06.2021 №13/111</t>
  </si>
  <si>
    <t>Програма розвитку та підтримки громадських організацій соціального спряування на 2021-2025 роки</t>
  </si>
  <si>
    <t>Рішення Луцької міської ради від 23.12.2020 №2/39</t>
  </si>
  <si>
    <t>Комплексна програма соціальної підтримки ветеранів війни  та членів їх сімей на 2024-2026 роки</t>
  </si>
  <si>
    <t>Програма сприяння розвитку волонтерства Луцької міської територіальної громади на 2023-2027 роки</t>
  </si>
  <si>
    <t>Рішення Луцької міської ради від 31.03.2023 №43/72</t>
  </si>
  <si>
    <t>Програма з протидії поширенню наркоманії та інших негативних проявів серед молоді, боротьби з незаконним обігом наркотичних звсобів у Луцькій міській територіальній громаді на 2024-2025 роки</t>
  </si>
  <si>
    <t>Рішення Луцької міської ради від 20.12.2023 №54/8</t>
  </si>
  <si>
    <t xml:space="preserve">Департамент  культури </t>
  </si>
  <si>
    <t>1014030</t>
  </si>
  <si>
    <t>4030</t>
  </si>
  <si>
    <t>0824</t>
  </si>
  <si>
    <t>Забезпечення діяльності бібліотек</t>
  </si>
  <si>
    <t>1014040</t>
  </si>
  <si>
    <t>4040</t>
  </si>
  <si>
    <t>Забезпечення діяльності музеїв і виставок</t>
  </si>
  <si>
    <t>1014060</t>
  </si>
  <si>
    <t>4060</t>
  </si>
  <si>
    <t>0828</t>
  </si>
  <si>
    <t>Забезпечення діяльності палаців і будинків культури, клубів, центрів дозвілля та інших клубних закладів</t>
  </si>
  <si>
    <t>1011080</t>
  </si>
  <si>
    <t>1080</t>
  </si>
  <si>
    <t>0960</t>
  </si>
  <si>
    <t>Надання спеціальної освіти мистпецькими школами</t>
  </si>
  <si>
    <t>1014082</t>
  </si>
  <si>
    <t>Інші заходи в галузі культури і мистецтва</t>
  </si>
  <si>
    <t>4081</t>
  </si>
  <si>
    <t>Програма виконання доручень виборців та здійснення депутатських  повноважень депутатами Луцької міської ради  VIII cкликання 2021-2025 роки</t>
  </si>
  <si>
    <t>Рішення Луцької міської ради від 24.02.2021 р. №7/75</t>
  </si>
  <si>
    <t>Департамент молоді та спорту</t>
  </si>
  <si>
    <t>.3133</t>
  </si>
  <si>
    <t>Забезпечення молодіжними центрами соціального становлення та розвитку молоді та інші заходи  у сфері молодіжної політики</t>
  </si>
  <si>
    <t>Програма реалізації молодіжної політики у  Луцькій міської територіальної громади на 2024-2027 роки</t>
  </si>
  <si>
    <t>Рішення Луцької міської ради від 20.12.2023 №54/5</t>
  </si>
  <si>
    <t>Програма національно - патріотичного виховання дітей та молоді Луцької міської територіальної громади на 2024-2027 роки</t>
  </si>
  <si>
    <t>Рішення Луцької міської ради від 20.12.2023 №54/6</t>
  </si>
  <si>
    <t>.0810</t>
  </si>
  <si>
    <t>Забезпечення діяльності місцевих  центрів фізичного здоров"я населення  "Спорт для всіх" та проведення  фізкультурно-масових заходів серед населення регіону</t>
  </si>
  <si>
    <t>.5062</t>
  </si>
  <si>
    <t>Підтримка спорту вищих досягнень та організацій, які здійснюють фізкультурно-спортивну діяльність в регіоні</t>
  </si>
  <si>
    <t>1115031</t>
  </si>
  <si>
    <t>Будівництво споруд, установ та закладів фізичної культури і спорту</t>
  </si>
  <si>
    <t>1040</t>
  </si>
  <si>
    <t>Заходи державної політики з питань молоді</t>
  </si>
  <si>
    <t>.5061</t>
  </si>
  <si>
    <t>Будівництво споруд, установ та закладів фізичної культури і спорту</t>
  </si>
  <si>
    <t>1117693</t>
  </si>
  <si>
    <t>Програма фінансової підтримки КП "Стадіон Авангард" на 2023-2025 роки</t>
  </si>
  <si>
    <t>Рішення Луцької міської ради від 13.12.2022 №38/12</t>
  </si>
  <si>
    <t>1117670</t>
  </si>
  <si>
    <t>Департамент ЖКГ</t>
  </si>
  <si>
    <t>1216011</t>
  </si>
  <si>
    <t>0610</t>
  </si>
  <si>
    <t>Експлуатація та технічне обслуговування житлового фонду</t>
  </si>
  <si>
    <t>Програма капітального ремонту житлового фонду Луцької міської територіальної громади на 2020-2026 роки</t>
  </si>
  <si>
    <t>Рішення Луцької міської ради від 29.01.2020 №69/87</t>
  </si>
  <si>
    <t>1216015</t>
  </si>
  <si>
    <t>Забезпечення надійної та безперебійної експлуатації ліфтів</t>
  </si>
  <si>
    <t>1216090</t>
  </si>
  <si>
    <t>0640</t>
  </si>
  <si>
    <t>Інша діяльність у сфері житлово-комунального господарства</t>
  </si>
  <si>
    <t>1216020</t>
  </si>
  <si>
    <t>Програма з благоустрою Луцької міської територіальної громади на 2018-2026 роки</t>
  </si>
  <si>
    <t>Рішення Луцької міської ради від 30.08.2023 №50/75</t>
  </si>
  <si>
    <t>.0620</t>
  </si>
  <si>
    <t>Організація благоустрою населених пунктів</t>
  </si>
  <si>
    <t>1216091</t>
  </si>
  <si>
    <t>Будівництво об'єктів житлово-комунального господарства</t>
  </si>
  <si>
    <t>1217461</t>
  </si>
  <si>
    <t>1217363</t>
  </si>
  <si>
    <t>Виконання інвестиційних проектів в рамках здійснення заходів щодо соціально-економічного розвитку окремих територій</t>
  </si>
  <si>
    <t>Програма утримання та ремонту мереж зовнішнього освітлення та світлофорних об'єктів Луцької міської територіальної громади на 2021-2025 роки</t>
  </si>
  <si>
    <t>Рішення Луцької міської ради від 30.08.2023 №50/78</t>
  </si>
  <si>
    <t>1217670</t>
  </si>
  <si>
    <t xml:space="preserve">Інша діяльність, пов’язана з експлуатацією об’єктів житлово-комунального господарства </t>
  </si>
  <si>
    <t>Програми розвитку дорожнього господарства Луцької міської територіальної громади на 2018-2026 роки</t>
  </si>
  <si>
    <t>Рішення Луцької міської ради від 30.08.2023 №50/74</t>
  </si>
  <si>
    <t>Програма відшкодування частини суми кредитів ОСББ Луцької міської територіальної громади, залучених на впровадження в будинках енергоефективних та енергозберігаючих заходів на 2021-2026 роки</t>
  </si>
  <si>
    <t>Рішення Луцької міської ради від 30.08.2023 №50/72</t>
  </si>
  <si>
    <t>Комплексна програма охорони довкілля Луцької міської територіальної громади на 2022-2025 роки</t>
  </si>
  <si>
    <t>1218340</t>
  </si>
  <si>
    <t>Програма підтримки комунального підприємства "Луцький спеціалізований комбінат комунально-побутового обслуговування" на 2021-2025 роки</t>
  </si>
  <si>
    <t>Рішення Луцької міської ради від 30.08.2023 №50/79</t>
  </si>
  <si>
    <t>Забезпечення діяльності водопровідно-каналізаційного господарства</t>
  </si>
  <si>
    <t>Програма підтримки комунального підприємства "Луцькводоканал" на 2024-2025 роки</t>
  </si>
  <si>
    <t>Рішення Луцької міської ради від 29.11.2023 №53/79</t>
  </si>
  <si>
    <t>Програма фінансової підтримки ЛСКАП "Луцькспецкомунтранс" на 2022-2025 роки</t>
  </si>
  <si>
    <t>Рішення Луцької міської ради від 23.06.2022 №32/22</t>
  </si>
  <si>
    <t>Програма розвитку та утримання парків та скверів, інших озеленених територій  Луцької міської територіальної громади на 2022-2025 роки</t>
  </si>
  <si>
    <t>Рішення Луцької міської ради від 03.12.2021 №22/66</t>
  </si>
  <si>
    <t>Забезпечення діяльності з виробництва, транспортування, постачання теплової енергії</t>
  </si>
  <si>
    <t>Програма підтримки ДКП "Луцьктепло" на 2024-2028 роки</t>
  </si>
  <si>
    <t>Рішення Луцької міської ради від 26.04.2023 №44/51</t>
  </si>
  <si>
    <t>1217150</t>
  </si>
  <si>
    <t>0422</t>
  </si>
  <si>
    <t>Реалізація програм у галузі лісового господарства і мисливства</t>
  </si>
  <si>
    <t>Програма розвитку та утримання комунального лісового господарства  Луцької міської територіальної громади на 2022-2025 роки</t>
  </si>
  <si>
    <t>Рішення Луцької міської ради від 03.12.2021  №22/67</t>
  </si>
  <si>
    <t>1218110</t>
  </si>
  <si>
    <t>Рішення Луцької міської ради від 23.12.2021 №2/12</t>
  </si>
  <si>
    <t>Департамент муніципальної варти</t>
  </si>
  <si>
    <t xml:space="preserve"> Комплексна програма "Безпечне місто Луцьк" на 2025-2029 роки</t>
  </si>
  <si>
    <t>Рішення Луцької міської ради від 24.11.2021 №22/52</t>
  </si>
  <si>
    <t>Програма з протидії поширенню наркоманії та інших негативних проявів серед  дітей та молоді, боротьби з незаконним обігом наркотичних звсобів у Луцькій міській територіальній громаді на 2024-2025 роки</t>
  </si>
  <si>
    <t>Рішення Луцької міської ради від 20.12.2023 № 54/8</t>
  </si>
  <si>
    <t>Програма впорядкування малих архітектурних форм, тимчасових споруд, металевих та дерев'яних конструкцій в Луцькій міській територіальній громаді на 2025-2027 роки</t>
  </si>
  <si>
    <t>Рішення Луцької міської ради від 24.11.2021 №22/51</t>
  </si>
  <si>
    <t>1417370</t>
  </si>
  <si>
    <t>Реалізація інших заходів щодо соціально-економічного розвитку територій</t>
  </si>
  <si>
    <t>1418230</t>
  </si>
  <si>
    <t>0320</t>
  </si>
  <si>
    <t>Управління капітального будівництва</t>
  </si>
  <si>
    <t>1514030</t>
  </si>
  <si>
    <t>1514060</t>
  </si>
  <si>
    <t>1511080</t>
  </si>
  <si>
    <t>1514081</t>
  </si>
  <si>
    <t>1511300</t>
  </si>
  <si>
    <t>1300</t>
  </si>
  <si>
    <t>Реалізація проектів в рамках Надзвичайної кредитної програми для відновлення України</t>
  </si>
  <si>
    <t>1517370</t>
  </si>
  <si>
    <t>1512010</t>
  </si>
  <si>
    <t xml:space="preserve"> Рішення Луцької міської ради від 23.12.2020 №2/27</t>
  </si>
  <si>
    <t>1512080</t>
  </si>
  <si>
    <t>1512090</t>
  </si>
  <si>
    <t>1517322</t>
  </si>
  <si>
    <t>1515031</t>
  </si>
  <si>
    <t>Утримання та навчально-тренувальна робота комунальних дитячо-юнацьких спортивних шкіл</t>
  </si>
  <si>
    <t>Департамент фінансів, бюджету та аудиту</t>
  </si>
  <si>
    <t>Субвенція з місцевого бюджету державному бюджету на виконання програм соціально-економічного розвитку регіонів</t>
  </si>
  <si>
    <t>Рішення Луцької міської ради від 18.12.2024 №66/87</t>
  </si>
  <si>
    <t>Рішення Луцької міської ради від 23.12.2020 №2/28</t>
  </si>
  <si>
    <t>Програма забезпечення особистої безпеки громадян та протидії злочинності на 2021-2025 роки</t>
  </si>
  <si>
    <t>Рішення Луцької міської ради від 22.12.2021 №24/65</t>
  </si>
  <si>
    <t>Рішення Луцької міської ради від 23.12.2020 № 2/12</t>
  </si>
  <si>
    <t>Рішення Луцької міської ради від 26.05.2021 № 12/28</t>
  </si>
  <si>
    <t xml:space="preserve">Департамент з питань ветеранської політики </t>
  </si>
  <si>
    <t>Програма соціальних виплат дітям у Луцькій міській територіальній громаді на 2024-2026 роки</t>
  </si>
  <si>
    <t>Рішення Луцької міської ради від 29.11.2023 №53/72</t>
  </si>
  <si>
    <t>Придбання житла для окремих категорій населення відповідно до законодавства</t>
  </si>
  <si>
    <t>Програма забезпечення житлом на умовах співфінансування учасників АТО/ООС та членів їх сімей</t>
  </si>
  <si>
    <t>Рішення Луцької міської ради від 26.05.2021 №12/23</t>
  </si>
  <si>
    <t>ВСЬОГО:</t>
  </si>
  <si>
    <t>Єлова 720 614</t>
  </si>
  <si>
    <t>Секретар міської ради</t>
  </si>
  <si>
    <t>Юрій БЕЗПЯТКО</t>
  </si>
  <si>
    <t xml:space="preserve">                            Додаток 6</t>
  </si>
  <si>
    <t xml:space="preserve"> Програма покращення функціонування Центру обслуговування платників Луцької державної податкової інспекції Головного управління державної податкової служби у Волинській області на 2021-2025 роки</t>
  </si>
  <si>
    <t>Програма підтримки органів виконавчої влади у Луцькому районі на 2025 рік</t>
  </si>
  <si>
    <t>Рішення Луцької міської ради від 27.11.2024 №65/112</t>
  </si>
  <si>
    <t>Рішення Луцької міської ради від 27.08.2025</t>
  </si>
  <si>
    <t>Рішення Луцької міської ради від 22.12.2021 № 24/119</t>
  </si>
  <si>
    <t>.0210150</t>
  </si>
  <si>
    <t>.0150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</si>
  <si>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</si>
  <si>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Програма покращення функціонування Центру обслуговування платників Луцької державної податкової інспекції Головного управління державної податкової служби у Волинській області на 2021-2025 роки</t>
  </si>
  <si>
    <t>Рішення Луцької міської ради від 30.04.2025       № 74/92</t>
  </si>
</sst>
</file>

<file path=xl/styles.xml><?xml version="1.0" encoding="utf-8"?>
<styleSheet xmlns="http://schemas.openxmlformats.org/spreadsheetml/2006/main">
  <numFmts count="3">
    <numFmt numFmtId="164" formatCode="#,##0.00\ [$грн.-422];[Red]\-#,##0.00\ [$грн.-422]"/>
    <numFmt numFmtId="165" formatCode="#,##0.0"/>
    <numFmt numFmtId="166" formatCode="#,##0.0000"/>
  </numFmts>
  <fonts count="51">
    <font>
      <sz val="10"/>
      <name val="Arial Cyr"/>
      <charset val="204"/>
    </font>
    <font>
      <sz val="11"/>
      <color rgb="FF000000"/>
      <name val="Calibri"/>
      <family val="2"/>
      <charset val="204"/>
    </font>
    <font>
      <sz val="11"/>
      <color rgb="FFFFFFFF"/>
      <name val="Calibri"/>
      <family val="2"/>
      <charset val="204"/>
    </font>
    <font>
      <sz val="11"/>
      <color rgb="FF333399"/>
      <name val="Calibri"/>
      <family val="2"/>
      <charset val="204"/>
    </font>
    <font>
      <b/>
      <sz val="11"/>
      <color rgb="FF333333"/>
      <name val="Calibri"/>
      <family val="2"/>
      <charset val="204"/>
    </font>
    <font>
      <b/>
      <sz val="11"/>
      <color rgb="FFFF9900"/>
      <name val="Calibri"/>
      <family val="2"/>
      <charset val="204"/>
    </font>
    <font>
      <u/>
      <sz val="10"/>
      <color rgb="FF0000FF"/>
      <name val="Arial"/>
      <family val="2"/>
      <charset val="204"/>
    </font>
    <font>
      <b/>
      <sz val="15"/>
      <color rgb="FF003366"/>
      <name val="Calibri"/>
      <family val="2"/>
      <charset val="204"/>
    </font>
    <font>
      <b/>
      <sz val="13"/>
      <color rgb="FF003366"/>
      <name val="Calibri"/>
      <family val="2"/>
      <charset val="204"/>
    </font>
    <font>
      <b/>
      <sz val="11"/>
      <color rgb="FF003366"/>
      <name val="Calibri"/>
      <family val="2"/>
      <charset val="204"/>
    </font>
    <font>
      <sz val="10"/>
      <name val="Courier New"/>
      <family val="3"/>
      <charset val="204"/>
    </font>
    <font>
      <sz val="8"/>
      <name val="Arial"/>
      <family val="2"/>
      <charset val="1"/>
    </font>
    <font>
      <b/>
      <sz val="11"/>
      <color rgb="FF000000"/>
      <name val="Calibri"/>
      <family val="2"/>
      <charset val="204"/>
    </font>
    <font>
      <b/>
      <sz val="11"/>
      <color rgb="FFFFFFFF"/>
      <name val="Calibri"/>
      <family val="2"/>
      <charset val="204"/>
    </font>
    <font>
      <b/>
      <sz val="18"/>
      <color rgb="FF003366"/>
      <name val="Cambria"/>
      <family val="2"/>
      <charset val="204"/>
    </font>
    <font>
      <sz val="11"/>
      <color rgb="FF993300"/>
      <name val="Calibri"/>
      <family val="2"/>
      <charset val="204"/>
    </font>
    <font>
      <sz val="10"/>
      <name val="Arial Cyr"/>
      <family val="2"/>
      <charset val="204"/>
    </font>
    <font>
      <sz val="8"/>
      <name val="Arial"/>
      <family val="2"/>
      <charset val="204"/>
    </font>
    <font>
      <sz val="10"/>
      <name val="Times New Roman"/>
      <family val="1"/>
      <charset val="204"/>
    </font>
    <font>
      <sz val="11"/>
      <color rgb="FF000000"/>
      <name val="Arial"/>
      <family val="2"/>
      <charset val="204"/>
    </font>
    <font>
      <sz val="12"/>
      <color rgb="FF000000"/>
      <name val="Calibri"/>
      <family val="2"/>
      <charset val="204"/>
    </font>
    <font>
      <sz val="11"/>
      <color rgb="FF800080"/>
      <name val="Calibri"/>
      <family val="2"/>
      <charset val="204"/>
    </font>
    <font>
      <i/>
      <sz val="11"/>
      <color rgb="FF808080"/>
      <name val="Calibri"/>
      <family val="2"/>
      <charset val="204"/>
    </font>
    <font>
      <b/>
      <i/>
      <u/>
      <sz val="11"/>
      <color rgb="FF000000"/>
      <name val="Arial"/>
      <family val="2"/>
      <charset val="204"/>
    </font>
    <font>
      <sz val="11"/>
      <color rgb="FFFF9900"/>
      <name val="Calibri"/>
      <family val="2"/>
      <charset val="204"/>
    </font>
    <font>
      <sz val="10"/>
      <name val="Arial"/>
      <family val="2"/>
      <charset val="204"/>
    </font>
    <font>
      <sz val="11"/>
      <color rgb="FFFF0000"/>
      <name val="Calibri"/>
      <family val="2"/>
      <charset val="204"/>
    </font>
    <font>
      <sz val="11"/>
      <color rgb="FF008000"/>
      <name val="Calibri"/>
      <family val="2"/>
      <charset val="204"/>
    </font>
    <font>
      <b/>
      <sz val="10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5"/>
      <name val="Times New Roman"/>
      <family val="1"/>
      <charset val="204"/>
    </font>
    <font>
      <sz val="15"/>
      <name val="Times New Roman"/>
      <family val="1"/>
      <charset val="204"/>
    </font>
    <font>
      <sz val="15"/>
      <color rgb="FF000000"/>
      <name val="Times New Roman"/>
      <family val="1"/>
      <charset val="204"/>
    </font>
    <font>
      <i/>
      <sz val="10"/>
      <name val="Times New Roman"/>
      <family val="1"/>
      <charset val="204"/>
    </font>
    <font>
      <sz val="15"/>
      <color theme="1"/>
      <name val="Times New Roman"/>
      <family val="1"/>
      <charset val="204"/>
    </font>
    <font>
      <sz val="20"/>
      <name val="Times New Roman"/>
      <family val="1"/>
      <charset val="204"/>
    </font>
    <font>
      <sz val="11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sz val="13"/>
      <name val="Times New Roman"/>
      <family val="1"/>
      <charset val="204"/>
    </font>
    <font>
      <sz val="18"/>
      <name val="Times New Roman"/>
      <family val="1"/>
      <charset val="204"/>
    </font>
    <font>
      <sz val="16"/>
      <name val="Arial Cyr"/>
      <charset val="204"/>
    </font>
    <font>
      <b/>
      <sz val="14"/>
      <name val="Times New Roman"/>
      <family val="1"/>
      <charset val="204"/>
    </font>
    <font>
      <sz val="10"/>
      <name val="Arial Cyr"/>
      <charset val="204"/>
    </font>
    <font>
      <b/>
      <sz val="16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6"/>
      <color rgb="FFFF0000"/>
      <name val="Times New Roman"/>
      <family val="1"/>
      <charset val="204"/>
    </font>
  </fonts>
  <fills count="28">
    <fill>
      <patternFill patternType="none"/>
    </fill>
    <fill>
      <patternFill patternType="gray125"/>
    </fill>
    <fill>
      <patternFill patternType="solid">
        <fgColor rgb="FFCCCCFF"/>
        <bgColor rgb="FFC0C0C0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FF99CC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99CCFF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008080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00CCFF"/>
      </patternFill>
    </fill>
    <fill>
      <patternFill patternType="solid">
        <fgColor rgb="FFFF9900"/>
        <bgColor rgb="FFFFCC00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993300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C0C0C0"/>
        <bgColor rgb="FFBFBFBF"/>
      </patternFill>
    </fill>
    <fill>
      <patternFill patternType="solid">
        <fgColor rgb="FF969696"/>
        <bgColor rgb="FF808080"/>
      </patternFill>
    </fill>
    <fill>
      <patternFill patternType="solid">
        <fgColor rgb="FFFFFF99"/>
        <bgColor rgb="FFFFFFCC"/>
      </patternFill>
    </fill>
    <fill>
      <patternFill patternType="solid">
        <fgColor rgb="FFFFFFCC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  <fill>
      <patternFill patternType="solid">
        <fgColor theme="0" tint="-0.249977111117893"/>
        <bgColor rgb="FFC0C0C0"/>
      </patternFill>
    </fill>
    <fill>
      <patternFill patternType="solid">
        <fgColor theme="0"/>
        <bgColor rgb="FFBFBFBF"/>
      </patternFill>
    </fill>
  </fills>
  <borders count="14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/>
      <bottom style="thick">
        <color rgb="FF333399"/>
      </bottom>
      <diagonal/>
    </border>
    <border>
      <left/>
      <right/>
      <top/>
      <bottom style="thick">
        <color rgb="FFC0C0C0"/>
      </bottom>
      <diagonal/>
    </border>
    <border>
      <left/>
      <right/>
      <top/>
      <bottom style="medium">
        <color rgb="FF0066CC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/>
      <bottom style="double">
        <color rgb="FFFF9900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81">
    <xf numFmtId="0" fontId="0" fillId="0" borderId="0"/>
    <xf numFmtId="0" fontId="1" fillId="2" borderId="0" applyBorder="0" applyProtection="0"/>
    <xf numFmtId="0" fontId="1" fillId="3" borderId="0" applyBorder="0" applyProtection="0"/>
    <xf numFmtId="0" fontId="1" fillId="4" borderId="0" applyBorder="0" applyProtection="0"/>
    <xf numFmtId="0" fontId="1" fillId="5" borderId="0" applyBorder="0" applyProtection="0"/>
    <xf numFmtId="0" fontId="1" fillId="6" borderId="0" applyBorder="0" applyProtection="0"/>
    <xf numFmtId="0" fontId="1" fillId="7" borderId="0" applyBorder="0" applyProtection="0"/>
    <xf numFmtId="0" fontId="1" fillId="8" borderId="0" applyBorder="0" applyProtection="0"/>
    <xf numFmtId="0" fontId="1" fillId="9" borderId="0" applyBorder="0" applyProtection="0"/>
    <xf numFmtId="0" fontId="1" fillId="10" borderId="0" applyBorder="0" applyProtection="0"/>
    <xf numFmtId="0" fontId="1" fillId="5" borderId="0" applyBorder="0" applyProtection="0"/>
    <xf numFmtId="0" fontId="1" fillId="8" borderId="0" applyBorder="0" applyProtection="0"/>
    <xf numFmtId="0" fontId="1" fillId="11" borderId="0" applyBorder="0" applyProtection="0"/>
    <xf numFmtId="0" fontId="2" fillId="12" borderId="0" applyBorder="0" applyProtection="0"/>
    <xf numFmtId="0" fontId="2" fillId="9" borderId="0" applyBorder="0" applyProtection="0"/>
    <xf numFmtId="0" fontId="2" fillId="10" borderId="0" applyBorder="0" applyProtection="0"/>
    <xf numFmtId="0" fontId="2" fillId="13" borderId="0" applyBorder="0" applyProtection="0"/>
    <xf numFmtId="0" fontId="2" fillId="14" borderId="0" applyBorder="0" applyProtection="0"/>
    <xf numFmtId="0" fontId="2" fillId="15" borderId="0" applyBorder="0" applyProtection="0"/>
    <xf numFmtId="0" fontId="47" fillId="0" borderId="0"/>
    <xf numFmtId="0" fontId="2" fillId="16" borderId="0" applyBorder="0" applyProtection="0"/>
    <xf numFmtId="0" fontId="2" fillId="17" borderId="0" applyBorder="0" applyProtection="0"/>
    <xf numFmtId="0" fontId="2" fillId="18" borderId="0" applyBorder="0" applyProtection="0"/>
    <xf numFmtId="0" fontId="2" fillId="13" borderId="0" applyBorder="0" applyProtection="0"/>
    <xf numFmtId="0" fontId="2" fillId="14" borderId="0" applyBorder="0" applyProtection="0"/>
    <xf numFmtId="0" fontId="2" fillId="19" borderId="0" applyBorder="0" applyProtection="0"/>
    <xf numFmtId="0" fontId="3" fillId="7" borderId="1" applyProtection="0"/>
    <xf numFmtId="0" fontId="4" fillId="20" borderId="2" applyProtection="0"/>
    <xf numFmtId="0" fontId="5" fillId="20" borderId="1" applyProtection="0"/>
    <xf numFmtId="0" fontId="6" fillId="0" borderId="0" applyBorder="0" applyProtection="0"/>
    <xf numFmtId="0" fontId="7" fillId="0" borderId="3" applyProtection="0"/>
    <xf numFmtId="0" fontId="7" fillId="0" borderId="3" applyProtection="0"/>
    <xf numFmtId="0" fontId="8" fillId="0" borderId="4" applyProtection="0"/>
    <xf numFmtId="0" fontId="8" fillId="0" borderId="4" applyProtection="0"/>
    <xf numFmtId="0" fontId="9" fillId="0" borderId="5" applyProtection="0"/>
    <xf numFmtId="0" fontId="9" fillId="0" borderId="5" applyProtection="0"/>
    <xf numFmtId="0" fontId="9" fillId="0" borderId="0" applyBorder="0" applyProtection="0"/>
    <xf numFmtId="0" fontId="9" fillId="0" borderId="0" applyBorder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47" fillId="0" borderId="0"/>
    <xf numFmtId="0" fontId="10" fillId="0" borderId="0"/>
    <xf numFmtId="0" fontId="11" fillId="0" borderId="0"/>
    <xf numFmtId="0" fontId="47" fillId="0" borderId="0"/>
    <xf numFmtId="0" fontId="47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6" applyProtection="0"/>
    <xf numFmtId="0" fontId="13" fillId="21" borderId="7" applyProtection="0"/>
    <xf numFmtId="0" fontId="14" fillId="0" borderId="0" applyBorder="0" applyProtection="0"/>
    <xf numFmtId="0" fontId="15" fillId="22" borderId="0" applyBorder="0" applyProtection="0"/>
    <xf numFmtId="0" fontId="16" fillId="0" borderId="0"/>
    <xf numFmtId="0" fontId="47" fillId="0" borderId="0"/>
    <xf numFmtId="0" fontId="16" fillId="0" borderId="0"/>
    <xf numFmtId="0" fontId="11" fillId="0" borderId="0"/>
    <xf numFmtId="0" fontId="17" fillId="0" borderId="0"/>
    <xf numFmtId="0" fontId="16" fillId="0" borderId="0"/>
    <xf numFmtId="0" fontId="18" fillId="0" borderId="0"/>
    <xf numFmtId="0" fontId="19" fillId="0" borderId="0"/>
    <xf numFmtId="0" fontId="47" fillId="0" borderId="0"/>
    <xf numFmtId="0" fontId="20" fillId="0" borderId="0"/>
    <xf numFmtId="0" fontId="21" fillId="3" borderId="0" applyBorder="0" applyProtection="0"/>
    <xf numFmtId="0" fontId="22" fillId="0" borderId="0" applyBorder="0" applyProtection="0"/>
    <xf numFmtId="0" fontId="47" fillId="23" borderId="8" applyProtection="0"/>
    <xf numFmtId="0" fontId="23" fillId="0" borderId="0" applyBorder="0" applyProtection="0"/>
    <xf numFmtId="164" fontId="23" fillId="0" borderId="0" applyBorder="0" applyProtection="0"/>
    <xf numFmtId="0" fontId="24" fillId="0" borderId="9" applyProtection="0"/>
    <xf numFmtId="0" fontId="25" fillId="0" borderId="0"/>
    <xf numFmtId="0" fontId="26" fillId="0" borderId="0" applyBorder="0" applyProtection="0"/>
    <xf numFmtId="0" fontId="27" fillId="4" borderId="0" applyBorder="0" applyProtection="0"/>
  </cellStyleXfs>
  <cellXfs count="198">
    <xf numFmtId="0" fontId="0" fillId="0" borderId="0" xfId="0"/>
    <xf numFmtId="0" fontId="18" fillId="0" borderId="0" xfId="0" applyFont="1"/>
    <xf numFmtId="0" fontId="18" fillId="0" borderId="0" xfId="0" applyFont="1" applyAlignment="1">
      <alignment horizontal="center"/>
    </xf>
    <xf numFmtId="4" fontId="28" fillId="0" borderId="0" xfId="0" applyNumberFormat="1" applyFont="1"/>
    <xf numFmtId="4" fontId="18" fillId="0" borderId="0" xfId="0" applyNumberFormat="1" applyFont="1"/>
    <xf numFmtId="3" fontId="18" fillId="0" borderId="0" xfId="0" applyNumberFormat="1" applyFont="1"/>
    <xf numFmtId="2" fontId="18" fillId="0" borderId="0" xfId="0" applyNumberFormat="1" applyFont="1" applyAlignment="1">
      <alignment horizontal="center" wrapText="1"/>
    </xf>
    <xf numFmtId="2" fontId="18" fillId="0" borderId="0" xfId="0" applyNumberFormat="1" applyFont="1" applyAlignment="1">
      <alignment wrapText="1"/>
    </xf>
    <xf numFmtId="4" fontId="29" fillId="0" borderId="0" xfId="0" applyNumberFormat="1" applyFont="1" applyAlignment="1">
      <alignment wrapText="1"/>
    </xf>
    <xf numFmtId="2" fontId="18" fillId="0" borderId="0" xfId="0" applyNumberFormat="1" applyFont="1" applyAlignment="1">
      <alignment horizontal="left" wrapText="1"/>
    </xf>
    <xf numFmtId="4" fontId="29" fillId="0" borderId="0" xfId="0" applyNumberFormat="1" applyFont="1"/>
    <xf numFmtId="14" fontId="30" fillId="0" borderId="0" xfId="0" applyNumberFormat="1" applyFont="1"/>
    <xf numFmtId="4" fontId="30" fillId="0" borderId="10" xfId="0" applyNumberFormat="1" applyFont="1" applyBorder="1"/>
    <xf numFmtId="4" fontId="30" fillId="0" borderId="0" xfId="0" applyNumberFormat="1" applyFont="1"/>
    <xf numFmtId="3" fontId="30" fillId="0" borderId="0" xfId="0" applyNumberFormat="1" applyFont="1"/>
    <xf numFmtId="0" fontId="29" fillId="0" borderId="0" xfId="0" applyFont="1" applyAlignment="1">
      <alignment horizontal="center"/>
    </xf>
    <xf numFmtId="2" fontId="31" fillId="0" borderId="0" xfId="0" applyNumberFormat="1" applyFont="1" applyAlignment="1">
      <alignment horizontal="center" wrapText="1"/>
    </xf>
    <xf numFmtId="0" fontId="30" fillId="0" borderId="0" xfId="0" applyFont="1" applyAlignment="1">
      <alignment wrapText="1"/>
    </xf>
    <xf numFmtId="2" fontId="32" fillId="0" borderId="10" xfId="0" applyNumberFormat="1" applyFont="1" applyBorder="1" applyAlignment="1">
      <alignment horizontal="center" wrapText="1"/>
    </xf>
    <xf numFmtId="4" fontId="31" fillId="0" borderId="0" xfId="0" applyNumberFormat="1" applyFont="1" applyAlignment="1">
      <alignment horizontal="center" wrapText="1"/>
    </xf>
    <xf numFmtId="3" fontId="31" fillId="0" borderId="0" xfId="0" applyNumberFormat="1" applyFont="1" applyAlignment="1">
      <alignment horizontal="center" wrapText="1"/>
    </xf>
    <xf numFmtId="2" fontId="32" fillId="0" borderId="0" xfId="0" applyNumberFormat="1" applyFont="1" applyAlignment="1">
      <alignment horizontal="center" vertical="top" wrapText="1"/>
    </xf>
    <xf numFmtId="4" fontId="29" fillId="0" borderId="0" xfId="0" applyNumberFormat="1" applyFont="1" applyAlignment="1">
      <alignment horizontal="right"/>
    </xf>
    <xf numFmtId="3" fontId="29" fillId="0" borderId="0" xfId="0" applyNumberFormat="1" applyFont="1" applyAlignment="1">
      <alignment horizontal="right"/>
    </xf>
    <xf numFmtId="0" fontId="28" fillId="0" borderId="11" xfId="0" applyFont="1" applyBorder="1" applyAlignment="1">
      <alignment horizontal="center" vertical="center" wrapText="1"/>
    </xf>
    <xf numFmtId="4" fontId="33" fillId="0" borderId="11" xfId="0" applyNumberFormat="1" applyFont="1" applyBorder="1" applyAlignment="1">
      <alignment horizontal="center" vertical="center" wrapText="1"/>
    </xf>
    <xf numFmtId="3" fontId="28" fillId="0" borderId="11" xfId="0" applyNumberFormat="1" applyFont="1" applyBorder="1" applyAlignment="1">
      <alignment horizontal="center" vertical="center" wrapText="1"/>
    </xf>
    <xf numFmtId="3" fontId="28" fillId="0" borderId="12" xfId="0" applyNumberFormat="1" applyFont="1" applyBorder="1" applyAlignment="1">
      <alignment horizontal="center" vertical="center" wrapText="1"/>
    </xf>
    <xf numFmtId="49" fontId="34" fillId="20" borderId="11" xfId="0" applyNumberFormat="1" applyFont="1" applyFill="1" applyBorder="1" applyAlignment="1">
      <alignment horizontal="center" vertical="center" wrapText="1"/>
    </xf>
    <xf numFmtId="0" fontId="35" fillId="20" borderId="11" xfId="0" applyFont="1" applyFill="1" applyBorder="1" applyAlignment="1">
      <alignment horizontal="center" vertical="center" wrapText="1"/>
    </xf>
    <xf numFmtId="2" fontId="34" fillId="20" borderId="11" xfId="0" applyNumberFormat="1" applyFont="1" applyFill="1" applyBorder="1" applyAlignment="1">
      <alignment horizontal="center" vertical="center" wrapText="1"/>
    </xf>
    <xf numFmtId="4" fontId="31" fillId="20" borderId="11" xfId="0" applyNumberFormat="1" applyFont="1" applyFill="1" applyBorder="1" applyAlignment="1">
      <alignment horizontal="center" vertical="center" wrapText="1"/>
    </xf>
    <xf numFmtId="4" fontId="31" fillId="24" borderId="11" xfId="0" applyNumberFormat="1" applyFont="1" applyFill="1" applyBorder="1" applyAlignment="1">
      <alignment horizontal="center" vertical="center" wrapText="1"/>
    </xf>
    <xf numFmtId="4" fontId="31" fillId="20" borderId="11" xfId="0" applyNumberFormat="1" applyFont="1" applyFill="1" applyBorder="1" applyAlignment="1">
      <alignment horizontal="center" vertical="center"/>
    </xf>
    <xf numFmtId="1" fontId="35" fillId="0" borderId="11" xfId="0" applyNumberFormat="1" applyFont="1" applyBorder="1" applyAlignment="1">
      <alignment horizontal="center" vertical="center" wrapText="1"/>
    </xf>
    <xf numFmtId="2" fontId="35" fillId="0" borderId="11" xfId="0" applyNumberFormat="1" applyFont="1" applyBorder="1" applyAlignment="1">
      <alignment horizontal="center" vertical="center" wrapText="1"/>
    </xf>
    <xf numFmtId="2" fontId="36" fillId="0" borderId="11" xfId="0" applyNumberFormat="1" applyFont="1" applyBorder="1" applyAlignment="1">
      <alignment horizontal="center" vertical="center" wrapText="1"/>
    </xf>
    <xf numFmtId="4" fontId="31" fillId="0" borderId="11" xfId="0" applyNumberFormat="1" applyFont="1" applyBorder="1" applyAlignment="1">
      <alignment horizontal="center" vertical="center"/>
    </xf>
    <xf numFmtId="4" fontId="32" fillId="0" borderId="11" xfId="0" applyNumberFormat="1" applyFont="1" applyBorder="1" applyAlignment="1">
      <alignment horizontal="center" vertical="center"/>
    </xf>
    <xf numFmtId="4" fontId="32" fillId="20" borderId="11" xfId="0" applyNumberFormat="1" applyFont="1" applyFill="1" applyBorder="1" applyAlignment="1">
      <alignment horizontal="center" vertical="center"/>
    </xf>
    <xf numFmtId="0" fontId="35" fillId="0" borderId="11" xfId="0" applyFont="1" applyBorder="1" applyAlignment="1">
      <alignment horizontal="center" vertical="center"/>
    </xf>
    <xf numFmtId="0" fontId="35" fillId="0" borderId="11" xfId="0" applyFont="1" applyBorder="1" applyAlignment="1">
      <alignment horizontal="center" vertical="center" wrapText="1"/>
    </xf>
    <xf numFmtId="49" fontId="35" fillId="0" borderId="11" xfId="0" applyNumberFormat="1" applyFont="1" applyBorder="1" applyAlignment="1">
      <alignment horizontal="center" vertical="center" wrapText="1"/>
    </xf>
    <xf numFmtId="49" fontId="35" fillId="0" borderId="11" xfId="0" applyNumberFormat="1" applyFont="1" applyBorder="1" applyAlignment="1">
      <alignment horizontal="center" vertical="center"/>
    </xf>
    <xf numFmtId="0" fontId="37" fillId="0" borderId="0" xfId="0" applyFont="1"/>
    <xf numFmtId="0" fontId="35" fillId="25" borderId="11" xfId="0" applyFont="1" applyFill="1" applyBorder="1" applyAlignment="1">
      <alignment horizontal="center" vertical="center" wrapText="1"/>
    </xf>
    <xf numFmtId="4" fontId="31" fillId="25" borderId="11" xfId="0" applyNumberFormat="1" applyFont="1" applyFill="1" applyBorder="1" applyAlignment="1">
      <alignment horizontal="center" vertical="center"/>
    </xf>
    <xf numFmtId="4" fontId="32" fillId="25" borderId="11" xfId="0" applyNumberFormat="1" applyFont="1" applyFill="1" applyBorder="1" applyAlignment="1">
      <alignment horizontal="center" vertical="center"/>
    </xf>
    <xf numFmtId="0" fontId="36" fillId="0" borderId="11" xfId="0" applyFont="1" applyBorder="1" applyAlignment="1">
      <alignment horizontal="center" vertical="center" wrapText="1"/>
    </xf>
    <xf numFmtId="165" fontId="32" fillId="0" borderId="11" xfId="0" applyNumberFormat="1" applyFont="1" applyBorder="1" applyAlignment="1">
      <alignment horizontal="center" vertical="center"/>
    </xf>
    <xf numFmtId="2" fontId="35" fillId="25" borderId="11" xfId="0" applyNumberFormat="1" applyFont="1" applyFill="1" applyBorder="1" applyAlignment="1">
      <alignment horizontal="center" vertical="center" wrapText="1"/>
    </xf>
    <xf numFmtId="49" fontId="35" fillId="0" borderId="13" xfId="0" applyNumberFormat="1" applyFont="1" applyBorder="1" applyAlignment="1">
      <alignment horizontal="center" vertical="center"/>
    </xf>
    <xf numFmtId="49" fontId="35" fillId="0" borderId="13" xfId="0" applyNumberFormat="1" applyFont="1" applyBorder="1" applyAlignment="1">
      <alignment horizontal="center" vertical="center" wrapText="1"/>
    </xf>
    <xf numFmtId="2" fontId="35" fillId="0" borderId="13" xfId="0" applyNumberFormat="1" applyFont="1" applyBorder="1" applyAlignment="1">
      <alignment horizontal="center" vertical="center" wrapText="1"/>
    </xf>
    <xf numFmtId="4" fontId="31" fillId="0" borderId="13" xfId="0" applyNumberFormat="1" applyFont="1" applyBorder="1" applyAlignment="1">
      <alignment horizontal="center" vertical="center"/>
    </xf>
    <xf numFmtId="4" fontId="32" fillId="0" borderId="13" xfId="0" applyNumberFormat="1" applyFont="1" applyBorder="1" applyAlignment="1">
      <alignment horizontal="center" vertical="center"/>
    </xf>
    <xf numFmtId="0" fontId="35" fillId="0" borderId="13" xfId="0" applyFont="1" applyBorder="1" applyAlignment="1">
      <alignment horizontal="center" vertical="center"/>
    </xf>
    <xf numFmtId="0" fontId="35" fillId="0" borderId="13" xfId="0" applyFont="1" applyBorder="1" applyAlignment="1">
      <alignment horizontal="center" vertical="center" wrapText="1"/>
    </xf>
    <xf numFmtId="2" fontId="38" fillId="0" borderId="11" xfId="0" applyNumberFormat="1" applyFont="1" applyBorder="1" applyAlignment="1">
      <alignment horizontal="center" vertical="center" wrapText="1"/>
    </xf>
    <xf numFmtId="49" fontId="34" fillId="20" borderId="11" xfId="0" applyNumberFormat="1" applyFont="1" applyFill="1" applyBorder="1" applyAlignment="1">
      <alignment horizontal="center" vertical="center"/>
    </xf>
    <xf numFmtId="1" fontId="34" fillId="20" borderId="11" xfId="0" applyNumberFormat="1" applyFont="1" applyFill="1" applyBorder="1" applyAlignment="1">
      <alignment horizontal="center" vertical="center" wrapText="1"/>
    </xf>
    <xf numFmtId="0" fontId="35" fillId="20" borderId="11" xfId="0" applyFont="1" applyFill="1" applyBorder="1" applyAlignment="1">
      <alignment horizontal="center" vertical="center"/>
    </xf>
    <xf numFmtId="49" fontId="35" fillId="25" borderId="11" xfId="0" applyNumberFormat="1" applyFont="1" applyFill="1" applyBorder="1" applyAlignment="1">
      <alignment horizontal="center" vertical="center"/>
    </xf>
    <xf numFmtId="1" fontId="35" fillId="25" borderId="11" xfId="0" applyNumberFormat="1" applyFont="1" applyFill="1" applyBorder="1" applyAlignment="1">
      <alignment horizontal="center" vertical="center" wrapText="1"/>
    </xf>
    <xf numFmtId="4" fontId="32" fillId="25" borderId="11" xfId="0" applyNumberFormat="1" applyFont="1" applyFill="1" applyBorder="1" applyAlignment="1">
      <alignment horizontal="center" vertical="center" wrapText="1"/>
    </xf>
    <xf numFmtId="49" fontId="35" fillId="25" borderId="11" xfId="0" applyNumberFormat="1" applyFont="1" applyFill="1" applyBorder="1" applyAlignment="1">
      <alignment horizontal="center" vertical="center" wrapText="1"/>
    </xf>
    <xf numFmtId="2" fontId="35" fillId="0" borderId="11" xfId="70" applyNumberFormat="1" applyFont="1" applyBorder="1" applyAlignment="1">
      <alignment horizontal="center" vertical="center" wrapText="1"/>
    </xf>
    <xf numFmtId="1" fontId="35" fillId="0" borderId="13" xfId="0" applyNumberFormat="1" applyFont="1" applyBorder="1" applyAlignment="1">
      <alignment horizontal="center" vertical="center" wrapText="1"/>
    </xf>
    <xf numFmtId="0" fontId="32" fillId="0" borderId="0" xfId="0" applyFont="1"/>
    <xf numFmtId="0" fontId="29" fillId="0" borderId="0" xfId="0" applyFont="1"/>
    <xf numFmtId="0" fontId="34" fillId="26" borderId="11" xfId="0" applyFont="1" applyFill="1" applyBorder="1" applyAlignment="1">
      <alignment horizontal="center" vertical="center"/>
    </xf>
    <xf numFmtId="1" fontId="34" fillId="26" borderId="11" xfId="0" applyNumberFormat="1" applyFont="1" applyFill="1" applyBorder="1" applyAlignment="1">
      <alignment horizontal="center" vertical="center" wrapText="1"/>
    </xf>
    <xf numFmtId="2" fontId="34" fillId="26" borderId="11" xfId="0" applyNumberFormat="1" applyFont="1" applyFill="1" applyBorder="1" applyAlignment="1">
      <alignment horizontal="center" vertical="center" wrapText="1"/>
    </xf>
    <xf numFmtId="0" fontId="35" fillId="26" borderId="11" xfId="0" applyFont="1" applyFill="1" applyBorder="1" applyAlignment="1">
      <alignment horizontal="center" vertical="center"/>
    </xf>
    <xf numFmtId="4" fontId="31" fillId="26" borderId="11" xfId="0" applyNumberFormat="1" applyFont="1" applyFill="1" applyBorder="1" applyAlignment="1">
      <alignment horizontal="center" vertical="center"/>
    </xf>
    <xf numFmtId="4" fontId="31" fillId="26" borderId="11" xfId="0" applyNumberFormat="1" applyFont="1" applyFill="1" applyBorder="1" applyAlignment="1">
      <alignment horizontal="center" vertical="center" wrapText="1"/>
    </xf>
    <xf numFmtId="4" fontId="31" fillId="21" borderId="11" xfId="0" applyNumberFormat="1" applyFont="1" applyFill="1" applyBorder="1" applyAlignment="1">
      <alignment horizontal="center" vertical="center" wrapText="1"/>
    </xf>
    <xf numFmtId="4" fontId="32" fillId="0" borderId="13" xfId="0" applyNumberFormat="1" applyFont="1" applyBorder="1" applyAlignment="1">
      <alignment horizontal="center" vertical="center" wrapText="1"/>
    </xf>
    <xf numFmtId="4" fontId="32" fillId="0" borderId="11" xfId="0" applyNumberFormat="1" applyFont="1" applyBorder="1" applyAlignment="1">
      <alignment horizontal="center" vertical="center" wrapText="1"/>
    </xf>
    <xf numFmtId="0" fontId="34" fillId="21" borderId="11" xfId="0" applyFont="1" applyFill="1" applyBorder="1" applyAlignment="1">
      <alignment horizontal="center" vertical="center"/>
    </xf>
    <xf numFmtId="49" fontId="35" fillId="21" borderId="11" xfId="0" applyNumberFormat="1" applyFont="1" applyFill="1" applyBorder="1" applyAlignment="1">
      <alignment horizontal="center" vertical="center" wrapText="1"/>
    </xf>
    <xf numFmtId="2" fontId="34" fillId="21" borderId="11" xfId="0" applyNumberFormat="1" applyFont="1" applyFill="1" applyBorder="1" applyAlignment="1">
      <alignment horizontal="center" vertical="center" wrapText="1"/>
    </xf>
    <xf numFmtId="2" fontId="35" fillId="21" borderId="11" xfId="0" applyNumberFormat="1" applyFont="1" applyFill="1" applyBorder="1" applyAlignment="1">
      <alignment horizontal="center" vertical="center" wrapText="1"/>
    </xf>
    <xf numFmtId="4" fontId="31" fillId="21" borderId="11" xfId="0" applyNumberFormat="1" applyFont="1" applyFill="1" applyBorder="1" applyAlignment="1">
      <alignment horizontal="center" vertical="center"/>
    </xf>
    <xf numFmtId="0" fontId="35" fillId="0" borderId="11" xfId="69" applyFont="1" applyBorder="1" applyAlignment="1">
      <alignment horizontal="center" vertical="center" wrapText="1"/>
    </xf>
    <xf numFmtId="166" fontId="32" fillId="0" borderId="11" xfId="0" applyNumberFormat="1" applyFont="1" applyBorder="1" applyAlignment="1">
      <alignment horizontal="center" vertical="center"/>
    </xf>
    <xf numFmtId="0" fontId="34" fillId="20" borderId="11" xfId="0" applyFont="1" applyFill="1" applyBorder="1" applyAlignment="1">
      <alignment horizontal="center" vertical="center"/>
    </xf>
    <xf numFmtId="4" fontId="32" fillId="20" borderId="11" xfId="0" applyNumberFormat="1" applyFont="1" applyFill="1" applyBorder="1" applyAlignment="1">
      <alignment horizontal="center" vertical="center" wrapText="1"/>
    </xf>
    <xf numFmtId="0" fontId="34" fillId="20" borderId="11" xfId="0" applyFont="1" applyFill="1" applyBorder="1" applyAlignment="1">
      <alignment horizontal="center" vertical="center" wrapText="1"/>
    </xf>
    <xf numFmtId="2" fontId="35" fillId="20" borderId="11" xfId="0" applyNumberFormat="1" applyFont="1" applyFill="1" applyBorder="1" applyAlignment="1">
      <alignment horizontal="center" vertical="center" wrapText="1"/>
    </xf>
    <xf numFmtId="3" fontId="39" fillId="0" borderId="0" xfId="0" applyNumberFormat="1" applyFont="1"/>
    <xf numFmtId="0" fontId="40" fillId="0" borderId="0" xfId="0" applyFont="1"/>
    <xf numFmtId="2" fontId="35" fillId="0" borderId="11" xfId="0" applyNumberFormat="1" applyFont="1" applyBorder="1" applyAlignment="1">
      <alignment horizontal="left" vertical="center" wrapText="1"/>
    </xf>
    <xf numFmtId="0" fontId="28" fillId="0" borderId="0" xfId="0" applyFont="1"/>
    <xf numFmtId="49" fontId="35" fillId="20" borderId="11" xfId="0" applyNumberFormat="1" applyFont="1" applyFill="1" applyBorder="1" applyAlignment="1">
      <alignment horizontal="center" vertical="center" wrapText="1"/>
    </xf>
    <xf numFmtId="4" fontId="32" fillId="21" borderId="11" xfId="0" applyNumberFormat="1" applyFont="1" applyFill="1" applyBorder="1" applyAlignment="1">
      <alignment horizontal="center" vertical="center"/>
    </xf>
    <xf numFmtId="4" fontId="41" fillId="0" borderId="11" xfId="0" applyNumberFormat="1" applyFont="1" applyBorder="1" applyAlignment="1">
      <alignment horizontal="center" vertical="center"/>
    </xf>
    <xf numFmtId="0" fontId="35" fillId="0" borderId="11" xfId="63" applyFont="1" applyBorder="1" applyAlignment="1">
      <alignment horizontal="center" vertical="center" wrapText="1"/>
    </xf>
    <xf numFmtId="0" fontId="35" fillId="20" borderId="11" xfId="0" applyFont="1" applyFill="1" applyBorder="1"/>
    <xf numFmtId="0" fontId="30" fillId="0" borderId="0" xfId="0" applyFont="1" applyAlignment="1">
      <alignment horizontal="center"/>
    </xf>
    <xf numFmtId="0" fontId="30" fillId="0" borderId="0" xfId="0" applyFont="1"/>
    <xf numFmtId="4" fontId="42" fillId="0" borderId="0" xfId="0" applyNumberFormat="1" applyFont="1" applyAlignment="1">
      <alignment horizontal="center" vertical="center"/>
    </xf>
    <xf numFmtId="4" fontId="30" fillId="0" borderId="0" xfId="0" applyNumberFormat="1" applyFont="1" applyAlignment="1">
      <alignment horizontal="center" vertical="center"/>
    </xf>
    <xf numFmtId="0" fontId="43" fillId="0" borderId="0" xfId="0" applyFont="1"/>
    <xf numFmtId="0" fontId="44" fillId="0" borderId="0" xfId="0" applyFont="1"/>
    <xf numFmtId="0" fontId="43" fillId="0" borderId="0" xfId="0" applyFont="1" applyAlignment="1">
      <alignment wrapText="1"/>
    </xf>
    <xf numFmtId="3" fontId="30" fillId="0" borderId="0" xfId="0" applyNumberFormat="1" applyFont="1" applyAlignment="1">
      <alignment horizontal="center" vertical="center"/>
    </xf>
    <xf numFmtId="0" fontId="43" fillId="0" borderId="0" xfId="0" applyFont="1" applyAlignment="1">
      <alignment horizontal="center"/>
    </xf>
    <xf numFmtId="3" fontId="46" fillId="0" borderId="0" xfId="0" applyNumberFormat="1" applyFont="1" applyAlignment="1">
      <alignment horizontal="center" vertical="center"/>
    </xf>
    <xf numFmtId="3" fontId="29" fillId="0" borderId="0" xfId="0" applyNumberFormat="1" applyFont="1" applyAlignment="1">
      <alignment horizontal="center" vertical="center"/>
    </xf>
    <xf numFmtId="3" fontId="46" fillId="0" borderId="0" xfId="0" applyNumberFormat="1" applyFont="1"/>
    <xf numFmtId="3" fontId="29" fillId="0" borderId="0" xfId="0" applyNumberFormat="1" applyFont="1"/>
    <xf numFmtId="3" fontId="42" fillId="0" borderId="0" xfId="0" applyNumberFormat="1" applyFont="1"/>
    <xf numFmtId="3" fontId="28" fillId="0" borderId="0" xfId="0" applyNumberFormat="1" applyFont="1"/>
    <xf numFmtId="2" fontId="18" fillId="0" borderId="0" xfId="0" applyNumberFormat="1" applyFont="1"/>
    <xf numFmtId="2" fontId="37" fillId="0" borderId="0" xfId="0" applyNumberFormat="1" applyFont="1"/>
    <xf numFmtId="2" fontId="32" fillId="0" borderId="0" xfId="0" applyNumberFormat="1" applyFont="1"/>
    <xf numFmtId="2" fontId="29" fillId="0" borderId="0" xfId="0" applyNumberFormat="1" applyFont="1"/>
    <xf numFmtId="2" fontId="28" fillId="0" borderId="0" xfId="0" applyNumberFormat="1" applyFont="1"/>
    <xf numFmtId="2" fontId="44" fillId="0" borderId="0" xfId="0" applyNumberFormat="1" applyFont="1"/>
    <xf numFmtId="1" fontId="18" fillId="0" borderId="0" xfId="0" applyNumberFormat="1" applyFont="1"/>
    <xf numFmtId="1" fontId="37" fillId="0" borderId="0" xfId="0" applyNumberFormat="1" applyFont="1"/>
    <xf numFmtId="1" fontId="18" fillId="0" borderId="0" xfId="0" applyNumberFormat="1" applyFont="1" applyAlignment="1">
      <alignment horizontal="center" vertical="center"/>
    </xf>
    <xf numFmtId="1" fontId="32" fillId="0" borderId="0" xfId="0" applyNumberFormat="1" applyFont="1"/>
    <xf numFmtId="1" fontId="29" fillId="0" borderId="0" xfId="0" applyNumberFormat="1" applyFont="1"/>
    <xf numFmtId="1" fontId="28" fillId="0" borderId="0" xfId="0" applyNumberFormat="1" applyFont="1"/>
    <xf numFmtId="1" fontId="44" fillId="0" borderId="0" xfId="0" applyNumberFormat="1" applyFont="1"/>
    <xf numFmtId="1" fontId="45" fillId="0" borderId="0" xfId="0" applyNumberFormat="1" applyFont="1"/>
    <xf numFmtId="1" fontId="40" fillId="0" borderId="0" xfId="0" applyNumberFormat="1" applyFont="1"/>
    <xf numFmtId="4" fontId="32" fillId="0" borderId="11" xfId="0" applyNumberFormat="1" applyFont="1" applyFill="1" applyBorder="1" applyAlignment="1">
      <alignment horizontal="center" vertical="center"/>
    </xf>
    <xf numFmtId="0" fontId="35" fillId="0" borderId="11" xfId="0" applyFont="1" applyBorder="1" applyAlignment="1">
      <alignment horizontal="center" vertical="center" wrapText="1"/>
    </xf>
    <xf numFmtId="0" fontId="35" fillId="0" borderId="13" xfId="0" applyFont="1" applyBorder="1" applyAlignment="1">
      <alignment horizontal="center" vertical="center" wrapText="1"/>
    </xf>
    <xf numFmtId="0" fontId="35" fillId="0" borderId="13" xfId="0" applyFont="1" applyBorder="1" applyAlignment="1">
      <alignment horizontal="center" vertical="center"/>
    </xf>
    <xf numFmtId="1" fontId="35" fillId="0" borderId="13" xfId="0" applyNumberFormat="1" applyFont="1" applyBorder="1" applyAlignment="1">
      <alignment horizontal="center" vertical="center" wrapText="1"/>
    </xf>
    <xf numFmtId="1" fontId="18" fillId="0" borderId="0" xfId="0" applyNumberFormat="1" applyFont="1"/>
    <xf numFmtId="4" fontId="32" fillId="20" borderId="11" xfId="0" applyNumberFormat="1" applyFont="1" applyFill="1" applyBorder="1" applyAlignment="1">
      <alignment horizontal="center" vertical="center"/>
    </xf>
    <xf numFmtId="4" fontId="32" fillId="0" borderId="11" xfId="0" applyNumberFormat="1" applyFont="1" applyBorder="1" applyAlignment="1">
      <alignment horizontal="center" vertical="center"/>
    </xf>
    <xf numFmtId="4" fontId="31" fillId="0" borderId="11" xfId="0" applyNumberFormat="1" applyFont="1" applyBorder="1" applyAlignment="1">
      <alignment horizontal="center" vertical="center"/>
    </xf>
    <xf numFmtId="4" fontId="43" fillId="0" borderId="0" xfId="0" applyNumberFormat="1" applyFont="1"/>
    <xf numFmtId="2" fontId="38" fillId="25" borderId="11" xfId="0" applyNumberFormat="1" applyFont="1" applyFill="1" applyBorder="1" applyAlignment="1">
      <alignment horizontal="center" vertical="center" wrapText="1"/>
    </xf>
    <xf numFmtId="4" fontId="48" fillId="0" borderId="11" xfId="0" applyNumberFormat="1" applyFont="1" applyBorder="1" applyAlignment="1">
      <alignment horizontal="center" vertical="center"/>
    </xf>
    <xf numFmtId="4" fontId="49" fillId="0" borderId="11" xfId="0" applyNumberFormat="1" applyFont="1" applyBorder="1" applyAlignment="1">
      <alignment horizontal="center" vertical="center"/>
    </xf>
    <xf numFmtId="3" fontId="39" fillId="0" borderId="0" xfId="0" applyNumberFormat="1" applyFont="1" applyAlignment="1">
      <alignment horizontal="center"/>
    </xf>
    <xf numFmtId="3" fontId="29" fillId="0" borderId="0" xfId="0" applyNumberFormat="1" applyFont="1" applyAlignment="1">
      <alignment horizontal="center"/>
    </xf>
    <xf numFmtId="4" fontId="32" fillId="20" borderId="11" xfId="0" applyNumberFormat="1" applyFont="1" applyFill="1" applyBorder="1" applyAlignment="1">
      <alignment horizontal="center" vertical="center"/>
    </xf>
    <xf numFmtId="4" fontId="32" fillId="0" borderId="11" xfId="0" applyNumberFormat="1" applyFont="1" applyBorder="1" applyAlignment="1">
      <alignment horizontal="center" vertical="center"/>
    </xf>
    <xf numFmtId="4" fontId="31" fillId="0" borderId="11" xfId="0" applyNumberFormat="1" applyFont="1" applyBorder="1" applyAlignment="1">
      <alignment horizontal="center" vertical="center"/>
    </xf>
    <xf numFmtId="1" fontId="18" fillId="0" borderId="0" xfId="0" applyNumberFormat="1" applyFont="1"/>
    <xf numFmtId="0" fontId="35" fillId="0" borderId="11" xfId="0" applyFont="1" applyBorder="1" applyAlignment="1">
      <alignment horizontal="center" vertical="center" wrapText="1"/>
    </xf>
    <xf numFmtId="3" fontId="32" fillId="0" borderId="11" xfId="0" applyNumberFormat="1" applyFont="1" applyBorder="1" applyAlignment="1">
      <alignment horizontal="center" vertical="center"/>
    </xf>
    <xf numFmtId="2" fontId="35" fillId="0" borderId="11" xfId="0" applyNumberFormat="1" applyFont="1" applyBorder="1" applyAlignment="1">
      <alignment horizontal="center" vertical="center" wrapText="1"/>
    </xf>
    <xf numFmtId="0" fontId="35" fillId="0" borderId="11" xfId="0" applyFont="1" applyBorder="1" applyAlignment="1">
      <alignment horizontal="center" vertical="center"/>
    </xf>
    <xf numFmtId="1" fontId="35" fillId="0" borderId="11" xfId="0" applyNumberFormat="1" applyFont="1" applyBorder="1" applyAlignment="1">
      <alignment horizontal="center" vertical="center" wrapText="1"/>
    </xf>
    <xf numFmtId="0" fontId="38" fillId="0" borderId="11" xfId="0" applyFont="1" applyBorder="1" applyAlignment="1">
      <alignment horizontal="center" vertical="center" wrapText="1"/>
    </xf>
    <xf numFmtId="0" fontId="35" fillId="0" borderId="11" xfId="0" applyFont="1" applyBorder="1" applyAlignment="1">
      <alignment horizontal="center" vertical="center" wrapText="1"/>
    </xf>
    <xf numFmtId="2" fontId="35" fillId="0" borderId="13" xfId="0" applyNumberFormat="1" applyFont="1" applyBorder="1" applyAlignment="1">
      <alignment horizontal="center" vertical="center" wrapText="1"/>
    </xf>
    <xf numFmtId="0" fontId="35" fillId="0" borderId="13" xfId="0" applyFont="1" applyBorder="1" applyAlignment="1">
      <alignment horizontal="center" vertical="center" wrapText="1"/>
    </xf>
    <xf numFmtId="1" fontId="18" fillId="0" borderId="0" xfId="0" applyNumberFormat="1" applyFont="1"/>
    <xf numFmtId="4" fontId="31" fillId="27" borderId="11" xfId="0" applyNumberFormat="1" applyFont="1" applyFill="1" applyBorder="1" applyAlignment="1">
      <alignment horizontal="center" vertical="center" wrapText="1"/>
    </xf>
    <xf numFmtId="4" fontId="50" fillId="27" borderId="11" xfId="0" applyNumberFormat="1" applyFont="1" applyFill="1" applyBorder="1" applyAlignment="1">
      <alignment horizontal="center" vertical="center" wrapText="1"/>
    </xf>
    <xf numFmtId="1" fontId="35" fillId="0" borderId="12" xfId="0" applyNumberFormat="1" applyFont="1" applyBorder="1" applyAlignment="1">
      <alignment horizontal="center" vertical="center"/>
    </xf>
    <xf numFmtId="2" fontId="35" fillId="0" borderId="12" xfId="0" applyNumberFormat="1" applyFont="1" applyBorder="1" applyAlignment="1">
      <alignment horizontal="center" vertical="center" wrapText="1"/>
    </xf>
    <xf numFmtId="165" fontId="49" fillId="0" borderId="11" xfId="0" applyNumberFormat="1" applyFont="1" applyBorder="1" applyAlignment="1">
      <alignment horizontal="center" vertical="center"/>
    </xf>
    <xf numFmtId="4" fontId="32" fillId="0" borderId="11" xfId="0" applyNumberFormat="1" applyFont="1" applyBorder="1" applyAlignment="1">
      <alignment horizontal="center" vertical="center"/>
    </xf>
    <xf numFmtId="0" fontId="35" fillId="0" borderId="11" xfId="0" applyFont="1" applyBorder="1" applyAlignment="1">
      <alignment horizontal="center" vertical="center" wrapText="1"/>
    </xf>
    <xf numFmtId="1" fontId="35" fillId="0" borderId="11" xfId="0" applyNumberFormat="1" applyFont="1" applyBorder="1" applyAlignment="1">
      <alignment horizontal="center" vertical="center" wrapText="1"/>
    </xf>
    <xf numFmtId="0" fontId="35" fillId="0" borderId="11" xfId="0" applyFont="1" applyBorder="1" applyAlignment="1">
      <alignment horizontal="center" vertical="center"/>
    </xf>
    <xf numFmtId="0" fontId="29" fillId="0" borderId="0" xfId="0" applyFont="1" applyAlignment="1">
      <alignment horizontal="center"/>
    </xf>
    <xf numFmtId="2" fontId="29" fillId="0" borderId="0" xfId="0" applyNumberFormat="1" applyFont="1" applyAlignment="1">
      <alignment horizontal="center" wrapText="1"/>
    </xf>
    <xf numFmtId="2" fontId="31" fillId="0" borderId="0" xfId="0" applyNumberFormat="1" applyFont="1" applyAlignment="1">
      <alignment horizontal="center" wrapText="1"/>
    </xf>
    <xf numFmtId="0" fontId="28" fillId="0" borderId="11" xfId="0" applyFont="1" applyBorder="1" applyAlignment="1">
      <alignment horizontal="center" vertical="center" wrapText="1"/>
    </xf>
    <xf numFmtId="0" fontId="33" fillId="0" borderId="11" xfId="0" applyFont="1" applyBorder="1" applyAlignment="1">
      <alignment horizontal="center" vertical="center" wrapText="1"/>
    </xf>
    <xf numFmtId="4" fontId="33" fillId="0" borderId="11" xfId="0" applyNumberFormat="1" applyFont="1" applyBorder="1" applyAlignment="1">
      <alignment horizontal="center" vertical="center" wrapText="1"/>
    </xf>
    <xf numFmtId="49" fontId="35" fillId="0" borderId="11" xfId="0" applyNumberFormat="1" applyFont="1" applyBorder="1" applyAlignment="1">
      <alignment horizontal="center" vertical="center"/>
    </xf>
    <xf numFmtId="49" fontId="35" fillId="0" borderId="11" xfId="0" applyNumberFormat="1" applyFont="1" applyBorder="1" applyAlignment="1">
      <alignment horizontal="center" vertical="center" wrapText="1"/>
    </xf>
    <xf numFmtId="0" fontId="35" fillId="0" borderId="11" xfId="0" applyFont="1" applyBorder="1" applyAlignment="1">
      <alignment horizontal="center" vertical="center" wrapText="1"/>
    </xf>
    <xf numFmtId="2" fontId="35" fillId="0" borderId="11" xfId="0" applyNumberFormat="1" applyFont="1" applyBorder="1" applyAlignment="1">
      <alignment horizontal="center" vertical="center" wrapText="1"/>
    </xf>
    <xf numFmtId="2" fontId="36" fillId="0" borderId="11" xfId="0" applyNumberFormat="1" applyFont="1" applyBorder="1" applyAlignment="1">
      <alignment horizontal="center" vertical="center" wrapText="1"/>
    </xf>
    <xf numFmtId="2" fontId="35" fillId="25" borderId="11" xfId="0" applyNumberFormat="1" applyFont="1" applyFill="1" applyBorder="1" applyAlignment="1">
      <alignment horizontal="center" vertical="center" wrapText="1"/>
    </xf>
    <xf numFmtId="1" fontId="18" fillId="0" borderId="0" xfId="0" applyNumberFormat="1" applyFont="1"/>
    <xf numFmtId="0" fontId="35" fillId="25" borderId="11" xfId="0" applyFont="1" applyFill="1" applyBorder="1" applyAlignment="1">
      <alignment horizontal="center" vertical="center" wrapText="1"/>
    </xf>
    <xf numFmtId="4" fontId="32" fillId="20" borderId="11" xfId="0" applyNumberFormat="1" applyFont="1" applyFill="1" applyBorder="1" applyAlignment="1">
      <alignment horizontal="center" vertical="center"/>
    </xf>
    <xf numFmtId="4" fontId="32" fillId="0" borderId="11" xfId="0" applyNumberFormat="1" applyFont="1" applyBorder="1" applyAlignment="1">
      <alignment horizontal="center" vertical="center"/>
    </xf>
    <xf numFmtId="4" fontId="31" fillId="0" borderId="11" xfId="0" applyNumberFormat="1" applyFont="1" applyBorder="1" applyAlignment="1">
      <alignment horizontal="center" vertical="center"/>
    </xf>
    <xf numFmtId="2" fontId="35" fillId="0" borderId="11" xfId="70" applyNumberFormat="1" applyFont="1" applyBorder="1" applyAlignment="1">
      <alignment horizontal="center" vertical="center" wrapText="1"/>
    </xf>
    <xf numFmtId="0" fontId="35" fillId="0" borderId="13" xfId="0" applyFont="1" applyBorder="1" applyAlignment="1">
      <alignment horizontal="center" vertical="center" wrapText="1"/>
    </xf>
    <xf numFmtId="1" fontId="35" fillId="0" borderId="11" xfId="0" applyNumberFormat="1" applyFont="1" applyBorder="1" applyAlignment="1">
      <alignment horizontal="center" vertical="center" wrapText="1"/>
    </xf>
    <xf numFmtId="0" fontId="35" fillId="0" borderId="11" xfId="0" applyFont="1" applyBorder="1" applyAlignment="1">
      <alignment vertical="center"/>
    </xf>
    <xf numFmtId="0" fontId="35" fillId="0" borderId="11" xfId="0" applyFont="1" applyBorder="1" applyAlignment="1">
      <alignment vertical="center" wrapText="1"/>
    </xf>
    <xf numFmtId="1" fontId="35" fillId="0" borderId="11" xfId="0" applyNumberFormat="1" applyFont="1" applyBorder="1" applyAlignment="1">
      <alignment vertical="center" wrapText="1"/>
    </xf>
    <xf numFmtId="2" fontId="35" fillId="0" borderId="11" xfId="0" applyNumberFormat="1" applyFont="1" applyBorder="1" applyAlignment="1">
      <alignment vertical="center" wrapText="1"/>
    </xf>
    <xf numFmtId="0" fontId="35" fillId="0" borderId="13" xfId="0" applyFont="1" applyBorder="1" applyAlignment="1">
      <alignment horizontal="center" vertical="center"/>
    </xf>
    <xf numFmtId="1" fontId="35" fillId="0" borderId="13" xfId="0" applyNumberFormat="1" applyFont="1" applyBorder="1" applyAlignment="1">
      <alignment horizontal="center" vertical="center" wrapText="1"/>
    </xf>
    <xf numFmtId="2" fontId="35" fillId="0" borderId="13" xfId="0" applyNumberFormat="1" applyFont="1" applyBorder="1" applyAlignment="1">
      <alignment horizontal="center" vertical="center" wrapText="1"/>
    </xf>
    <xf numFmtId="0" fontId="29" fillId="0" borderId="0" xfId="0" applyFont="1" applyAlignment="1">
      <alignment horizontal="left"/>
    </xf>
    <xf numFmtId="0" fontId="35" fillId="0" borderId="11" xfId="0" applyFont="1" applyBorder="1" applyAlignment="1">
      <alignment horizontal="center" vertical="center"/>
    </xf>
    <xf numFmtId="0" fontId="39" fillId="0" borderId="0" xfId="0" applyFont="1" applyAlignment="1">
      <alignment horizontal="left" wrapText="1"/>
    </xf>
    <xf numFmtId="0" fontId="32" fillId="0" borderId="0" xfId="0" applyFont="1" applyAlignment="1">
      <alignment horizontal="left" wrapText="1"/>
    </xf>
  </cellXfs>
  <cellStyles count="81">
    <cellStyle name="20% - Акцент1 2" xfId="1"/>
    <cellStyle name="20% - Акцент2 2" xfId="2"/>
    <cellStyle name="20% - Акцент3 2" xfId="3"/>
    <cellStyle name="20% - Акцент4 2" xfId="4"/>
    <cellStyle name="20% - Акцент5 2" xfId="5"/>
    <cellStyle name="20% - Акцент6 2" xfId="6"/>
    <cellStyle name="40% - Акцент1 2" xfId="7"/>
    <cellStyle name="40% - Акцент2 2" xfId="8"/>
    <cellStyle name="40% - Акцент3 2" xfId="9"/>
    <cellStyle name="40% - Акцент4 2" xfId="10"/>
    <cellStyle name="40% - Акцент5 2" xfId="11"/>
    <cellStyle name="40% - Акцент6 2" xfId="12"/>
    <cellStyle name="60% - Акцент1 2" xfId="13"/>
    <cellStyle name="60% - Акцент2 2" xfId="14"/>
    <cellStyle name="60% - Акцент3 2" xfId="15"/>
    <cellStyle name="60% - Акцент4 2" xfId="16"/>
    <cellStyle name="60% - Акцент5 2" xfId="17"/>
    <cellStyle name="60% - Акцент6 2" xfId="18"/>
    <cellStyle name="Normal_meresha_07" xfId="19"/>
    <cellStyle name="Акцент1 2" xfId="20"/>
    <cellStyle name="Акцент2 2" xfId="21"/>
    <cellStyle name="Акцент3 2" xfId="22"/>
    <cellStyle name="Акцент4 2" xfId="23"/>
    <cellStyle name="Акцент5 2" xfId="24"/>
    <cellStyle name="Акцент6 2" xfId="25"/>
    <cellStyle name="Ввод  2" xfId="26"/>
    <cellStyle name="Вывод 2" xfId="27"/>
    <cellStyle name="Вычисление 2" xfId="28"/>
    <cellStyle name="Гиперссылка 2" xfId="29"/>
    <cellStyle name="Заголовок 1 2" xfId="30"/>
    <cellStyle name="Заголовок 1 3" xfId="31"/>
    <cellStyle name="Заголовок 2 2" xfId="32"/>
    <cellStyle name="Заголовок 2 3" xfId="33"/>
    <cellStyle name="Заголовок 3 2" xfId="34"/>
    <cellStyle name="Заголовок 3 3" xfId="35"/>
    <cellStyle name="Заголовок 4 2" xfId="36"/>
    <cellStyle name="Заголовок 4 3" xfId="37"/>
    <cellStyle name="Звичайний 10" xfId="38"/>
    <cellStyle name="Звичайний 11" xfId="39"/>
    <cellStyle name="Звичайний 12" xfId="40"/>
    <cellStyle name="Звичайний 13" xfId="41"/>
    <cellStyle name="Звичайний 14" xfId="42"/>
    <cellStyle name="Звичайний 15" xfId="43"/>
    <cellStyle name="Звичайний 16" xfId="44"/>
    <cellStyle name="Звичайний 17" xfId="45"/>
    <cellStyle name="Звичайний 18" xfId="46"/>
    <cellStyle name="Звичайний 19" xfId="47"/>
    <cellStyle name="Звичайний 2" xfId="48"/>
    <cellStyle name="Звичайний 20" xfId="49"/>
    <cellStyle name="Звичайний 21" xfId="50"/>
    <cellStyle name="Звичайний 3" xfId="51"/>
    <cellStyle name="Звичайний 4" xfId="52"/>
    <cellStyle name="Звичайний 5" xfId="53"/>
    <cellStyle name="Звичайний 6" xfId="54"/>
    <cellStyle name="Звичайний 7" xfId="55"/>
    <cellStyle name="Звичайний 8" xfId="56"/>
    <cellStyle name="Звичайний 9" xfId="57"/>
    <cellStyle name="Итог 2" xfId="58"/>
    <cellStyle name="Контрольная ячейка 2" xfId="59"/>
    <cellStyle name="Название 2" xfId="60"/>
    <cellStyle name="Нейтральный 2" xfId="61"/>
    <cellStyle name="Обычный" xfId="0" builtinId="0"/>
    <cellStyle name="Обычный 2" xfId="62"/>
    <cellStyle name="Обычный 2 2" xfId="63"/>
    <cellStyle name="Обычный 2 3" xfId="64"/>
    <cellStyle name="Обычный 2 4" xfId="65"/>
    <cellStyle name="Обычный 2 5" xfId="66"/>
    <cellStyle name="Обычный 3" xfId="67"/>
    <cellStyle name="Обычный 4" xfId="68"/>
    <cellStyle name="Обычный 5" xfId="69"/>
    <cellStyle name="Обычный 6" xfId="70"/>
    <cellStyle name="Обычный 7" xfId="71"/>
    <cellStyle name="Плохой 2" xfId="72"/>
    <cellStyle name="Пояснение 2" xfId="73"/>
    <cellStyle name="Примечание 2" xfId="74"/>
    <cellStyle name="Результат 1" xfId="75"/>
    <cellStyle name="Результат2" xfId="76"/>
    <cellStyle name="Связанная ячейка 2" xfId="77"/>
    <cellStyle name="Стиль 1" xfId="78"/>
    <cellStyle name="Текст предупреждения 2" xfId="79"/>
    <cellStyle name="Хороший 2" xfId="8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BFBFB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3445560</xdr:colOff>
      <xdr:row>1067</xdr:row>
      <xdr:rowOff>93240</xdr:rowOff>
    </xdr:from>
    <xdr:to>
      <xdr:col>5</xdr:col>
      <xdr:colOff>2044800</xdr:colOff>
      <xdr:row>1067</xdr:row>
      <xdr:rowOff>107280</xdr:rowOff>
    </xdr:to>
    <xdr:cxnSp macro="">
      <xdr:nvCxnSpPr>
        <xdr:cNvPr id="2" name="Прямая соединительная линия 5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CxnSpPr/>
      </xdr:nvCxnSpPr>
      <xdr:spPr>
        <a:xfrm>
          <a:off x="6335280" y="404258040"/>
          <a:ext cx="6071040" cy="14400"/>
        </a:xfrm>
        <a:prstGeom prst="straightConnector1">
          <a:avLst/>
        </a:prstGeom>
        <a:ln w="9525">
          <a:noFill/>
        </a:ln>
      </xdr:spPr>
    </xdr:cxnSp>
    <xdr:clientData/>
  </xdr:twoCellAnchor>
  <xdr:twoCellAnchor>
    <xdr:from>
      <xdr:col>4</xdr:col>
      <xdr:colOff>3403440</xdr:colOff>
      <xdr:row>1067</xdr:row>
      <xdr:rowOff>107280</xdr:rowOff>
    </xdr:from>
    <xdr:to>
      <xdr:col>6</xdr:col>
      <xdr:colOff>2520</xdr:colOff>
      <xdr:row>1068</xdr:row>
      <xdr:rowOff>43200</xdr:rowOff>
    </xdr:to>
    <xdr:cxnSp macro="">
      <xdr:nvCxnSpPr>
        <xdr:cNvPr id="3" name="Прямая соединительная линия 16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CxnSpPr/>
      </xdr:nvCxnSpPr>
      <xdr:spPr>
        <a:xfrm flipV="1">
          <a:off x="10089360" y="404272080"/>
          <a:ext cx="2469960" cy="98280"/>
        </a:xfrm>
        <a:prstGeom prst="straightConnector1">
          <a:avLst/>
        </a:prstGeom>
        <a:ln w="9525">
          <a:noFill/>
        </a:ln>
      </xdr:spPr>
    </xdr:cxnSp>
    <xdr:clientData/>
  </xdr:twoCellAnchor>
  <xdr:twoCellAnchor editAs="absolute">
    <xdr:from>
      <xdr:col>5</xdr:col>
      <xdr:colOff>1756061</xdr:colOff>
      <xdr:row>333</xdr:row>
      <xdr:rowOff>271</xdr:rowOff>
    </xdr:from>
    <xdr:to>
      <xdr:col>5</xdr:col>
      <xdr:colOff>1756061</xdr:colOff>
      <xdr:row>333</xdr:row>
      <xdr:rowOff>271</xdr:rowOff>
    </xdr:to>
    <xdr:cxnSp macro="">
      <xdr:nvCxnSpPr>
        <xdr:cNvPr id="4" name="Прямая соединительная линия 19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CxnSpPr/>
      </xdr:nvCxnSpPr>
      <xdr:spPr>
        <a:xfrm>
          <a:off x="12263760" y="33689880"/>
          <a:ext cx="360" cy="360"/>
        </a:xfrm>
        <a:prstGeom prst="straightConnector1">
          <a:avLst/>
        </a:prstGeom>
        <a:ln w="9525">
          <a:noFill/>
        </a:ln>
      </xdr:spPr>
    </xdr:cxnSp>
    <xdr:clientData/>
  </xdr:twoCellAnchor>
  <xdr:twoCellAnchor>
    <xdr:from>
      <xdr:col>4</xdr:col>
      <xdr:colOff>69840</xdr:colOff>
      <xdr:row>1068</xdr:row>
      <xdr:rowOff>15480</xdr:rowOff>
    </xdr:from>
    <xdr:to>
      <xdr:col>5</xdr:col>
      <xdr:colOff>2030760</xdr:colOff>
      <xdr:row>1068</xdr:row>
      <xdr:rowOff>43200</xdr:rowOff>
    </xdr:to>
    <xdr:cxnSp macro="">
      <xdr:nvCxnSpPr>
        <xdr:cNvPr id="5" name="Прямая соединительная линия 22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CxnSpPr/>
      </xdr:nvCxnSpPr>
      <xdr:spPr>
        <a:xfrm flipH="1" flipV="1">
          <a:off x="6755760" y="404342280"/>
          <a:ext cx="5636520" cy="28080"/>
        </a:xfrm>
        <a:prstGeom prst="straightConnector1">
          <a:avLst/>
        </a:prstGeom>
        <a:ln w="9525">
          <a:noFill/>
        </a:ln>
      </xdr:spPr>
    </xdr:cxnSp>
    <xdr:clientData/>
  </xdr:twoCellAnchor>
  <xdr:twoCellAnchor>
    <xdr:from>
      <xdr:col>6</xdr:col>
      <xdr:colOff>69840</xdr:colOff>
      <xdr:row>1067</xdr:row>
      <xdr:rowOff>33480</xdr:rowOff>
    </xdr:from>
    <xdr:to>
      <xdr:col>6</xdr:col>
      <xdr:colOff>83880</xdr:colOff>
      <xdr:row>1067</xdr:row>
      <xdr:rowOff>75240</xdr:rowOff>
    </xdr:to>
    <xdr:cxnSp macro="">
      <xdr:nvCxnSpPr>
        <xdr:cNvPr id="6" name="Прямая соединительная линия 6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CxnSpPr/>
      </xdr:nvCxnSpPr>
      <xdr:spPr>
        <a:xfrm flipV="1">
          <a:off x="12626280" y="404198280"/>
          <a:ext cx="14400" cy="42120"/>
        </a:xfrm>
        <a:prstGeom prst="straightConnector1">
          <a:avLst/>
        </a:prstGeom>
        <a:ln w="9525">
          <a:noFill/>
        </a:ln>
      </xdr:spPr>
    </xdr:cxnSp>
    <xdr:clientData/>
  </xdr:twoCellAnchor>
  <xdr:twoCellAnchor>
    <xdr:from>
      <xdr:col>6</xdr:col>
      <xdr:colOff>66600</xdr:colOff>
      <xdr:row>566</xdr:row>
      <xdr:rowOff>5400</xdr:rowOff>
    </xdr:from>
    <xdr:to>
      <xdr:col>6</xdr:col>
      <xdr:colOff>133560</xdr:colOff>
      <xdr:row>567</xdr:row>
      <xdr:rowOff>5400</xdr:rowOff>
    </xdr:to>
    <xdr:cxnSp macro="">
      <xdr:nvCxnSpPr>
        <xdr:cNvPr id="7" name="Прямая соединительная линия 2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CxnSpPr/>
      </xdr:nvCxnSpPr>
      <xdr:spPr>
        <a:xfrm>
          <a:off x="12623040" y="318816720"/>
          <a:ext cx="67320" cy="190800"/>
        </a:xfrm>
        <a:prstGeom prst="straightConnector1">
          <a:avLst/>
        </a:prstGeom>
        <a:ln w="9525">
          <a:noFill/>
        </a:ln>
      </xdr:spPr>
    </xdr:cxn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1">
    <pageSetUpPr fitToPage="1"/>
  </sheetPr>
  <dimension ref="A1:R714"/>
  <sheetViews>
    <sheetView showZeros="0" tabSelected="1" zoomScale="60" zoomScaleNormal="60" workbookViewId="0">
      <selection activeCell="V229" sqref="V229"/>
    </sheetView>
  </sheetViews>
  <sheetFormatPr defaultColWidth="9.140625" defaultRowHeight="12.75"/>
  <cols>
    <col min="1" max="1" width="16.85546875" style="1" customWidth="1"/>
    <col min="2" max="2" width="13" style="2" customWidth="1"/>
    <col min="3" max="3" width="11.140625" style="1" customWidth="1"/>
    <col min="4" max="4" width="53.85546875" style="1" customWidth="1"/>
    <col min="5" max="5" width="54.28515625" style="1" customWidth="1"/>
    <col min="6" max="6" width="31.140625" style="1" customWidth="1"/>
    <col min="7" max="7" width="25" style="3" customWidth="1"/>
    <col min="8" max="8" width="30.85546875" style="4" customWidth="1"/>
    <col min="9" max="9" width="26.42578125" style="4" customWidth="1"/>
    <col min="10" max="10" width="17" style="5" hidden="1" customWidth="1"/>
    <col min="11" max="11" width="23.5703125" style="4" customWidth="1"/>
    <col min="12" max="12" width="5.140625" style="1" customWidth="1"/>
    <col min="13" max="13" width="11.140625" style="1" customWidth="1"/>
    <col min="14" max="14" width="17.42578125" style="1" customWidth="1"/>
    <col min="15" max="15" width="24.5703125" style="1" customWidth="1"/>
    <col min="16" max="17" width="9.140625" style="1"/>
    <col min="18" max="18" width="23.28515625" style="1" customWidth="1"/>
    <col min="19" max="16384" width="9.140625" style="1"/>
  </cols>
  <sheetData>
    <row r="1" spans="1:15" ht="23.25" customHeight="1">
      <c r="B1" s="6"/>
      <c r="C1" s="6"/>
      <c r="D1" s="7"/>
      <c r="E1" s="7"/>
      <c r="F1" s="7"/>
      <c r="G1" s="8" t="s">
        <v>437</v>
      </c>
      <c r="H1" s="8"/>
    </row>
    <row r="2" spans="1:15" ht="18.75">
      <c r="B2" s="6"/>
      <c r="C2" s="6"/>
      <c r="D2" s="7"/>
      <c r="E2" s="9"/>
      <c r="F2" s="9"/>
      <c r="G2" s="10" t="s">
        <v>0</v>
      </c>
      <c r="H2" s="10"/>
    </row>
    <row r="3" spans="1:15" ht="15.75">
      <c r="B3" s="6"/>
      <c r="C3" s="6"/>
      <c r="D3" s="7"/>
      <c r="E3" s="9"/>
      <c r="F3" s="11"/>
      <c r="G3" s="12"/>
      <c r="H3" s="12" t="s">
        <v>1</v>
      </c>
      <c r="I3" s="13"/>
      <c r="J3" s="14"/>
    </row>
    <row r="4" spans="1:15" ht="15.75">
      <c r="B4" s="6"/>
      <c r="C4" s="6"/>
      <c r="D4" s="7"/>
      <c r="E4" s="9"/>
      <c r="F4" s="11"/>
      <c r="G4" s="13"/>
      <c r="H4" s="13"/>
      <c r="I4" s="13"/>
      <c r="J4" s="14"/>
    </row>
    <row r="5" spans="1:15" ht="15.75" customHeight="1">
      <c r="A5" s="167" t="s">
        <v>2</v>
      </c>
      <c r="B5" s="167"/>
      <c r="C5" s="167"/>
      <c r="D5" s="167"/>
      <c r="E5" s="167"/>
      <c r="F5" s="167"/>
      <c r="G5" s="167"/>
      <c r="H5" s="167"/>
      <c r="I5" s="167"/>
      <c r="J5" s="167"/>
      <c r="K5" s="167"/>
    </row>
    <row r="6" spans="1:15" ht="19.5" customHeight="1">
      <c r="A6" s="168" t="s">
        <v>3</v>
      </c>
      <c r="B6" s="168"/>
      <c r="C6" s="168"/>
      <c r="D6" s="168"/>
      <c r="E6" s="168"/>
      <c r="F6" s="168"/>
      <c r="G6" s="168"/>
      <c r="H6" s="168"/>
      <c r="I6" s="168"/>
      <c r="J6" s="168"/>
      <c r="K6" s="168"/>
    </row>
    <row r="7" spans="1:15" ht="40.5" customHeight="1">
      <c r="A7" s="169" t="s">
        <v>4</v>
      </c>
      <c r="B7" s="169"/>
      <c r="C7" s="169"/>
      <c r="D7" s="169"/>
      <c r="E7" s="169"/>
      <c r="F7" s="169"/>
      <c r="G7" s="169"/>
      <c r="H7" s="169"/>
      <c r="I7" s="169"/>
      <c r="J7" s="169"/>
      <c r="K7" s="169"/>
      <c r="L7" s="17"/>
    </row>
    <row r="8" spans="1:15" ht="30.75" customHeight="1">
      <c r="A8" s="16"/>
      <c r="B8" s="16"/>
      <c r="C8" s="16"/>
      <c r="D8" s="16"/>
      <c r="E8" s="18" t="s">
        <v>5</v>
      </c>
      <c r="F8" s="16"/>
      <c r="G8" s="19"/>
      <c r="H8" s="19"/>
      <c r="I8" s="19"/>
      <c r="J8" s="20"/>
      <c r="K8" s="19"/>
      <c r="L8" s="17"/>
    </row>
    <row r="9" spans="1:15" ht="24" customHeight="1">
      <c r="A9" s="16"/>
      <c r="B9" s="16"/>
      <c r="C9" s="16"/>
      <c r="D9" s="16"/>
      <c r="E9" s="21" t="s">
        <v>6</v>
      </c>
      <c r="F9" s="16"/>
      <c r="G9" s="19"/>
      <c r="H9" s="19"/>
      <c r="I9" s="19"/>
      <c r="J9" s="20"/>
      <c r="K9" s="19"/>
      <c r="L9" s="17"/>
    </row>
    <row r="10" spans="1:15" ht="18.75">
      <c r="I10" s="22" t="s">
        <v>7</v>
      </c>
      <c r="J10" s="23" t="s">
        <v>7</v>
      </c>
      <c r="K10" s="22"/>
    </row>
    <row r="11" spans="1:15" ht="51.75" customHeight="1">
      <c r="A11" s="170" t="s">
        <v>8</v>
      </c>
      <c r="B11" s="170" t="s">
        <v>9</v>
      </c>
      <c r="C11" s="170" t="s">
        <v>10</v>
      </c>
      <c r="D11" s="170" t="s">
        <v>11</v>
      </c>
      <c r="E11" s="171" t="s">
        <v>12</v>
      </c>
      <c r="F11" s="171" t="s">
        <v>13</v>
      </c>
      <c r="G11" s="172" t="s">
        <v>14</v>
      </c>
      <c r="H11" s="172" t="s">
        <v>15</v>
      </c>
      <c r="I11" s="172" t="s">
        <v>16</v>
      </c>
      <c r="J11" s="172"/>
      <c r="K11" s="172"/>
    </row>
    <row r="12" spans="1:15" ht="51" customHeight="1">
      <c r="A12" s="170"/>
      <c r="B12" s="170"/>
      <c r="C12" s="170"/>
      <c r="D12" s="170"/>
      <c r="E12" s="171"/>
      <c r="F12" s="171"/>
      <c r="G12" s="172"/>
      <c r="H12" s="172"/>
      <c r="I12" s="25" t="s">
        <v>17</v>
      </c>
      <c r="J12" s="26" t="s">
        <v>18</v>
      </c>
      <c r="K12" s="25" t="s">
        <v>19</v>
      </c>
      <c r="L12" s="120">
        <v>1</v>
      </c>
      <c r="M12" s="120"/>
      <c r="N12" s="120"/>
      <c r="O12" s="114"/>
    </row>
    <row r="13" spans="1:15" ht="18.75" customHeight="1">
      <c r="A13" s="24">
        <v>1</v>
      </c>
      <c r="B13" s="24">
        <v>2</v>
      </c>
      <c r="C13" s="24">
        <v>3</v>
      </c>
      <c r="D13" s="24">
        <v>4</v>
      </c>
      <c r="E13" s="24">
        <v>5</v>
      </c>
      <c r="F13" s="24">
        <v>6</v>
      </c>
      <c r="G13" s="26">
        <v>7</v>
      </c>
      <c r="H13" s="26">
        <v>8</v>
      </c>
      <c r="I13" s="26">
        <v>9</v>
      </c>
      <c r="J13" s="27"/>
      <c r="K13" s="26">
        <v>10</v>
      </c>
      <c r="L13" s="120">
        <v>1</v>
      </c>
      <c r="M13" s="120"/>
      <c r="N13" s="120"/>
      <c r="O13" s="114"/>
    </row>
    <row r="14" spans="1:15" ht="27" hidden="1" customHeight="1">
      <c r="A14" s="28" t="s">
        <v>20</v>
      </c>
      <c r="B14" s="28"/>
      <c r="C14" s="29"/>
      <c r="D14" s="30" t="s">
        <v>21</v>
      </c>
      <c r="E14" s="29"/>
      <c r="F14" s="29"/>
      <c r="G14" s="31">
        <f>G15</f>
        <v>527418100</v>
      </c>
      <c r="H14" s="31">
        <f>H15</f>
        <v>172699510</v>
      </c>
      <c r="I14" s="31">
        <f>I15</f>
        <v>354718590</v>
      </c>
      <c r="J14" s="32">
        <f>J15</f>
        <v>2600000</v>
      </c>
      <c r="K14" s="31">
        <f>K15</f>
        <v>351918590</v>
      </c>
      <c r="L14" s="120"/>
      <c r="M14" s="120"/>
      <c r="N14" s="120"/>
      <c r="O14" s="114"/>
    </row>
    <row r="15" spans="1:15" ht="33.75" hidden="1" customHeight="1">
      <c r="A15" s="28" t="s">
        <v>22</v>
      </c>
      <c r="B15" s="28"/>
      <c r="C15" s="29"/>
      <c r="D15" s="30" t="s">
        <v>21</v>
      </c>
      <c r="E15" s="29"/>
      <c r="F15" s="29"/>
      <c r="G15" s="33">
        <f>H15+I15</f>
        <v>527418100</v>
      </c>
      <c r="H15" s="31">
        <f>SUM(H17:H51)</f>
        <v>172699510</v>
      </c>
      <c r="I15" s="31">
        <f>SUM(I17:I51)</f>
        <v>354718590</v>
      </c>
      <c r="J15" s="31">
        <f>SUM(J17:J51)</f>
        <v>2600000</v>
      </c>
      <c r="K15" s="31">
        <f>SUM(K17:K51)</f>
        <v>351918590</v>
      </c>
      <c r="L15" s="120"/>
      <c r="M15" s="120"/>
      <c r="N15" s="120"/>
      <c r="O15" s="114"/>
    </row>
    <row r="16" spans="1:15" ht="130.5" hidden="1" customHeight="1">
      <c r="A16" s="160" t="s">
        <v>443</v>
      </c>
      <c r="B16" s="160" t="s">
        <v>444</v>
      </c>
      <c r="C16" s="160" t="s">
        <v>23</v>
      </c>
      <c r="D16" s="161" t="s">
        <v>445</v>
      </c>
      <c r="E16" s="97" t="s">
        <v>446</v>
      </c>
      <c r="F16" s="153" t="s">
        <v>447</v>
      </c>
      <c r="G16" s="140">
        <f t="shared" ref="G16" si="0">H16+I16</f>
        <v>300000</v>
      </c>
      <c r="H16" s="162">
        <v>300000</v>
      </c>
      <c r="I16" s="159"/>
      <c r="J16" s="158"/>
      <c r="K16" s="158"/>
      <c r="L16" s="157"/>
      <c r="M16" s="157"/>
      <c r="N16" s="157"/>
      <c r="O16" s="114"/>
    </row>
    <row r="17" spans="1:15" ht="79.5" hidden="1" customHeight="1">
      <c r="A17" s="40" t="s">
        <v>24</v>
      </c>
      <c r="B17" s="34" t="s">
        <v>25</v>
      </c>
      <c r="C17" s="34">
        <v>1040</v>
      </c>
      <c r="D17" s="35" t="s">
        <v>26</v>
      </c>
      <c r="E17" s="35" t="s">
        <v>27</v>
      </c>
      <c r="F17" s="41" t="s">
        <v>28</v>
      </c>
      <c r="G17" s="37">
        <f>H17+I17</f>
        <v>335000</v>
      </c>
      <c r="H17" s="38">
        <v>335000</v>
      </c>
      <c r="I17" s="38">
        <f>J17+K17</f>
        <v>0</v>
      </c>
      <c r="J17" s="39"/>
      <c r="K17" s="38"/>
      <c r="L17" s="120"/>
      <c r="M17" s="120"/>
      <c r="N17" s="120"/>
    </row>
    <row r="18" spans="1:15" ht="75" hidden="1" customHeight="1">
      <c r="A18" s="40" t="s">
        <v>33</v>
      </c>
      <c r="B18" s="34">
        <v>4081</v>
      </c>
      <c r="C18" s="42" t="s">
        <v>34</v>
      </c>
      <c r="D18" s="35" t="s">
        <v>35</v>
      </c>
      <c r="E18" s="35" t="s">
        <v>36</v>
      </c>
      <c r="F18" s="35" t="s">
        <v>37</v>
      </c>
      <c r="G18" s="37">
        <f>H18+I18</f>
        <v>18338300</v>
      </c>
      <c r="H18" s="38">
        <v>18338300</v>
      </c>
      <c r="I18" s="38"/>
      <c r="J18" s="39"/>
      <c r="K18" s="38"/>
      <c r="L18" s="120"/>
      <c r="M18" s="120"/>
      <c r="N18" s="120"/>
    </row>
    <row r="19" spans="1:15" s="44" customFormat="1" ht="105" hidden="1" customHeight="1">
      <c r="A19" s="173" t="s">
        <v>38</v>
      </c>
      <c r="B19" s="174" t="s">
        <v>39</v>
      </c>
      <c r="C19" s="174" t="s">
        <v>34</v>
      </c>
      <c r="D19" s="176" t="s">
        <v>40</v>
      </c>
      <c r="E19" s="35" t="s">
        <v>41</v>
      </c>
      <c r="F19" s="35" t="s">
        <v>42</v>
      </c>
      <c r="G19" s="37">
        <f>H19+I19</f>
        <v>500000</v>
      </c>
      <c r="H19" s="38">
        <v>500000</v>
      </c>
      <c r="I19" s="38">
        <f>J19+K19</f>
        <v>0</v>
      </c>
      <c r="J19" s="39"/>
      <c r="K19" s="38"/>
      <c r="L19" s="121"/>
      <c r="M19" s="121"/>
      <c r="N19" s="121"/>
    </row>
    <row r="20" spans="1:15" s="44" customFormat="1" ht="66.75" hidden="1" customHeight="1">
      <c r="A20" s="173"/>
      <c r="B20" s="174"/>
      <c r="C20" s="174"/>
      <c r="D20" s="176"/>
      <c r="E20" s="176" t="s">
        <v>43</v>
      </c>
      <c r="F20" s="176" t="s">
        <v>44</v>
      </c>
      <c r="G20" s="183">
        <f>H20+I20</f>
        <v>1820000</v>
      </c>
      <c r="H20" s="182">
        <v>1820000</v>
      </c>
      <c r="I20" s="182">
        <f>J20+K20</f>
        <v>0</v>
      </c>
      <c r="J20" s="181"/>
      <c r="K20" s="182"/>
      <c r="L20" s="179"/>
      <c r="M20" s="121"/>
      <c r="N20" s="121"/>
    </row>
    <row r="21" spans="1:15" s="44" customFormat="1" ht="12.75" hidden="1" customHeight="1">
      <c r="A21" s="173"/>
      <c r="B21" s="174"/>
      <c r="C21" s="174"/>
      <c r="D21" s="176"/>
      <c r="E21" s="176"/>
      <c r="F21" s="176"/>
      <c r="G21" s="183"/>
      <c r="H21" s="182"/>
      <c r="I21" s="182"/>
      <c r="J21" s="181"/>
      <c r="K21" s="182"/>
      <c r="L21" s="179"/>
      <c r="M21" s="121"/>
      <c r="N21" s="121"/>
    </row>
    <row r="22" spans="1:15" s="44" customFormat="1" ht="89.25" hidden="1" customHeight="1">
      <c r="A22" s="42" t="s">
        <v>45</v>
      </c>
      <c r="B22" s="41">
        <v>6020</v>
      </c>
      <c r="C22" s="42" t="s">
        <v>46</v>
      </c>
      <c r="D22" s="41" t="s">
        <v>47</v>
      </c>
      <c r="E22" s="180" t="s">
        <v>48</v>
      </c>
      <c r="F22" s="180" t="s">
        <v>49</v>
      </c>
      <c r="G22" s="46">
        <f t="shared" ref="G22:G46" si="1">H22+I22</f>
        <v>9900010</v>
      </c>
      <c r="H22" s="47">
        <v>9900010</v>
      </c>
      <c r="I22" s="38">
        <f t="shared" ref="I22:I25" si="2">J22+K22</f>
        <v>0</v>
      </c>
      <c r="J22" s="39"/>
      <c r="K22" s="38"/>
      <c r="L22" s="121"/>
      <c r="M22" s="121"/>
      <c r="N22" s="121"/>
      <c r="O22" s="115"/>
    </row>
    <row r="23" spans="1:15" s="44" customFormat="1" ht="46.5" hidden="1" customHeight="1">
      <c r="A23" s="43" t="s">
        <v>50</v>
      </c>
      <c r="B23" s="40">
        <v>7670</v>
      </c>
      <c r="C23" s="43" t="s">
        <v>51</v>
      </c>
      <c r="D23" s="41" t="s">
        <v>52</v>
      </c>
      <c r="E23" s="180"/>
      <c r="F23" s="180"/>
      <c r="G23" s="46">
        <f t="shared" si="1"/>
        <v>799990</v>
      </c>
      <c r="H23" s="47"/>
      <c r="I23" s="38">
        <f t="shared" si="2"/>
        <v>799990</v>
      </c>
      <c r="J23" s="39"/>
      <c r="K23" s="38">
        <v>799990</v>
      </c>
      <c r="L23" s="121"/>
      <c r="M23" s="121"/>
      <c r="N23" s="121"/>
      <c r="O23" s="115"/>
    </row>
    <row r="24" spans="1:15" s="44" customFormat="1" ht="77.25" hidden="1" customHeight="1">
      <c r="A24" s="40" t="s">
        <v>53</v>
      </c>
      <c r="B24" s="34">
        <v>3242</v>
      </c>
      <c r="C24" s="34">
        <v>1090</v>
      </c>
      <c r="D24" s="41" t="s">
        <v>54</v>
      </c>
      <c r="E24" s="45" t="s">
        <v>55</v>
      </c>
      <c r="F24" s="45" t="s">
        <v>56</v>
      </c>
      <c r="G24" s="46">
        <f t="shared" si="1"/>
        <v>2900000</v>
      </c>
      <c r="H24" s="47">
        <v>2900000</v>
      </c>
      <c r="I24" s="38">
        <f t="shared" si="2"/>
        <v>0</v>
      </c>
      <c r="J24" s="39"/>
      <c r="K24" s="38"/>
      <c r="L24" s="121"/>
      <c r="M24" s="121"/>
      <c r="N24" s="121"/>
    </row>
    <row r="25" spans="1:15" ht="90" hidden="1" customHeight="1">
      <c r="A25" s="43" t="s">
        <v>57</v>
      </c>
      <c r="B25" s="34">
        <v>7421</v>
      </c>
      <c r="C25" s="40" t="s">
        <v>58</v>
      </c>
      <c r="D25" s="41" t="s">
        <v>59</v>
      </c>
      <c r="E25" s="41" t="s">
        <v>60</v>
      </c>
      <c r="F25" s="41" t="s">
        <v>61</v>
      </c>
      <c r="G25" s="37">
        <f t="shared" si="1"/>
        <v>186950000</v>
      </c>
      <c r="H25" s="38">
        <v>200000</v>
      </c>
      <c r="I25" s="38">
        <f t="shared" si="2"/>
        <v>186750000</v>
      </c>
      <c r="J25" s="39">
        <v>0</v>
      </c>
      <c r="K25" s="38">
        <v>186750000</v>
      </c>
      <c r="L25" s="120"/>
      <c r="M25" s="120"/>
      <c r="N25" s="120"/>
      <c r="O25" s="114"/>
    </row>
    <row r="26" spans="1:15" ht="81.75" hidden="1" customHeight="1">
      <c r="A26" s="173" t="s">
        <v>63</v>
      </c>
      <c r="B26" s="174" t="s">
        <v>64</v>
      </c>
      <c r="C26" s="174" t="s">
        <v>65</v>
      </c>
      <c r="D26" s="175" t="s">
        <v>66</v>
      </c>
      <c r="E26" s="35" t="s">
        <v>67</v>
      </c>
      <c r="F26" s="35" t="s">
        <v>68</v>
      </c>
      <c r="G26" s="37">
        <f t="shared" si="1"/>
        <v>1200000</v>
      </c>
      <c r="H26" s="38">
        <v>1200000</v>
      </c>
      <c r="I26" s="38"/>
      <c r="J26" s="39"/>
      <c r="K26" s="38"/>
      <c r="L26" s="120"/>
      <c r="M26" s="120"/>
      <c r="N26" s="120"/>
    </row>
    <row r="27" spans="1:15" s="44" customFormat="1" ht="84" hidden="1" customHeight="1">
      <c r="A27" s="173"/>
      <c r="B27" s="174"/>
      <c r="C27" s="174"/>
      <c r="D27" s="175"/>
      <c r="E27" s="41" t="s">
        <v>69</v>
      </c>
      <c r="F27" s="35" t="s">
        <v>70</v>
      </c>
      <c r="G27" s="37">
        <f t="shared" si="1"/>
        <v>4000000</v>
      </c>
      <c r="H27" s="38">
        <v>4000000</v>
      </c>
      <c r="I27" s="38">
        <f>J27+K27</f>
        <v>0</v>
      </c>
      <c r="J27" s="39"/>
      <c r="K27" s="38"/>
      <c r="L27" s="121"/>
      <c r="M27" s="121"/>
      <c r="N27" s="121"/>
    </row>
    <row r="28" spans="1:15" s="44" customFormat="1" ht="156.75" hidden="1" customHeight="1">
      <c r="A28" s="173" t="s">
        <v>71</v>
      </c>
      <c r="B28" s="175">
        <v>7700</v>
      </c>
      <c r="C28" s="174" t="s">
        <v>72</v>
      </c>
      <c r="D28" s="175" t="s">
        <v>73</v>
      </c>
      <c r="E28" s="35" t="s">
        <v>74</v>
      </c>
      <c r="F28" s="35" t="s">
        <v>42</v>
      </c>
      <c r="G28" s="37">
        <f t="shared" si="1"/>
        <v>70000</v>
      </c>
      <c r="H28" s="38">
        <v>70000</v>
      </c>
      <c r="I28" s="38">
        <f>J28+K28</f>
        <v>0</v>
      </c>
      <c r="J28" s="39"/>
      <c r="K28" s="38"/>
      <c r="L28" s="121"/>
      <c r="M28" s="121"/>
      <c r="N28" s="121"/>
    </row>
    <row r="29" spans="1:15" s="44" customFormat="1" ht="115.5" hidden="1" customHeight="1">
      <c r="A29" s="173"/>
      <c r="B29" s="175"/>
      <c r="C29" s="174"/>
      <c r="D29" s="175"/>
      <c r="E29" s="41" t="s">
        <v>75</v>
      </c>
      <c r="F29" s="35" t="s">
        <v>76</v>
      </c>
      <c r="G29" s="37">
        <f t="shared" si="1"/>
        <v>2500000</v>
      </c>
      <c r="H29" s="38">
        <v>200000</v>
      </c>
      <c r="I29" s="38">
        <f>J29+K29</f>
        <v>2300000</v>
      </c>
      <c r="J29" s="39"/>
      <c r="K29" s="38">
        <v>2300000</v>
      </c>
      <c r="L29" s="121"/>
      <c r="M29" s="121"/>
      <c r="N29" s="121"/>
    </row>
    <row r="30" spans="1:15" s="44" customFormat="1" ht="115.5" hidden="1" customHeight="1">
      <c r="A30" s="173"/>
      <c r="B30" s="175"/>
      <c r="C30" s="174"/>
      <c r="D30" s="175"/>
      <c r="E30" s="41" t="s">
        <v>77</v>
      </c>
      <c r="F30" s="35" t="s">
        <v>78</v>
      </c>
      <c r="G30" s="37">
        <f t="shared" si="1"/>
        <v>2700000</v>
      </c>
      <c r="H30" s="38"/>
      <c r="I30" s="38">
        <f>J30+K30</f>
        <v>2700000</v>
      </c>
      <c r="J30" s="39"/>
      <c r="K30" s="38">
        <v>2700000</v>
      </c>
      <c r="L30" s="121"/>
      <c r="M30" s="121"/>
      <c r="N30" s="121"/>
    </row>
    <row r="31" spans="1:15" s="44" customFormat="1" ht="156.75" hidden="1" customHeight="1">
      <c r="A31" s="173"/>
      <c r="B31" s="175"/>
      <c r="C31" s="174"/>
      <c r="D31" s="175"/>
      <c r="E31" s="41" t="s">
        <v>79</v>
      </c>
      <c r="F31" s="35" t="s">
        <v>80</v>
      </c>
      <c r="G31" s="37">
        <f t="shared" si="1"/>
        <v>750000</v>
      </c>
      <c r="H31" s="38">
        <v>750000</v>
      </c>
      <c r="I31" s="38"/>
      <c r="J31" s="39"/>
      <c r="K31" s="38"/>
      <c r="L31" s="121"/>
      <c r="M31" s="121"/>
      <c r="N31" s="121"/>
    </row>
    <row r="32" spans="1:15" ht="94.5" hidden="1" customHeight="1">
      <c r="A32" s="40" t="s">
        <v>81</v>
      </c>
      <c r="B32" s="34">
        <v>8120</v>
      </c>
      <c r="C32" s="34" t="s">
        <v>82</v>
      </c>
      <c r="D32" s="40" t="s">
        <v>83</v>
      </c>
      <c r="E32" s="35" t="s">
        <v>84</v>
      </c>
      <c r="F32" s="41" t="s">
        <v>85</v>
      </c>
      <c r="G32" s="37">
        <f t="shared" si="1"/>
        <v>756000</v>
      </c>
      <c r="H32" s="38">
        <v>756000</v>
      </c>
      <c r="I32" s="38">
        <f t="shared" ref="I32:I39" si="3">J32+K32</f>
        <v>0</v>
      </c>
      <c r="J32" s="39"/>
      <c r="K32" s="38"/>
      <c r="L32" s="120"/>
      <c r="M32" s="120"/>
      <c r="N32" s="120"/>
    </row>
    <row r="33" spans="1:15" ht="99" hidden="1" customHeight="1">
      <c r="A33" s="40" t="s">
        <v>86</v>
      </c>
      <c r="B33" s="34" t="s">
        <v>87</v>
      </c>
      <c r="C33" s="34" t="s">
        <v>88</v>
      </c>
      <c r="D33" s="35" t="s">
        <v>89</v>
      </c>
      <c r="E33" s="35" t="s">
        <v>90</v>
      </c>
      <c r="F33" s="48" t="s">
        <v>91</v>
      </c>
      <c r="G33" s="37">
        <f t="shared" si="1"/>
        <v>1475600</v>
      </c>
      <c r="H33" s="38">
        <v>1475600</v>
      </c>
      <c r="I33" s="38">
        <f t="shared" si="3"/>
        <v>0</v>
      </c>
      <c r="J33" s="39"/>
      <c r="K33" s="38"/>
      <c r="L33" s="120"/>
      <c r="M33" s="120"/>
      <c r="N33" s="120"/>
    </row>
    <row r="34" spans="1:15" ht="91.5" hidden="1" customHeight="1">
      <c r="A34" s="40" t="s">
        <v>92</v>
      </c>
      <c r="B34" s="34">
        <v>8110</v>
      </c>
      <c r="C34" s="34" t="s">
        <v>82</v>
      </c>
      <c r="D34" s="35" t="s">
        <v>93</v>
      </c>
      <c r="E34" s="35" t="s">
        <v>94</v>
      </c>
      <c r="F34" s="48" t="s">
        <v>95</v>
      </c>
      <c r="G34" s="37">
        <f t="shared" si="1"/>
        <v>7300000</v>
      </c>
      <c r="H34" s="38">
        <v>1400000</v>
      </c>
      <c r="I34" s="38">
        <f t="shared" si="3"/>
        <v>5900000</v>
      </c>
      <c r="J34" s="39"/>
      <c r="K34" s="38">
        <v>5900000</v>
      </c>
      <c r="L34" s="120"/>
      <c r="M34" s="120"/>
      <c r="N34" s="120"/>
    </row>
    <row r="35" spans="1:15" ht="86.25" hidden="1" customHeight="1">
      <c r="A35" s="34" t="s">
        <v>96</v>
      </c>
      <c r="B35" s="34">
        <v>7426</v>
      </c>
      <c r="C35" s="34" t="s">
        <v>97</v>
      </c>
      <c r="D35" s="40" t="s">
        <v>98</v>
      </c>
      <c r="E35" s="176" t="s">
        <v>99</v>
      </c>
      <c r="F35" s="177" t="s">
        <v>100</v>
      </c>
      <c r="G35" s="37">
        <f t="shared" si="1"/>
        <v>82115000</v>
      </c>
      <c r="H35" s="38">
        <v>82115000</v>
      </c>
      <c r="I35" s="38">
        <f t="shared" si="3"/>
        <v>0</v>
      </c>
      <c r="J35" s="39"/>
      <c r="K35" s="38"/>
      <c r="L35" s="120"/>
      <c r="M35" s="120"/>
      <c r="N35" s="120"/>
    </row>
    <row r="36" spans="1:15" ht="60.75" hidden="1" customHeight="1">
      <c r="A36" s="43" t="s">
        <v>50</v>
      </c>
      <c r="B36" s="40">
        <v>7670</v>
      </c>
      <c r="C36" s="43" t="s">
        <v>51</v>
      </c>
      <c r="D36" s="41" t="s">
        <v>52</v>
      </c>
      <c r="E36" s="176"/>
      <c r="F36" s="177"/>
      <c r="G36" s="37">
        <f t="shared" si="1"/>
        <v>3500000</v>
      </c>
      <c r="H36" s="38"/>
      <c r="I36" s="38">
        <f t="shared" si="3"/>
        <v>3500000</v>
      </c>
      <c r="J36" s="39"/>
      <c r="K36" s="38">
        <v>3500000</v>
      </c>
      <c r="L36" s="120"/>
      <c r="M36" s="120"/>
      <c r="N36" s="120"/>
    </row>
    <row r="37" spans="1:15" ht="99.75" hidden="1" customHeight="1">
      <c r="A37" s="40" t="s">
        <v>101</v>
      </c>
      <c r="B37" s="34">
        <v>7610</v>
      </c>
      <c r="C37" s="34" t="s">
        <v>102</v>
      </c>
      <c r="D37" s="35" t="s">
        <v>103</v>
      </c>
      <c r="E37" s="35" t="s">
        <v>104</v>
      </c>
      <c r="F37" s="36" t="s">
        <v>105</v>
      </c>
      <c r="G37" s="37">
        <f t="shared" si="1"/>
        <v>4200000</v>
      </c>
      <c r="H37" s="49">
        <v>4200000</v>
      </c>
      <c r="I37" s="38">
        <f t="shared" si="3"/>
        <v>0</v>
      </c>
      <c r="J37" s="39"/>
      <c r="K37" s="38"/>
      <c r="L37" s="120"/>
      <c r="M37" s="120"/>
      <c r="N37" s="120"/>
    </row>
    <row r="38" spans="1:15" ht="188.25" hidden="1" customHeight="1">
      <c r="A38" s="40" t="s">
        <v>111</v>
      </c>
      <c r="B38" s="34">
        <v>7691</v>
      </c>
      <c r="C38" s="42" t="s">
        <v>51</v>
      </c>
      <c r="D38" s="41" t="s">
        <v>112</v>
      </c>
      <c r="E38" s="178" t="s">
        <v>113</v>
      </c>
      <c r="F38" s="176" t="s">
        <v>114</v>
      </c>
      <c r="G38" s="37">
        <f t="shared" si="1"/>
        <v>0</v>
      </c>
      <c r="H38" s="38"/>
      <c r="I38" s="38">
        <f t="shared" si="3"/>
        <v>0</v>
      </c>
      <c r="J38" s="39"/>
      <c r="K38" s="38"/>
      <c r="L38" s="120"/>
      <c r="M38" s="122"/>
      <c r="N38" s="120"/>
    </row>
    <row r="39" spans="1:15" ht="157.5" hidden="1" customHeight="1">
      <c r="A39" s="42" t="s">
        <v>108</v>
      </c>
      <c r="B39" s="34">
        <v>8240</v>
      </c>
      <c r="C39" s="42" t="s">
        <v>109</v>
      </c>
      <c r="D39" s="35" t="s">
        <v>110</v>
      </c>
      <c r="E39" s="178"/>
      <c r="F39" s="176"/>
      <c r="G39" s="37">
        <f t="shared" si="1"/>
        <v>175808600</v>
      </c>
      <c r="H39" s="38">
        <v>26970000</v>
      </c>
      <c r="I39" s="38">
        <f t="shared" si="3"/>
        <v>148838600</v>
      </c>
      <c r="J39" s="39"/>
      <c r="K39" s="38">
        <v>148838600</v>
      </c>
      <c r="L39" s="120"/>
      <c r="M39" s="122"/>
      <c r="N39" s="120"/>
      <c r="O39" s="114"/>
    </row>
    <row r="40" spans="1:15" ht="47.25" hidden="1" customHeight="1">
      <c r="A40" s="40" t="s">
        <v>115</v>
      </c>
      <c r="B40" s="34">
        <v>8330</v>
      </c>
      <c r="C40" s="42" t="s">
        <v>116</v>
      </c>
      <c r="D40" s="41" t="s">
        <v>117</v>
      </c>
      <c r="E40" s="178" t="s">
        <v>118</v>
      </c>
      <c r="F40" s="178" t="s">
        <v>119</v>
      </c>
      <c r="G40" s="37">
        <f t="shared" si="1"/>
        <v>0</v>
      </c>
      <c r="H40" s="38"/>
      <c r="I40" s="38">
        <f>K40</f>
        <v>0</v>
      </c>
      <c r="J40" s="39"/>
      <c r="K40" s="38"/>
      <c r="L40" s="120"/>
      <c r="M40" s="120"/>
      <c r="N40" s="120"/>
    </row>
    <row r="41" spans="1:15" ht="81" hidden="1" customHeight="1">
      <c r="A41" s="40" t="s">
        <v>120</v>
      </c>
      <c r="B41" s="34">
        <v>8340</v>
      </c>
      <c r="C41" s="34" t="s">
        <v>121</v>
      </c>
      <c r="D41" s="41" t="s">
        <v>122</v>
      </c>
      <c r="E41" s="178"/>
      <c r="F41" s="178"/>
      <c r="G41" s="37">
        <f t="shared" si="1"/>
        <v>2800000</v>
      </c>
      <c r="H41" s="38"/>
      <c r="I41" s="38">
        <v>2800000</v>
      </c>
      <c r="J41" s="39">
        <v>2600000</v>
      </c>
      <c r="K41" s="38"/>
      <c r="L41" s="120"/>
      <c r="M41" s="120"/>
      <c r="N41" s="120"/>
    </row>
    <row r="42" spans="1:15" ht="67.5" hidden="1" customHeight="1">
      <c r="A42" s="51" t="s">
        <v>123</v>
      </c>
      <c r="B42" s="52" t="s">
        <v>124</v>
      </c>
      <c r="C42" s="52" t="s">
        <v>125</v>
      </c>
      <c r="D42" s="53" t="s">
        <v>126</v>
      </c>
      <c r="E42" s="53" t="s">
        <v>127</v>
      </c>
      <c r="F42" s="53" t="s">
        <v>128</v>
      </c>
      <c r="G42" s="54">
        <f t="shared" si="1"/>
        <v>360000</v>
      </c>
      <c r="H42" s="55">
        <v>360000</v>
      </c>
      <c r="I42" s="55">
        <f t="shared" ref="I42:I48" si="4">J42+K42</f>
        <v>0</v>
      </c>
      <c r="J42" s="39"/>
      <c r="K42" s="55"/>
      <c r="L42" s="120"/>
      <c r="M42" s="120"/>
      <c r="N42" s="120"/>
    </row>
    <row r="43" spans="1:15" ht="58.5" hidden="1" customHeight="1">
      <c r="A43" s="42" t="s">
        <v>131</v>
      </c>
      <c r="B43" s="40">
        <v>7130</v>
      </c>
      <c r="C43" s="43" t="s">
        <v>132</v>
      </c>
      <c r="D43" s="41" t="s">
        <v>133</v>
      </c>
      <c r="E43" s="175" t="s">
        <v>134</v>
      </c>
      <c r="F43" s="175" t="s">
        <v>135</v>
      </c>
      <c r="G43" s="37">
        <f t="shared" si="1"/>
        <v>3562000</v>
      </c>
      <c r="H43" s="38">
        <v>3562000</v>
      </c>
      <c r="I43" s="38">
        <f t="shared" si="4"/>
        <v>0</v>
      </c>
      <c r="J43" s="39"/>
      <c r="K43" s="38"/>
      <c r="L43" s="120"/>
      <c r="M43" s="120"/>
      <c r="N43" s="120"/>
    </row>
    <row r="44" spans="1:15" ht="84" hidden="1" customHeight="1">
      <c r="A44" s="43" t="s">
        <v>136</v>
      </c>
      <c r="B44" s="40">
        <v>7350</v>
      </c>
      <c r="C44" s="43" t="s">
        <v>62</v>
      </c>
      <c r="D44" s="41" t="s">
        <v>137</v>
      </c>
      <c r="E44" s="175"/>
      <c r="F44" s="175"/>
      <c r="G44" s="37">
        <f t="shared" si="1"/>
        <v>1000000</v>
      </c>
      <c r="H44" s="38"/>
      <c r="I44" s="38">
        <f t="shared" si="4"/>
        <v>1000000</v>
      </c>
      <c r="J44" s="39"/>
      <c r="K44" s="38">
        <v>1000000</v>
      </c>
      <c r="L44" s="120"/>
      <c r="M44" s="120"/>
      <c r="N44" s="120"/>
      <c r="O44" s="114"/>
    </row>
    <row r="45" spans="1:15" ht="48.75" hidden="1" customHeight="1">
      <c r="A45" s="51" t="s">
        <v>138</v>
      </c>
      <c r="B45" s="56">
        <v>7650</v>
      </c>
      <c r="C45" s="51" t="s">
        <v>51</v>
      </c>
      <c r="D45" s="57" t="s">
        <v>139</v>
      </c>
      <c r="E45" s="175"/>
      <c r="F45" s="175"/>
      <c r="G45" s="54">
        <f t="shared" si="1"/>
        <v>130000</v>
      </c>
      <c r="H45" s="55"/>
      <c r="I45" s="55">
        <f t="shared" si="4"/>
        <v>130000</v>
      </c>
      <c r="J45" s="39"/>
      <c r="K45" s="55">
        <v>130000</v>
      </c>
      <c r="L45" s="120"/>
      <c r="M45" s="120"/>
      <c r="N45" s="120"/>
    </row>
    <row r="46" spans="1:15" ht="117.75" hidden="1" customHeight="1">
      <c r="A46" s="43" t="s">
        <v>140</v>
      </c>
      <c r="B46" s="40">
        <v>7450</v>
      </c>
      <c r="C46" s="43" t="s">
        <v>129</v>
      </c>
      <c r="D46" s="41" t="s">
        <v>141</v>
      </c>
      <c r="E46" s="41" t="s">
        <v>142</v>
      </c>
      <c r="F46" s="41" t="s">
        <v>143</v>
      </c>
      <c r="G46" s="37">
        <f t="shared" si="1"/>
        <v>730000</v>
      </c>
      <c r="H46" s="38">
        <v>730000</v>
      </c>
      <c r="I46" s="38">
        <f t="shared" si="4"/>
        <v>0</v>
      </c>
      <c r="J46" s="39"/>
      <c r="K46" s="38"/>
      <c r="L46" s="120"/>
      <c r="M46" s="120"/>
      <c r="N46" s="120"/>
    </row>
    <row r="47" spans="1:15" ht="93.75" hidden="1" customHeight="1">
      <c r="A47" s="43" t="s">
        <v>144</v>
      </c>
      <c r="B47" s="34">
        <v>8600</v>
      </c>
      <c r="C47" s="34" t="s">
        <v>145</v>
      </c>
      <c r="D47" s="41" t="s">
        <v>146</v>
      </c>
      <c r="E47" s="35" t="s">
        <v>147</v>
      </c>
      <c r="F47" s="41" t="s">
        <v>148</v>
      </c>
      <c r="G47" s="37">
        <f t="shared" ref="G47:G73" si="5">H47+I47</f>
        <v>4657600</v>
      </c>
      <c r="H47" s="38">
        <v>4657600</v>
      </c>
      <c r="I47" s="38">
        <f t="shared" si="4"/>
        <v>0</v>
      </c>
      <c r="J47" s="39"/>
      <c r="K47" s="38"/>
      <c r="L47" s="120"/>
      <c r="M47" s="120"/>
      <c r="N47" s="120"/>
    </row>
    <row r="48" spans="1:15" ht="79.5" hidden="1" customHeight="1">
      <c r="A48" s="173" t="s">
        <v>149</v>
      </c>
      <c r="B48" s="186">
        <v>7693</v>
      </c>
      <c r="C48" s="174" t="s">
        <v>51</v>
      </c>
      <c r="D48" s="175" t="s">
        <v>150</v>
      </c>
      <c r="E48" s="35" t="s">
        <v>151</v>
      </c>
      <c r="F48" s="35" t="s">
        <v>152</v>
      </c>
      <c r="G48" s="37">
        <f t="shared" si="5"/>
        <v>4950000</v>
      </c>
      <c r="H48" s="38">
        <v>4950000</v>
      </c>
      <c r="I48" s="38">
        <f t="shared" si="4"/>
        <v>0</v>
      </c>
      <c r="J48" s="39"/>
      <c r="K48" s="38"/>
      <c r="L48" s="120"/>
      <c r="M48" s="120"/>
      <c r="N48" s="120"/>
    </row>
    <row r="49" spans="1:15" ht="120" hidden="1" customHeight="1">
      <c r="A49" s="173"/>
      <c r="B49" s="186"/>
      <c r="C49" s="174"/>
      <c r="D49" s="175"/>
      <c r="E49" s="58" t="s">
        <v>153</v>
      </c>
      <c r="F49" s="35" t="s">
        <v>154</v>
      </c>
      <c r="G49" s="37">
        <f t="shared" si="5"/>
        <v>700000</v>
      </c>
      <c r="H49" s="38">
        <v>700000</v>
      </c>
      <c r="I49" s="38"/>
      <c r="J49" s="38"/>
      <c r="K49" s="38"/>
      <c r="L49" s="120"/>
      <c r="M49" s="120"/>
      <c r="N49" s="120"/>
    </row>
    <row r="50" spans="1:15" ht="45.75" hidden="1" customHeight="1">
      <c r="A50" s="43" t="s">
        <v>155</v>
      </c>
      <c r="B50" s="34">
        <v>8311</v>
      </c>
      <c r="C50" s="42" t="s">
        <v>156</v>
      </c>
      <c r="D50" s="41" t="s">
        <v>157</v>
      </c>
      <c r="E50" s="176" t="s">
        <v>158</v>
      </c>
      <c r="F50" s="176" t="s">
        <v>159</v>
      </c>
      <c r="G50" s="37">
        <f t="shared" si="5"/>
        <v>0</v>
      </c>
      <c r="H50" s="38"/>
      <c r="I50" s="38">
        <f>J50+K50</f>
        <v>0</v>
      </c>
      <c r="J50" s="39"/>
      <c r="K50" s="38"/>
      <c r="L50" s="120"/>
      <c r="M50" s="120"/>
      <c r="N50" s="120"/>
    </row>
    <row r="51" spans="1:15" ht="90" hidden="1" customHeight="1">
      <c r="A51" s="43" t="s">
        <v>160</v>
      </c>
      <c r="B51" s="34">
        <v>7110</v>
      </c>
      <c r="C51" s="42" t="s">
        <v>132</v>
      </c>
      <c r="D51" s="41" t="s">
        <v>161</v>
      </c>
      <c r="E51" s="176"/>
      <c r="F51" s="176"/>
      <c r="G51" s="37">
        <f t="shared" si="5"/>
        <v>610000</v>
      </c>
      <c r="H51" s="38">
        <v>610000</v>
      </c>
      <c r="I51" s="38">
        <f>J51+K51</f>
        <v>0</v>
      </c>
      <c r="J51" s="39"/>
      <c r="K51" s="38"/>
      <c r="L51" s="120"/>
      <c r="M51" s="120"/>
      <c r="N51" s="120"/>
      <c r="O51" s="114"/>
    </row>
    <row r="52" spans="1:15" ht="32.25" hidden="1" customHeight="1">
      <c r="A52" s="59" t="s">
        <v>162</v>
      </c>
      <c r="B52" s="60"/>
      <c r="C52" s="60"/>
      <c r="D52" s="30" t="s">
        <v>163</v>
      </c>
      <c r="E52" s="61"/>
      <c r="F52" s="61"/>
      <c r="G52" s="33">
        <f t="shared" si="5"/>
        <v>41756791</v>
      </c>
      <c r="H52" s="31">
        <f>H53</f>
        <v>39356791</v>
      </c>
      <c r="I52" s="31">
        <f>I53</f>
        <v>2400000</v>
      </c>
      <c r="J52" s="31">
        <f>J53</f>
        <v>200000</v>
      </c>
      <c r="K52" s="31">
        <f>K53</f>
        <v>2200000</v>
      </c>
      <c r="L52" s="120"/>
      <c r="M52" s="120"/>
      <c r="N52" s="120"/>
      <c r="O52" s="114"/>
    </row>
    <row r="53" spans="1:15" ht="27" hidden="1" customHeight="1">
      <c r="A53" s="59" t="s">
        <v>164</v>
      </c>
      <c r="B53" s="60"/>
      <c r="C53" s="60"/>
      <c r="D53" s="30" t="s">
        <v>163</v>
      </c>
      <c r="E53" s="61"/>
      <c r="F53" s="61"/>
      <c r="G53" s="33">
        <f t="shared" si="5"/>
        <v>41756791</v>
      </c>
      <c r="H53" s="31">
        <f>SUM(H54:H73)</f>
        <v>39356791</v>
      </c>
      <c r="I53" s="31">
        <f>SUM(I54:I73)</f>
        <v>2400000</v>
      </c>
      <c r="J53" s="31">
        <f>SUM(J54:J72)</f>
        <v>200000</v>
      </c>
      <c r="K53" s="31">
        <f>SUM(K54:K73)</f>
        <v>2200000</v>
      </c>
      <c r="L53" s="120"/>
      <c r="M53" s="120"/>
      <c r="N53" s="120"/>
      <c r="O53" s="114"/>
    </row>
    <row r="54" spans="1:15" ht="39.75" hidden="1" customHeight="1">
      <c r="A54" s="62" t="s">
        <v>165</v>
      </c>
      <c r="B54" s="63">
        <v>1010</v>
      </c>
      <c r="C54" s="63" t="s">
        <v>166</v>
      </c>
      <c r="D54" s="50" t="s">
        <v>167</v>
      </c>
      <c r="E54" s="175" t="s">
        <v>168</v>
      </c>
      <c r="F54" s="180" t="s">
        <v>169</v>
      </c>
      <c r="G54" s="37">
        <f t="shared" si="5"/>
        <v>97000</v>
      </c>
      <c r="H54" s="64">
        <v>97000</v>
      </c>
      <c r="I54" s="38">
        <f>J54+K54</f>
        <v>0</v>
      </c>
      <c r="J54" s="39"/>
      <c r="K54" s="64"/>
      <c r="L54" s="120"/>
      <c r="M54" s="120"/>
      <c r="N54" s="120"/>
    </row>
    <row r="55" spans="1:15" ht="81.75" hidden="1" customHeight="1">
      <c r="A55" s="62" t="s">
        <v>170</v>
      </c>
      <c r="B55" s="63">
        <v>1021</v>
      </c>
      <c r="C55" s="63" t="s">
        <v>171</v>
      </c>
      <c r="D55" s="50" t="s">
        <v>172</v>
      </c>
      <c r="E55" s="175"/>
      <c r="F55" s="180"/>
      <c r="G55" s="37">
        <f t="shared" si="5"/>
        <v>4405041</v>
      </c>
      <c r="H55" s="64">
        <v>2205041</v>
      </c>
      <c r="I55" s="38">
        <f>J55+K55</f>
        <v>2200000</v>
      </c>
      <c r="J55" s="39"/>
      <c r="K55" s="64">
        <v>2200000</v>
      </c>
      <c r="L55" s="120"/>
      <c r="M55" s="120"/>
      <c r="N55" s="120"/>
    </row>
    <row r="56" spans="1:15" ht="132.75" hidden="1" customHeight="1">
      <c r="A56" s="62" t="s">
        <v>173</v>
      </c>
      <c r="B56" s="63">
        <v>1025</v>
      </c>
      <c r="C56" s="65" t="s">
        <v>174</v>
      </c>
      <c r="D56" s="50" t="s">
        <v>175</v>
      </c>
      <c r="E56" s="175"/>
      <c r="F56" s="180"/>
      <c r="G56" s="37">
        <f t="shared" si="5"/>
        <v>39200</v>
      </c>
      <c r="H56" s="64">
        <v>39200</v>
      </c>
      <c r="I56" s="38">
        <f>J56+K56</f>
        <v>0</v>
      </c>
      <c r="J56" s="39"/>
      <c r="K56" s="64"/>
      <c r="L56" s="120"/>
      <c r="M56" s="120"/>
      <c r="N56" s="120"/>
    </row>
    <row r="57" spans="1:15" ht="58.5" hidden="1" customHeight="1">
      <c r="A57" s="43" t="s">
        <v>176</v>
      </c>
      <c r="B57" s="34">
        <v>1070</v>
      </c>
      <c r="C57" s="42" t="s">
        <v>177</v>
      </c>
      <c r="D57" s="41" t="s">
        <v>178</v>
      </c>
      <c r="E57" s="175"/>
      <c r="F57" s="175"/>
      <c r="G57" s="37">
        <f t="shared" si="5"/>
        <v>0</v>
      </c>
      <c r="H57" s="38"/>
      <c r="I57" s="38">
        <f>J57+K57</f>
        <v>0</v>
      </c>
      <c r="J57" s="39"/>
      <c r="K57" s="38"/>
      <c r="L57" s="120"/>
      <c r="M57" s="120"/>
      <c r="N57" s="120"/>
    </row>
    <row r="58" spans="1:15" ht="90" hidden="1" customHeight="1">
      <c r="A58" s="43" t="s">
        <v>179</v>
      </c>
      <c r="B58" s="34">
        <v>1091</v>
      </c>
      <c r="C58" s="42" t="s">
        <v>180</v>
      </c>
      <c r="D58" s="41" t="s">
        <v>181</v>
      </c>
      <c r="E58" s="175"/>
      <c r="F58" s="175"/>
      <c r="G58" s="37">
        <f t="shared" si="5"/>
        <v>800000</v>
      </c>
      <c r="H58" s="38">
        <v>800000</v>
      </c>
      <c r="I58" s="38"/>
      <c r="J58" s="39"/>
      <c r="K58" s="38"/>
      <c r="L58" s="120"/>
      <c r="M58" s="120"/>
      <c r="N58" s="120"/>
      <c r="O58" s="114"/>
    </row>
    <row r="59" spans="1:15" ht="136.5" hidden="1" customHeight="1">
      <c r="A59" s="43" t="s">
        <v>182</v>
      </c>
      <c r="B59" s="34">
        <v>1181</v>
      </c>
      <c r="C59" s="42" t="s">
        <v>183</v>
      </c>
      <c r="D59" s="41" t="s">
        <v>184</v>
      </c>
      <c r="E59" s="175"/>
      <c r="F59" s="175"/>
      <c r="G59" s="37">
        <f t="shared" si="5"/>
        <v>0</v>
      </c>
      <c r="H59" s="38"/>
      <c r="I59" s="38">
        <f t="shared" ref="I59:I73" si="6">J59+K59</f>
        <v>0</v>
      </c>
      <c r="J59" s="39"/>
      <c r="K59" s="38"/>
      <c r="L59" s="120"/>
      <c r="M59" s="120"/>
      <c r="N59" s="120"/>
    </row>
    <row r="60" spans="1:15" ht="117" hidden="1" customHeight="1">
      <c r="A60" s="43" t="s">
        <v>185</v>
      </c>
      <c r="B60" s="34">
        <v>1182</v>
      </c>
      <c r="C60" s="42" t="s">
        <v>183</v>
      </c>
      <c r="D60" s="41" t="s">
        <v>186</v>
      </c>
      <c r="E60" s="175"/>
      <c r="F60" s="175"/>
      <c r="G60" s="37">
        <f t="shared" si="5"/>
        <v>0</v>
      </c>
      <c r="H60" s="38"/>
      <c r="I60" s="38">
        <f t="shared" si="6"/>
        <v>0</v>
      </c>
      <c r="J60" s="39"/>
      <c r="K60" s="38"/>
      <c r="L60" s="120"/>
      <c r="M60" s="120"/>
      <c r="N60" s="120"/>
    </row>
    <row r="61" spans="1:15" ht="82.5" hidden="1" customHeight="1">
      <c r="A61" s="43" t="s">
        <v>187</v>
      </c>
      <c r="B61" s="34">
        <v>1142</v>
      </c>
      <c r="C61" s="42" t="s">
        <v>183</v>
      </c>
      <c r="D61" s="41" t="s">
        <v>188</v>
      </c>
      <c r="E61" s="175"/>
      <c r="F61" s="180"/>
      <c r="G61" s="37">
        <f t="shared" si="5"/>
        <v>1789650</v>
      </c>
      <c r="H61" s="38">
        <v>1789650</v>
      </c>
      <c r="I61" s="38">
        <f t="shared" si="6"/>
        <v>0</v>
      </c>
      <c r="J61" s="39"/>
      <c r="K61" s="38"/>
      <c r="L61" s="120"/>
      <c r="M61" s="120"/>
      <c r="N61" s="120"/>
      <c r="O61" s="114"/>
    </row>
    <row r="62" spans="1:15" ht="93.75" hidden="1" customHeight="1">
      <c r="A62" s="43" t="s">
        <v>187</v>
      </c>
      <c r="B62" s="34">
        <v>1142</v>
      </c>
      <c r="C62" s="42" t="s">
        <v>183</v>
      </c>
      <c r="D62" s="41" t="s">
        <v>188</v>
      </c>
      <c r="E62" s="41" t="s">
        <v>189</v>
      </c>
      <c r="F62" s="45" t="s">
        <v>28</v>
      </c>
      <c r="G62" s="37">
        <f t="shared" si="5"/>
        <v>54300</v>
      </c>
      <c r="H62" s="38">
        <v>54300</v>
      </c>
      <c r="I62" s="38">
        <f t="shared" si="6"/>
        <v>0</v>
      </c>
      <c r="J62" s="39"/>
      <c r="K62" s="38"/>
      <c r="L62" s="120"/>
      <c r="M62" s="120"/>
      <c r="N62" s="120"/>
    </row>
    <row r="63" spans="1:15" ht="84.75" hidden="1" customHeight="1">
      <c r="A63" s="43" t="s">
        <v>190</v>
      </c>
      <c r="B63" s="34">
        <v>5031</v>
      </c>
      <c r="C63" s="42" t="s">
        <v>191</v>
      </c>
      <c r="D63" s="41" t="s">
        <v>192</v>
      </c>
      <c r="E63" s="184" t="s">
        <v>193</v>
      </c>
      <c r="F63" s="175" t="s">
        <v>194</v>
      </c>
      <c r="G63" s="37">
        <f t="shared" si="5"/>
        <v>19651000</v>
      </c>
      <c r="H63" s="38">
        <f>18136600+1485600+3400+25400</f>
        <v>19651000</v>
      </c>
      <c r="I63" s="38">
        <f t="shared" si="6"/>
        <v>0</v>
      </c>
      <c r="J63" s="39"/>
      <c r="K63" s="38"/>
      <c r="L63" s="120"/>
      <c r="M63" s="120"/>
      <c r="N63" s="120"/>
    </row>
    <row r="64" spans="1:15" ht="58.5" hidden="1" customHeight="1">
      <c r="A64" s="62" t="s">
        <v>170</v>
      </c>
      <c r="B64" s="63">
        <v>1021</v>
      </c>
      <c r="C64" s="63" t="s">
        <v>171</v>
      </c>
      <c r="D64" s="50" t="s">
        <v>172</v>
      </c>
      <c r="E64" s="184"/>
      <c r="F64" s="175"/>
      <c r="G64" s="37">
        <f t="shared" si="5"/>
        <v>0</v>
      </c>
      <c r="H64" s="38"/>
      <c r="I64" s="38">
        <f t="shared" si="6"/>
        <v>0</v>
      </c>
      <c r="J64" s="39"/>
      <c r="K64" s="38"/>
      <c r="L64" s="120"/>
      <c r="M64" s="120"/>
      <c r="N64" s="120"/>
    </row>
    <row r="65" spans="1:15" ht="97.5" hidden="1" customHeight="1">
      <c r="A65" s="43" t="s">
        <v>195</v>
      </c>
      <c r="B65" s="34">
        <v>8340</v>
      </c>
      <c r="C65" s="42" t="s">
        <v>116</v>
      </c>
      <c r="D65" s="50" t="s">
        <v>122</v>
      </c>
      <c r="E65" s="41" t="s">
        <v>196</v>
      </c>
      <c r="F65" s="35" t="s">
        <v>197</v>
      </c>
      <c r="G65" s="37">
        <f t="shared" si="5"/>
        <v>200000</v>
      </c>
      <c r="H65" s="38"/>
      <c r="I65" s="38">
        <f t="shared" si="6"/>
        <v>200000</v>
      </c>
      <c r="J65" s="39">
        <v>200000</v>
      </c>
      <c r="K65" s="38"/>
      <c r="L65" s="120"/>
      <c r="M65" s="120"/>
      <c r="N65" s="120"/>
    </row>
    <row r="66" spans="1:15" ht="37.5" hidden="1" customHeight="1">
      <c r="A66" s="42" t="s">
        <v>165</v>
      </c>
      <c r="B66" s="40">
        <v>1010</v>
      </c>
      <c r="C66" s="43" t="s">
        <v>198</v>
      </c>
      <c r="D66" s="40" t="s">
        <v>167</v>
      </c>
      <c r="E66" s="175" t="s">
        <v>94</v>
      </c>
      <c r="F66" s="175" t="s">
        <v>199</v>
      </c>
      <c r="G66" s="37">
        <f t="shared" si="5"/>
        <v>0</v>
      </c>
      <c r="H66" s="38"/>
      <c r="I66" s="38">
        <f t="shared" si="6"/>
        <v>0</v>
      </c>
      <c r="J66" s="39"/>
      <c r="K66" s="38"/>
      <c r="L66" s="120"/>
      <c r="M66" s="120"/>
      <c r="N66" s="120"/>
    </row>
    <row r="67" spans="1:15" ht="66.75" hidden="1" customHeight="1">
      <c r="A67" s="42" t="s">
        <v>170</v>
      </c>
      <c r="B67" s="40">
        <v>1021</v>
      </c>
      <c r="C67" s="43" t="s">
        <v>200</v>
      </c>
      <c r="D67" s="41" t="s">
        <v>201</v>
      </c>
      <c r="E67" s="175"/>
      <c r="F67" s="175"/>
      <c r="G67" s="37">
        <f t="shared" si="5"/>
        <v>0</v>
      </c>
      <c r="H67" s="38"/>
      <c r="I67" s="38">
        <f t="shared" si="6"/>
        <v>0</v>
      </c>
      <c r="J67" s="39"/>
      <c r="K67" s="38"/>
      <c r="L67" s="120"/>
      <c r="M67" s="120"/>
      <c r="N67" s="120"/>
    </row>
    <row r="68" spans="1:15" ht="58.5" hidden="1" customHeight="1">
      <c r="A68" s="42" t="s">
        <v>176</v>
      </c>
      <c r="B68" s="40">
        <v>1070</v>
      </c>
      <c r="C68" s="43" t="s">
        <v>202</v>
      </c>
      <c r="D68" s="41" t="s">
        <v>203</v>
      </c>
      <c r="E68" s="175"/>
      <c r="F68" s="175"/>
      <c r="G68" s="37">
        <f t="shared" si="5"/>
        <v>0</v>
      </c>
      <c r="H68" s="38"/>
      <c r="I68" s="38">
        <f t="shared" si="6"/>
        <v>0</v>
      </c>
      <c r="J68" s="39"/>
      <c r="K68" s="38"/>
      <c r="L68" s="120"/>
      <c r="M68" s="120"/>
      <c r="N68" s="120"/>
    </row>
    <row r="69" spans="1:15" ht="44.25" hidden="1" customHeight="1">
      <c r="A69" s="43" t="s">
        <v>204</v>
      </c>
      <c r="B69" s="42" t="s">
        <v>205</v>
      </c>
      <c r="C69" s="42" t="s">
        <v>62</v>
      </c>
      <c r="D69" s="35" t="s">
        <v>206</v>
      </c>
      <c r="E69" s="175"/>
      <c r="F69" s="175"/>
      <c r="G69" s="37">
        <f t="shared" si="5"/>
        <v>0</v>
      </c>
      <c r="H69" s="38"/>
      <c r="I69" s="38">
        <f t="shared" si="6"/>
        <v>0</v>
      </c>
      <c r="J69" s="39"/>
      <c r="K69" s="38"/>
      <c r="L69" s="120"/>
      <c r="M69" s="120"/>
      <c r="N69" s="120"/>
    </row>
    <row r="70" spans="1:15" ht="76.5" hidden="1" customHeight="1">
      <c r="A70" s="43" t="s">
        <v>165</v>
      </c>
      <c r="B70" s="34">
        <v>1010</v>
      </c>
      <c r="C70" s="42" t="s">
        <v>166</v>
      </c>
      <c r="D70" s="41" t="s">
        <v>167</v>
      </c>
      <c r="E70" s="41" t="s">
        <v>55</v>
      </c>
      <c r="F70" s="41" t="s">
        <v>56</v>
      </c>
      <c r="G70" s="37">
        <f t="shared" si="5"/>
        <v>6518000</v>
      </c>
      <c r="H70" s="38">
        <v>6518000</v>
      </c>
      <c r="I70" s="38">
        <f t="shared" si="6"/>
        <v>0</v>
      </c>
      <c r="J70" s="39"/>
      <c r="K70" s="38"/>
      <c r="L70" s="120"/>
      <c r="M70" s="120"/>
      <c r="N70" s="120"/>
    </row>
    <row r="71" spans="1:15" ht="94.5" hidden="1" customHeight="1">
      <c r="A71" s="43" t="s">
        <v>170</v>
      </c>
      <c r="B71" s="34">
        <v>1021</v>
      </c>
      <c r="C71" s="42" t="s">
        <v>171</v>
      </c>
      <c r="D71" s="41" t="s">
        <v>172</v>
      </c>
      <c r="E71" s="41" t="s">
        <v>55</v>
      </c>
      <c r="F71" s="41" t="s">
        <v>56</v>
      </c>
      <c r="G71" s="37">
        <f t="shared" si="5"/>
        <v>8202600</v>
      </c>
      <c r="H71" s="38">
        <v>8202600</v>
      </c>
      <c r="I71" s="38">
        <f t="shared" si="6"/>
        <v>0</v>
      </c>
      <c r="J71" s="39"/>
      <c r="K71" s="38"/>
      <c r="L71" s="120"/>
      <c r="M71" s="120"/>
      <c r="N71" s="120"/>
    </row>
    <row r="72" spans="1:15" ht="75" hidden="1" customHeight="1">
      <c r="A72" s="43" t="s">
        <v>176</v>
      </c>
      <c r="B72" s="34">
        <v>1070</v>
      </c>
      <c r="C72" s="42" t="s">
        <v>177</v>
      </c>
      <c r="D72" s="41" t="s">
        <v>178</v>
      </c>
      <c r="E72" s="41" t="s">
        <v>55</v>
      </c>
      <c r="F72" s="41" t="s">
        <v>56</v>
      </c>
      <c r="G72" s="37">
        <f t="shared" si="5"/>
        <v>0</v>
      </c>
      <c r="H72" s="38"/>
      <c r="I72" s="38">
        <f t="shared" si="6"/>
        <v>0</v>
      </c>
      <c r="J72" s="39"/>
      <c r="K72" s="38"/>
      <c r="L72" s="120"/>
      <c r="M72" s="120"/>
      <c r="N72" s="120"/>
    </row>
    <row r="73" spans="1:15" ht="85.5" hidden="1" customHeight="1">
      <c r="A73" s="43" t="s">
        <v>187</v>
      </c>
      <c r="B73" s="34">
        <v>1142</v>
      </c>
      <c r="C73" s="42" t="s">
        <v>183</v>
      </c>
      <c r="D73" s="41" t="s">
        <v>207</v>
      </c>
      <c r="E73" s="66" t="s">
        <v>208</v>
      </c>
      <c r="F73" s="41" t="s">
        <v>209</v>
      </c>
      <c r="G73" s="37">
        <f t="shared" si="5"/>
        <v>0</v>
      </c>
      <c r="H73" s="38"/>
      <c r="I73" s="38">
        <f t="shared" si="6"/>
        <v>0</v>
      </c>
      <c r="J73" s="39"/>
      <c r="K73" s="38"/>
      <c r="L73" s="120"/>
      <c r="M73" s="120"/>
      <c r="N73" s="120"/>
    </row>
    <row r="74" spans="1:15" ht="42" hidden="1" customHeight="1">
      <c r="A74" s="59" t="s">
        <v>210</v>
      </c>
      <c r="B74" s="60"/>
      <c r="C74" s="60"/>
      <c r="D74" s="30" t="s">
        <v>211</v>
      </c>
      <c r="E74" s="61"/>
      <c r="F74" s="61"/>
      <c r="G74" s="33">
        <f t="shared" ref="G74:G102" si="7">H74+I74</f>
        <v>117628533</v>
      </c>
      <c r="H74" s="31">
        <f>SUM(H76:H102)</f>
        <v>92622033</v>
      </c>
      <c r="I74" s="31">
        <f>SUM(I76:I102)</f>
        <v>25006500</v>
      </c>
      <c r="J74" s="31">
        <f>SUM(J76:J102)</f>
        <v>0</v>
      </c>
      <c r="K74" s="31">
        <f>SUM(K76:K102)</f>
        <v>25006500</v>
      </c>
      <c r="L74" s="120"/>
      <c r="M74" s="120"/>
      <c r="N74" s="120"/>
      <c r="O74" s="114"/>
    </row>
    <row r="75" spans="1:15" ht="33.75" hidden="1" customHeight="1">
      <c r="A75" s="59" t="s">
        <v>212</v>
      </c>
      <c r="B75" s="60"/>
      <c r="C75" s="60"/>
      <c r="D75" s="30" t="s">
        <v>211</v>
      </c>
      <c r="E75" s="61"/>
      <c r="F75" s="61"/>
      <c r="G75" s="33">
        <f t="shared" si="7"/>
        <v>117628533</v>
      </c>
      <c r="H75" s="31">
        <f>SUM(H76:H102)</f>
        <v>92622033</v>
      </c>
      <c r="I75" s="31">
        <f>SUM(I76:I102)</f>
        <v>25006500</v>
      </c>
      <c r="J75" s="31">
        <f>SUM(J76:J102)</f>
        <v>0</v>
      </c>
      <c r="K75" s="31">
        <f>SUM(K76:K102)</f>
        <v>25006500</v>
      </c>
      <c r="L75" s="120"/>
      <c r="M75" s="120"/>
      <c r="N75" s="120"/>
      <c r="O75" s="114"/>
    </row>
    <row r="76" spans="1:15" ht="93.75" hidden="1" customHeight="1">
      <c r="A76" s="51" t="s">
        <v>213</v>
      </c>
      <c r="B76" s="67">
        <v>2010</v>
      </c>
      <c r="C76" s="52" t="s">
        <v>214</v>
      </c>
      <c r="D76" s="53" t="s">
        <v>215</v>
      </c>
      <c r="E76" s="185" t="s">
        <v>55</v>
      </c>
      <c r="F76" s="185" t="s">
        <v>56</v>
      </c>
      <c r="G76" s="54">
        <f t="shared" si="7"/>
        <v>0</v>
      </c>
      <c r="H76" s="55"/>
      <c r="I76" s="55">
        <f t="shared" ref="I76:I101" si="8">J76+K76</f>
        <v>0</v>
      </c>
      <c r="J76" s="39"/>
      <c r="K76" s="55"/>
      <c r="L76" s="120"/>
      <c r="M76" s="120"/>
      <c r="N76" s="120"/>
    </row>
    <row r="77" spans="1:15" ht="41.25" hidden="1" customHeight="1">
      <c r="A77" s="43" t="s">
        <v>216</v>
      </c>
      <c r="B77" s="34">
        <v>2080</v>
      </c>
      <c r="C77" s="42" t="s">
        <v>217</v>
      </c>
      <c r="D77" s="35" t="s">
        <v>218</v>
      </c>
      <c r="E77" s="185"/>
      <c r="F77" s="185"/>
      <c r="G77" s="37">
        <f t="shared" si="7"/>
        <v>407500</v>
      </c>
      <c r="H77" s="38">
        <v>407500</v>
      </c>
      <c r="I77" s="38">
        <f t="shared" si="8"/>
        <v>0</v>
      </c>
      <c r="J77" s="39"/>
      <c r="K77" s="38"/>
      <c r="L77" s="120"/>
      <c r="M77" s="120"/>
      <c r="N77" s="120"/>
    </row>
    <row r="78" spans="1:15" ht="77.25" hidden="1" customHeight="1">
      <c r="A78" s="43" t="s">
        <v>219</v>
      </c>
      <c r="B78" s="34">
        <v>2090</v>
      </c>
      <c r="C78" s="42" t="s">
        <v>220</v>
      </c>
      <c r="D78" s="35" t="s">
        <v>221</v>
      </c>
      <c r="E78" s="185"/>
      <c r="F78" s="185"/>
      <c r="G78" s="37">
        <f t="shared" si="7"/>
        <v>27300</v>
      </c>
      <c r="H78" s="38">
        <v>27300</v>
      </c>
      <c r="I78" s="38">
        <f t="shared" si="8"/>
        <v>0</v>
      </c>
      <c r="J78" s="39"/>
      <c r="K78" s="38"/>
      <c r="L78" s="120"/>
      <c r="M78" s="120"/>
      <c r="N78" s="120"/>
    </row>
    <row r="79" spans="1:15" ht="45" hidden="1" customHeight="1">
      <c r="A79" s="51" t="s">
        <v>222</v>
      </c>
      <c r="B79" s="67">
        <v>2100</v>
      </c>
      <c r="C79" s="52" t="s">
        <v>220</v>
      </c>
      <c r="D79" s="53" t="s">
        <v>223</v>
      </c>
      <c r="E79" s="185"/>
      <c r="F79" s="185"/>
      <c r="G79" s="54">
        <f t="shared" si="7"/>
        <v>462100</v>
      </c>
      <c r="H79" s="55">
        <v>462100</v>
      </c>
      <c r="I79" s="55">
        <f t="shared" si="8"/>
        <v>0</v>
      </c>
      <c r="J79" s="39"/>
      <c r="K79" s="55"/>
      <c r="L79" s="120"/>
      <c r="M79" s="120"/>
      <c r="N79" s="120"/>
    </row>
    <row r="80" spans="1:15" ht="72.75" hidden="1" customHeight="1">
      <c r="A80" s="43" t="s">
        <v>224</v>
      </c>
      <c r="B80" s="34">
        <v>2152</v>
      </c>
      <c r="C80" s="42" t="s">
        <v>225</v>
      </c>
      <c r="D80" s="35" t="s">
        <v>226</v>
      </c>
      <c r="E80" s="185"/>
      <c r="F80" s="185"/>
      <c r="G80" s="37">
        <f t="shared" si="7"/>
        <v>1296000</v>
      </c>
      <c r="H80" s="38">
        <v>1296000</v>
      </c>
      <c r="I80" s="38">
        <f t="shared" si="8"/>
        <v>0</v>
      </c>
      <c r="J80" s="39"/>
      <c r="K80" s="38"/>
      <c r="L80" s="120"/>
      <c r="M80" s="120"/>
      <c r="N80" s="120"/>
    </row>
    <row r="81" spans="1:15" ht="76.5" hidden="1" customHeight="1">
      <c r="A81" s="43" t="s">
        <v>213</v>
      </c>
      <c r="B81" s="34">
        <v>2010</v>
      </c>
      <c r="C81" s="42" t="s">
        <v>214</v>
      </c>
      <c r="D81" s="35" t="s">
        <v>215</v>
      </c>
      <c r="E81" s="175" t="s">
        <v>227</v>
      </c>
      <c r="F81" s="175" t="s">
        <v>228</v>
      </c>
      <c r="G81" s="37">
        <f t="shared" si="7"/>
        <v>6568362.7999999998</v>
      </c>
      <c r="H81" s="38">
        <v>6568362.7999999998</v>
      </c>
      <c r="I81" s="38">
        <f t="shared" si="8"/>
        <v>0</v>
      </c>
      <c r="J81" s="39"/>
      <c r="K81" s="38"/>
      <c r="L81" s="120"/>
      <c r="M81" s="120"/>
      <c r="N81" s="120"/>
      <c r="O81" s="114"/>
    </row>
    <row r="82" spans="1:15" ht="69" hidden="1" customHeight="1">
      <c r="A82" s="43" t="s">
        <v>229</v>
      </c>
      <c r="B82" s="34">
        <v>2030</v>
      </c>
      <c r="C82" s="42" t="s">
        <v>230</v>
      </c>
      <c r="D82" s="35" t="s">
        <v>231</v>
      </c>
      <c r="E82" s="175"/>
      <c r="F82" s="175"/>
      <c r="G82" s="37">
        <f t="shared" si="7"/>
        <v>127737.2</v>
      </c>
      <c r="H82" s="38">
        <v>127737.2</v>
      </c>
      <c r="I82" s="38">
        <f t="shared" si="8"/>
        <v>0</v>
      </c>
      <c r="J82" s="39"/>
      <c r="K82" s="38"/>
      <c r="L82" s="120"/>
      <c r="M82" s="120"/>
      <c r="N82" s="123"/>
      <c r="O82" s="116"/>
    </row>
    <row r="83" spans="1:15" ht="97.5" hidden="1" customHeight="1">
      <c r="A83" s="43" t="s">
        <v>216</v>
      </c>
      <c r="B83" s="34">
        <v>2080</v>
      </c>
      <c r="C83" s="42" t="s">
        <v>217</v>
      </c>
      <c r="D83" s="35" t="s">
        <v>218</v>
      </c>
      <c r="E83" s="175"/>
      <c r="F83" s="175"/>
      <c r="G83" s="37">
        <f t="shared" si="7"/>
        <v>21296637</v>
      </c>
      <c r="H83" s="38">
        <v>21296637</v>
      </c>
      <c r="I83" s="38">
        <f t="shared" si="8"/>
        <v>0</v>
      </c>
      <c r="J83" s="39"/>
      <c r="K83" s="38"/>
      <c r="L83" s="120"/>
      <c r="M83" s="120"/>
      <c r="N83" s="120"/>
    </row>
    <row r="84" spans="1:15" ht="32.25" hidden="1" customHeight="1">
      <c r="A84" s="43" t="s">
        <v>222</v>
      </c>
      <c r="B84" s="34">
        <v>2100</v>
      </c>
      <c r="C84" s="42" t="s">
        <v>220</v>
      </c>
      <c r="D84" s="35" t="s">
        <v>223</v>
      </c>
      <c r="E84" s="175"/>
      <c r="F84" s="175"/>
      <c r="G84" s="37">
        <f t="shared" si="7"/>
        <v>3414300</v>
      </c>
      <c r="H84" s="38">
        <v>3414300</v>
      </c>
      <c r="I84" s="38">
        <f t="shared" si="8"/>
        <v>0</v>
      </c>
      <c r="J84" s="39"/>
      <c r="K84" s="38"/>
      <c r="L84" s="120"/>
      <c r="M84" s="120"/>
      <c r="N84" s="120"/>
    </row>
    <row r="85" spans="1:15" ht="52.5" hidden="1" customHeight="1">
      <c r="A85" s="43" t="s">
        <v>232</v>
      </c>
      <c r="B85" s="34">
        <v>2151</v>
      </c>
      <c r="C85" s="42" t="s">
        <v>225</v>
      </c>
      <c r="D85" s="35" t="s">
        <v>233</v>
      </c>
      <c r="E85" s="175"/>
      <c r="F85" s="175"/>
      <c r="G85" s="37">
        <f t="shared" si="7"/>
        <v>2059000</v>
      </c>
      <c r="H85" s="38">
        <v>2059000</v>
      </c>
      <c r="I85" s="38">
        <f t="shared" si="8"/>
        <v>0</v>
      </c>
      <c r="J85" s="39"/>
      <c r="K85" s="38"/>
      <c r="L85" s="120"/>
      <c r="M85" s="120"/>
      <c r="N85" s="120"/>
    </row>
    <row r="86" spans="1:15" ht="40.5" hidden="1" customHeight="1">
      <c r="A86" s="43" t="s">
        <v>224</v>
      </c>
      <c r="B86" s="34">
        <v>2152</v>
      </c>
      <c r="C86" s="42" t="s">
        <v>225</v>
      </c>
      <c r="D86" s="35" t="s">
        <v>226</v>
      </c>
      <c r="E86" s="175"/>
      <c r="F86" s="175"/>
      <c r="G86" s="37">
        <f t="shared" si="7"/>
        <v>551100</v>
      </c>
      <c r="H86" s="38">
        <v>551100</v>
      </c>
      <c r="I86" s="38">
        <f t="shared" si="8"/>
        <v>0</v>
      </c>
      <c r="J86" s="39"/>
      <c r="K86" s="38"/>
      <c r="L86" s="120"/>
      <c r="M86" s="120"/>
      <c r="N86" s="120"/>
    </row>
    <row r="87" spans="1:15" ht="39" hidden="1" customHeight="1">
      <c r="A87" s="43" t="s">
        <v>234</v>
      </c>
      <c r="B87" s="34">
        <v>7322</v>
      </c>
      <c r="C87" s="42" t="s">
        <v>62</v>
      </c>
      <c r="D87" s="35" t="s">
        <v>235</v>
      </c>
      <c r="E87" s="175"/>
      <c r="F87" s="175"/>
      <c r="G87" s="37">
        <f t="shared" si="7"/>
        <v>0</v>
      </c>
      <c r="H87" s="38"/>
      <c r="I87" s="38">
        <f t="shared" si="8"/>
        <v>0</v>
      </c>
      <c r="J87" s="39"/>
      <c r="K87" s="38"/>
      <c r="L87" s="120"/>
      <c r="M87" s="120"/>
      <c r="N87" s="120"/>
    </row>
    <row r="88" spans="1:15" ht="47.25" hidden="1" customHeight="1">
      <c r="A88" s="43" t="s">
        <v>213</v>
      </c>
      <c r="B88" s="34">
        <v>2010</v>
      </c>
      <c r="C88" s="42" t="s">
        <v>214</v>
      </c>
      <c r="D88" s="35" t="s">
        <v>215</v>
      </c>
      <c r="E88" s="175" t="s">
        <v>236</v>
      </c>
      <c r="F88" s="175" t="s">
        <v>237</v>
      </c>
      <c r="G88" s="37">
        <f t="shared" si="7"/>
        <v>48589179.560000002</v>
      </c>
      <c r="H88" s="38">
        <v>39589179.560000002</v>
      </c>
      <c r="I88" s="38">
        <f t="shared" si="8"/>
        <v>9000000</v>
      </c>
      <c r="J88" s="39"/>
      <c r="K88" s="38">
        <v>9000000</v>
      </c>
      <c r="L88" s="120"/>
      <c r="M88" s="120"/>
      <c r="N88" s="120"/>
      <c r="O88" s="117"/>
    </row>
    <row r="89" spans="1:15" ht="61.5" hidden="1" customHeight="1">
      <c r="A89" s="43" t="s">
        <v>229</v>
      </c>
      <c r="B89" s="34">
        <v>2030</v>
      </c>
      <c r="C89" s="42" t="s">
        <v>230</v>
      </c>
      <c r="D89" s="35" t="s">
        <v>231</v>
      </c>
      <c r="E89" s="175"/>
      <c r="F89" s="175"/>
      <c r="G89" s="37">
        <f t="shared" si="7"/>
        <v>5495420.4400000004</v>
      </c>
      <c r="H89" s="38">
        <v>5495420.4400000004</v>
      </c>
      <c r="I89" s="38">
        <f t="shared" si="8"/>
        <v>0</v>
      </c>
      <c r="J89" s="39"/>
      <c r="K89" s="38"/>
      <c r="L89" s="120"/>
      <c r="M89" s="120"/>
      <c r="N89" s="124"/>
      <c r="O89" s="117"/>
    </row>
    <row r="90" spans="1:15" ht="49.15" hidden="1" customHeight="1">
      <c r="A90" s="43" t="s">
        <v>216</v>
      </c>
      <c r="B90" s="34">
        <v>2080</v>
      </c>
      <c r="C90" s="42" t="s">
        <v>217</v>
      </c>
      <c r="D90" s="35" t="s">
        <v>218</v>
      </c>
      <c r="E90" s="175"/>
      <c r="F90" s="175"/>
      <c r="G90" s="37">
        <f t="shared" si="7"/>
        <v>7919896</v>
      </c>
      <c r="H90" s="38">
        <v>4519896</v>
      </c>
      <c r="I90" s="38">
        <f t="shared" si="8"/>
        <v>3400000</v>
      </c>
      <c r="J90" s="39"/>
      <c r="K90" s="38">
        <v>3400000</v>
      </c>
      <c r="L90" s="120"/>
      <c r="M90" s="120"/>
      <c r="N90" s="120"/>
    </row>
    <row r="91" spans="1:15" ht="58.5" hidden="1" customHeight="1">
      <c r="A91" s="43" t="s">
        <v>219</v>
      </c>
      <c r="B91" s="34">
        <v>2090</v>
      </c>
      <c r="C91" s="42" t="s">
        <v>220</v>
      </c>
      <c r="D91" s="35" t="s">
        <v>221</v>
      </c>
      <c r="E91" s="175"/>
      <c r="F91" s="175"/>
      <c r="G91" s="37">
        <f t="shared" si="7"/>
        <v>15314000</v>
      </c>
      <c r="H91" s="38">
        <v>2707500</v>
      </c>
      <c r="I91" s="38">
        <f t="shared" si="8"/>
        <v>12606500</v>
      </c>
      <c r="J91" s="39"/>
      <c r="K91" s="38">
        <v>12606500</v>
      </c>
      <c r="L91" s="120"/>
      <c r="M91" s="120"/>
      <c r="N91" s="120"/>
      <c r="O91" s="117"/>
    </row>
    <row r="92" spans="1:15" ht="36.75" hidden="1" customHeight="1">
      <c r="A92" s="51" t="s">
        <v>222</v>
      </c>
      <c r="B92" s="67">
        <v>2100</v>
      </c>
      <c r="C92" s="52" t="s">
        <v>220</v>
      </c>
      <c r="D92" s="53" t="s">
        <v>223</v>
      </c>
      <c r="E92" s="175"/>
      <c r="F92" s="175"/>
      <c r="G92" s="54">
        <f t="shared" si="7"/>
        <v>0</v>
      </c>
      <c r="H92" s="55"/>
      <c r="I92" s="55">
        <f t="shared" si="8"/>
        <v>0</v>
      </c>
      <c r="J92" s="39"/>
      <c r="K92" s="55"/>
      <c r="L92" s="120"/>
      <c r="M92" s="120"/>
      <c r="N92" s="120"/>
    </row>
    <row r="93" spans="1:15" ht="62.25" hidden="1" customHeight="1">
      <c r="A93" s="43" t="s">
        <v>238</v>
      </c>
      <c r="B93" s="34">
        <v>2111</v>
      </c>
      <c r="C93" s="42" t="s">
        <v>239</v>
      </c>
      <c r="D93" s="35" t="s">
        <v>240</v>
      </c>
      <c r="E93" s="175"/>
      <c r="F93" s="175"/>
      <c r="G93" s="37">
        <f t="shared" si="7"/>
        <v>3100000</v>
      </c>
      <c r="H93" s="38">
        <v>3100000</v>
      </c>
      <c r="I93" s="38">
        <f t="shared" si="8"/>
        <v>0</v>
      </c>
      <c r="J93" s="39"/>
      <c r="K93" s="38"/>
      <c r="L93" s="120"/>
      <c r="M93" s="120"/>
      <c r="N93" s="120"/>
    </row>
    <row r="94" spans="1:15" ht="39" hidden="1" customHeight="1">
      <c r="A94" s="43" t="s">
        <v>224</v>
      </c>
      <c r="B94" s="34">
        <v>2152</v>
      </c>
      <c r="C94" s="42" t="s">
        <v>225</v>
      </c>
      <c r="D94" s="35" t="s">
        <v>226</v>
      </c>
      <c r="E94" s="175"/>
      <c r="F94" s="175"/>
      <c r="G94" s="37">
        <f t="shared" si="7"/>
        <v>0</v>
      </c>
      <c r="H94" s="38"/>
      <c r="I94" s="38">
        <f t="shared" si="8"/>
        <v>0</v>
      </c>
      <c r="J94" s="39"/>
      <c r="K94" s="38"/>
      <c r="L94" s="120"/>
      <c r="M94" s="120"/>
      <c r="N94" s="120"/>
    </row>
    <row r="95" spans="1:15" ht="39" hidden="1" customHeight="1">
      <c r="A95" s="43" t="s">
        <v>213</v>
      </c>
      <c r="B95" s="34">
        <v>2010</v>
      </c>
      <c r="C95" s="42" t="s">
        <v>214</v>
      </c>
      <c r="D95" s="35" t="s">
        <v>215</v>
      </c>
      <c r="E95" s="175"/>
      <c r="F95" s="175"/>
      <c r="G95" s="37">
        <f t="shared" si="7"/>
        <v>0</v>
      </c>
      <c r="H95" s="38"/>
      <c r="I95" s="38">
        <f t="shared" si="8"/>
        <v>0</v>
      </c>
      <c r="J95" s="39"/>
      <c r="K95" s="38"/>
      <c r="L95" s="120"/>
      <c r="M95" s="120"/>
      <c r="N95" s="120"/>
    </row>
    <row r="96" spans="1:15" ht="58.5" hidden="1" customHeight="1">
      <c r="A96" s="43" t="s">
        <v>229</v>
      </c>
      <c r="B96" s="34">
        <v>2030</v>
      </c>
      <c r="C96" s="42" t="s">
        <v>230</v>
      </c>
      <c r="D96" s="35" t="s">
        <v>231</v>
      </c>
      <c r="E96" s="175"/>
      <c r="F96" s="175"/>
      <c r="G96" s="37">
        <f t="shared" si="7"/>
        <v>0</v>
      </c>
      <c r="H96" s="38"/>
      <c r="I96" s="38">
        <f t="shared" si="8"/>
        <v>0</v>
      </c>
      <c r="J96" s="39"/>
      <c r="K96" s="38"/>
      <c r="L96" s="120"/>
      <c r="M96" s="120"/>
      <c r="N96" s="120"/>
    </row>
    <row r="97" spans="1:14" ht="39" hidden="1" customHeight="1">
      <c r="A97" s="43" t="s">
        <v>216</v>
      </c>
      <c r="B97" s="34">
        <v>2080</v>
      </c>
      <c r="C97" s="42" t="s">
        <v>217</v>
      </c>
      <c r="D97" s="35" t="s">
        <v>218</v>
      </c>
      <c r="E97" s="175"/>
      <c r="F97" s="175"/>
      <c r="G97" s="37">
        <f t="shared" si="7"/>
        <v>0</v>
      </c>
      <c r="H97" s="38"/>
      <c r="I97" s="38">
        <f t="shared" si="8"/>
        <v>0</v>
      </c>
      <c r="J97" s="39"/>
      <c r="K97" s="38"/>
      <c r="L97" s="120"/>
      <c r="M97" s="120"/>
      <c r="N97" s="120"/>
    </row>
    <row r="98" spans="1:14" ht="19.5" hidden="1" customHeight="1">
      <c r="A98" s="43" t="s">
        <v>222</v>
      </c>
      <c r="B98" s="34">
        <v>2100</v>
      </c>
      <c r="C98" s="42" t="s">
        <v>220</v>
      </c>
      <c r="D98" s="35" t="s">
        <v>223</v>
      </c>
      <c r="E98" s="175"/>
      <c r="F98" s="175"/>
      <c r="G98" s="37">
        <f t="shared" si="7"/>
        <v>0</v>
      </c>
      <c r="H98" s="38"/>
      <c r="I98" s="38">
        <f t="shared" si="8"/>
        <v>0</v>
      </c>
      <c r="J98" s="39"/>
      <c r="K98" s="38"/>
      <c r="L98" s="120"/>
      <c r="M98" s="120"/>
      <c r="N98" s="120"/>
    </row>
    <row r="99" spans="1:14" ht="78" hidden="1" customHeight="1">
      <c r="A99" s="43" t="s">
        <v>238</v>
      </c>
      <c r="B99" s="34">
        <v>2111</v>
      </c>
      <c r="C99" s="42" t="s">
        <v>239</v>
      </c>
      <c r="D99" s="35" t="s">
        <v>240</v>
      </c>
      <c r="E99" s="175"/>
      <c r="F99" s="175"/>
      <c r="G99" s="37">
        <f t="shared" si="7"/>
        <v>0</v>
      </c>
      <c r="H99" s="38"/>
      <c r="I99" s="38">
        <f t="shared" si="8"/>
        <v>0</v>
      </c>
      <c r="J99" s="39"/>
      <c r="K99" s="38"/>
      <c r="L99" s="120"/>
      <c r="M99" s="120"/>
      <c r="N99" s="120"/>
    </row>
    <row r="100" spans="1:14" ht="39" hidden="1" customHeight="1">
      <c r="A100" s="43" t="s">
        <v>224</v>
      </c>
      <c r="B100" s="34">
        <v>2152</v>
      </c>
      <c r="C100" s="42" t="s">
        <v>225</v>
      </c>
      <c r="D100" s="35" t="s">
        <v>226</v>
      </c>
      <c r="E100" s="175"/>
      <c r="F100" s="175"/>
      <c r="G100" s="37">
        <f t="shared" si="7"/>
        <v>0</v>
      </c>
      <c r="H100" s="38"/>
      <c r="I100" s="38">
        <f t="shared" si="8"/>
        <v>0</v>
      </c>
      <c r="J100" s="39"/>
      <c r="K100" s="38"/>
      <c r="L100" s="120"/>
      <c r="M100" s="120"/>
      <c r="N100" s="120"/>
    </row>
    <row r="101" spans="1:14" ht="63" hidden="1" customHeight="1">
      <c r="A101" s="43" t="s">
        <v>241</v>
      </c>
      <c r="B101" s="34">
        <v>8861</v>
      </c>
      <c r="C101" s="42" t="s">
        <v>51</v>
      </c>
      <c r="D101" s="35" t="s">
        <v>242</v>
      </c>
      <c r="E101" s="175"/>
      <c r="F101" s="175"/>
      <c r="G101" s="37">
        <f t="shared" si="7"/>
        <v>0</v>
      </c>
      <c r="H101" s="38"/>
      <c r="I101" s="38">
        <f t="shared" si="8"/>
        <v>0</v>
      </c>
      <c r="J101" s="39"/>
      <c r="K101" s="38"/>
      <c r="L101" s="120"/>
      <c r="M101" s="120"/>
      <c r="N101" s="120"/>
    </row>
    <row r="102" spans="1:14" ht="110.25" hidden="1" customHeight="1">
      <c r="A102" s="43" t="s">
        <v>216</v>
      </c>
      <c r="B102" s="34">
        <v>2080</v>
      </c>
      <c r="C102" s="42" t="s">
        <v>217</v>
      </c>
      <c r="D102" s="35" t="s">
        <v>218</v>
      </c>
      <c r="E102" s="41" t="s">
        <v>243</v>
      </c>
      <c r="F102" s="41" t="s">
        <v>244</v>
      </c>
      <c r="G102" s="37">
        <f t="shared" si="7"/>
        <v>1000000</v>
      </c>
      <c r="H102" s="38">
        <v>1000000</v>
      </c>
      <c r="I102" s="38"/>
      <c r="J102" s="39"/>
      <c r="K102" s="38"/>
      <c r="L102" s="120"/>
      <c r="M102" s="120"/>
      <c r="N102" s="120"/>
    </row>
    <row r="103" spans="1:14" ht="40.5" hidden="1" customHeight="1">
      <c r="A103" s="70" t="s">
        <v>245</v>
      </c>
      <c r="B103" s="71"/>
      <c r="C103" s="71"/>
      <c r="D103" s="72" t="s">
        <v>246</v>
      </c>
      <c r="E103" s="73"/>
      <c r="F103" s="73"/>
      <c r="G103" s="74">
        <f t="shared" ref="G103:G129" si="9">H103+I103</f>
        <v>56258463</v>
      </c>
      <c r="H103" s="75">
        <f>H104</f>
        <v>55928463</v>
      </c>
      <c r="I103" s="75">
        <f>I104</f>
        <v>330000</v>
      </c>
      <c r="J103" s="76">
        <f>J104</f>
        <v>0</v>
      </c>
      <c r="K103" s="75">
        <f>K104</f>
        <v>330000</v>
      </c>
      <c r="L103" s="120"/>
      <c r="M103" s="120"/>
      <c r="N103" s="120"/>
    </row>
    <row r="104" spans="1:14" ht="33.75" hidden="1" customHeight="1">
      <c r="A104" s="70" t="s">
        <v>247</v>
      </c>
      <c r="B104" s="71"/>
      <c r="C104" s="71"/>
      <c r="D104" s="72" t="s">
        <v>246</v>
      </c>
      <c r="E104" s="73"/>
      <c r="F104" s="73"/>
      <c r="G104" s="74">
        <f t="shared" si="9"/>
        <v>56258463</v>
      </c>
      <c r="H104" s="75">
        <f>SUM(H105:H120)</f>
        <v>55928463</v>
      </c>
      <c r="I104" s="75">
        <f>SUM(I105:I120)</f>
        <v>330000</v>
      </c>
      <c r="J104" s="76">
        <f>SUM(J105:J120)</f>
        <v>0</v>
      </c>
      <c r="K104" s="75">
        <f>SUM(K105:K120)</f>
        <v>330000</v>
      </c>
      <c r="L104" s="120"/>
      <c r="M104" s="120"/>
      <c r="N104" s="120"/>
    </row>
    <row r="105" spans="1:14" ht="84.75" hidden="1" customHeight="1">
      <c r="A105" s="67" t="s">
        <v>248</v>
      </c>
      <c r="B105" s="67" t="s">
        <v>249</v>
      </c>
      <c r="C105" s="67" t="s">
        <v>23</v>
      </c>
      <c r="D105" s="53" t="s">
        <v>250</v>
      </c>
      <c r="E105" s="57" t="s">
        <v>251</v>
      </c>
      <c r="F105" s="57" t="s">
        <v>252</v>
      </c>
      <c r="G105" s="54">
        <f t="shared" si="9"/>
        <v>292800</v>
      </c>
      <c r="H105" s="77">
        <v>292800</v>
      </c>
      <c r="I105" s="55">
        <f t="shared" ref="I105:I115" si="10">J105+K105</f>
        <v>0</v>
      </c>
      <c r="J105" s="31"/>
      <c r="K105" s="55"/>
      <c r="L105" s="120"/>
      <c r="M105" s="120"/>
      <c r="N105" s="120"/>
    </row>
    <row r="106" spans="1:14" ht="64.5" hidden="1" customHeight="1">
      <c r="A106" s="40" t="s">
        <v>253</v>
      </c>
      <c r="B106" s="34">
        <v>3031</v>
      </c>
      <c r="C106" s="34">
        <v>1030</v>
      </c>
      <c r="D106" s="41" t="s">
        <v>254</v>
      </c>
      <c r="E106" s="176" t="s">
        <v>255</v>
      </c>
      <c r="F106" s="176" t="s">
        <v>256</v>
      </c>
      <c r="G106" s="37">
        <f t="shared" si="9"/>
        <v>1805000</v>
      </c>
      <c r="H106" s="78">
        <v>1525000</v>
      </c>
      <c r="I106" s="38">
        <f t="shared" si="10"/>
        <v>280000</v>
      </c>
      <c r="J106" s="31"/>
      <c r="K106" s="38">
        <v>280000</v>
      </c>
      <c r="L106" s="120"/>
      <c r="M106" s="120"/>
      <c r="N106" s="120"/>
    </row>
    <row r="107" spans="1:14" ht="52.5" hidden="1" customHeight="1">
      <c r="A107" s="40" t="s">
        <v>257</v>
      </c>
      <c r="B107" s="34">
        <v>3032</v>
      </c>
      <c r="C107" s="34">
        <v>1070</v>
      </c>
      <c r="D107" s="41" t="s">
        <v>258</v>
      </c>
      <c r="E107" s="176"/>
      <c r="F107" s="176"/>
      <c r="G107" s="37">
        <f t="shared" si="9"/>
        <v>600000</v>
      </c>
      <c r="H107" s="78">
        <v>600000</v>
      </c>
      <c r="I107" s="38">
        <f t="shared" si="10"/>
        <v>0</v>
      </c>
      <c r="J107" s="31"/>
      <c r="K107" s="38"/>
      <c r="L107" s="120"/>
      <c r="M107" s="120"/>
      <c r="N107" s="120"/>
    </row>
    <row r="108" spans="1:14" ht="67.5" hidden="1" customHeight="1">
      <c r="A108" s="40" t="s">
        <v>259</v>
      </c>
      <c r="B108" s="34">
        <v>3035</v>
      </c>
      <c r="C108" s="34">
        <v>1070</v>
      </c>
      <c r="D108" s="41" t="s">
        <v>260</v>
      </c>
      <c r="E108" s="176"/>
      <c r="F108" s="176"/>
      <c r="G108" s="37">
        <f t="shared" si="9"/>
        <v>1300000</v>
      </c>
      <c r="H108" s="78">
        <v>1300000</v>
      </c>
      <c r="I108" s="38">
        <f t="shared" si="10"/>
        <v>0</v>
      </c>
      <c r="J108" s="31"/>
      <c r="K108" s="38"/>
      <c r="L108" s="120"/>
      <c r="M108" s="120"/>
      <c r="N108" s="120"/>
    </row>
    <row r="109" spans="1:14" ht="51.75" hidden="1" customHeight="1">
      <c r="A109" s="40" t="s">
        <v>261</v>
      </c>
      <c r="B109" s="34">
        <v>3050</v>
      </c>
      <c r="C109" s="34">
        <v>1070</v>
      </c>
      <c r="D109" s="41" t="s">
        <v>262</v>
      </c>
      <c r="E109" s="176"/>
      <c r="F109" s="176"/>
      <c r="G109" s="37">
        <f t="shared" si="9"/>
        <v>1915000</v>
      </c>
      <c r="H109" s="38">
        <v>1915000</v>
      </c>
      <c r="I109" s="38">
        <f t="shared" si="10"/>
        <v>0</v>
      </c>
      <c r="J109" s="39"/>
      <c r="K109" s="38"/>
      <c r="L109" s="120"/>
      <c r="M109" s="120"/>
      <c r="N109" s="120"/>
    </row>
    <row r="110" spans="1:14" ht="117.75" hidden="1" customHeight="1">
      <c r="A110" s="40" t="s">
        <v>263</v>
      </c>
      <c r="B110" s="34">
        <v>3140</v>
      </c>
      <c r="C110" s="34">
        <v>1040</v>
      </c>
      <c r="D110" s="41" t="s">
        <v>264</v>
      </c>
      <c r="E110" s="176"/>
      <c r="F110" s="176"/>
      <c r="G110" s="37">
        <f t="shared" si="9"/>
        <v>1600000</v>
      </c>
      <c r="H110" s="38">
        <v>1600000</v>
      </c>
      <c r="I110" s="38">
        <f t="shared" si="10"/>
        <v>0</v>
      </c>
      <c r="J110" s="39"/>
      <c r="K110" s="38"/>
      <c r="L110" s="120"/>
      <c r="M110" s="120"/>
      <c r="N110" s="120"/>
    </row>
    <row r="111" spans="1:14" ht="138" hidden="1" customHeight="1">
      <c r="A111" s="40" t="s">
        <v>265</v>
      </c>
      <c r="B111" s="34">
        <v>3160</v>
      </c>
      <c r="C111" s="34">
        <v>1010</v>
      </c>
      <c r="D111" s="41" t="s">
        <v>266</v>
      </c>
      <c r="E111" s="176"/>
      <c r="F111" s="176"/>
      <c r="G111" s="37">
        <f t="shared" si="9"/>
        <v>8361500</v>
      </c>
      <c r="H111" s="38">
        <v>8361500</v>
      </c>
      <c r="I111" s="38">
        <f t="shared" si="10"/>
        <v>0</v>
      </c>
      <c r="J111" s="39"/>
      <c r="K111" s="38"/>
      <c r="L111" s="120"/>
      <c r="M111" s="120"/>
      <c r="N111" s="120"/>
    </row>
    <row r="112" spans="1:14" ht="144" hidden="1" customHeight="1">
      <c r="A112" s="40" t="s">
        <v>267</v>
      </c>
      <c r="B112" s="34">
        <v>3180</v>
      </c>
      <c r="C112" s="34">
        <v>1060</v>
      </c>
      <c r="D112" s="41" t="s">
        <v>268</v>
      </c>
      <c r="E112" s="176"/>
      <c r="F112" s="176"/>
      <c r="G112" s="37">
        <f t="shared" si="9"/>
        <v>4800000</v>
      </c>
      <c r="H112" s="38">
        <v>4800000</v>
      </c>
      <c r="I112" s="38">
        <f t="shared" si="10"/>
        <v>0</v>
      </c>
      <c r="J112" s="39"/>
      <c r="K112" s="38"/>
      <c r="L112" s="120"/>
      <c r="M112" s="120"/>
      <c r="N112" s="120"/>
    </row>
    <row r="113" spans="1:14" ht="94.5" hidden="1" customHeight="1">
      <c r="A113" s="40" t="s">
        <v>269</v>
      </c>
      <c r="B113" s="34">
        <v>3192</v>
      </c>
      <c r="C113" s="34">
        <v>1030</v>
      </c>
      <c r="D113" s="41" t="s">
        <v>270</v>
      </c>
      <c r="E113" s="176"/>
      <c r="F113" s="176"/>
      <c r="G113" s="37">
        <f t="shared" si="9"/>
        <v>420000</v>
      </c>
      <c r="H113" s="38">
        <v>420000</v>
      </c>
      <c r="I113" s="38">
        <f t="shared" si="10"/>
        <v>0</v>
      </c>
      <c r="J113" s="39"/>
      <c r="K113" s="38"/>
      <c r="L113" s="120"/>
      <c r="M113" s="120"/>
      <c r="N113" s="120"/>
    </row>
    <row r="114" spans="1:14" ht="104.25" hidden="1" customHeight="1">
      <c r="A114" s="40" t="s">
        <v>271</v>
      </c>
      <c r="B114" s="34">
        <v>3230</v>
      </c>
      <c r="C114" s="34">
        <v>1070</v>
      </c>
      <c r="D114" s="41" t="s">
        <v>272</v>
      </c>
      <c r="E114" s="176"/>
      <c r="F114" s="176"/>
      <c r="G114" s="37">
        <f t="shared" si="9"/>
        <v>0</v>
      </c>
      <c r="H114" s="38"/>
      <c r="I114" s="38">
        <f t="shared" si="10"/>
        <v>0</v>
      </c>
      <c r="J114" s="39"/>
      <c r="K114" s="38"/>
      <c r="L114" s="120"/>
      <c r="M114" s="120"/>
      <c r="N114" s="120"/>
    </row>
    <row r="115" spans="1:14" ht="79.5" hidden="1" customHeight="1">
      <c r="A115" s="40" t="s">
        <v>273</v>
      </c>
      <c r="B115" s="34">
        <v>3242</v>
      </c>
      <c r="C115" s="34">
        <v>1090</v>
      </c>
      <c r="D115" s="41" t="s">
        <v>54</v>
      </c>
      <c r="E115" s="176"/>
      <c r="F115" s="176"/>
      <c r="G115" s="37">
        <f t="shared" si="9"/>
        <v>32198863</v>
      </c>
      <c r="H115" s="129">
        <v>32198863</v>
      </c>
      <c r="I115" s="38">
        <f t="shared" si="10"/>
        <v>0</v>
      </c>
      <c r="J115" s="39"/>
      <c r="K115" s="38"/>
      <c r="L115" s="120"/>
      <c r="M115" s="120"/>
      <c r="N115" s="120"/>
    </row>
    <row r="116" spans="1:14" ht="77.25" hidden="1" customHeight="1">
      <c r="A116" s="56" t="s">
        <v>273</v>
      </c>
      <c r="B116" s="67">
        <v>3242</v>
      </c>
      <c r="C116" s="67">
        <v>1090</v>
      </c>
      <c r="D116" s="57" t="s">
        <v>54</v>
      </c>
      <c r="E116" s="175" t="s">
        <v>55</v>
      </c>
      <c r="F116" s="175" t="s">
        <v>56</v>
      </c>
      <c r="G116" s="54">
        <f t="shared" si="9"/>
        <v>0</v>
      </c>
      <c r="H116" s="55"/>
      <c r="I116" s="38"/>
      <c r="J116" s="39"/>
      <c r="K116" s="38"/>
      <c r="L116" s="120"/>
      <c r="M116" s="120"/>
      <c r="N116" s="120"/>
    </row>
    <row r="117" spans="1:14" ht="120" hidden="1" customHeight="1">
      <c r="A117" s="40" t="s">
        <v>267</v>
      </c>
      <c r="B117" s="34">
        <v>3180</v>
      </c>
      <c r="C117" s="42">
        <v>1060</v>
      </c>
      <c r="D117" s="41" t="s">
        <v>268</v>
      </c>
      <c r="E117" s="175"/>
      <c r="F117" s="175"/>
      <c r="G117" s="37">
        <f t="shared" si="9"/>
        <v>0</v>
      </c>
      <c r="H117" s="38"/>
      <c r="I117" s="38"/>
      <c r="J117" s="39"/>
      <c r="K117" s="38"/>
      <c r="L117" s="120"/>
      <c r="M117" s="120"/>
      <c r="N117" s="120"/>
    </row>
    <row r="118" spans="1:14" ht="93.75" hidden="1" customHeight="1">
      <c r="A118" s="40" t="s">
        <v>274</v>
      </c>
      <c r="B118" s="34">
        <v>3104</v>
      </c>
      <c r="C118" s="34">
        <v>1020</v>
      </c>
      <c r="D118" s="41" t="s">
        <v>275</v>
      </c>
      <c r="E118" s="41" t="s">
        <v>276</v>
      </c>
      <c r="F118" s="41" t="s">
        <v>277</v>
      </c>
      <c r="G118" s="37">
        <f t="shared" si="9"/>
        <v>1955300</v>
      </c>
      <c r="H118" s="38">
        <f>2425300-520000</f>
        <v>1905300</v>
      </c>
      <c r="I118" s="38">
        <f>J118+K118</f>
        <v>50000</v>
      </c>
      <c r="J118" s="39"/>
      <c r="K118" s="38">
        <v>50000</v>
      </c>
      <c r="L118" s="120"/>
      <c r="M118" s="120"/>
      <c r="N118" s="120"/>
    </row>
    <row r="119" spans="1:14" ht="93.75" hidden="1" customHeight="1">
      <c r="A119" s="132" t="s">
        <v>273</v>
      </c>
      <c r="B119" s="133">
        <v>3242</v>
      </c>
      <c r="C119" s="133">
        <v>1090</v>
      </c>
      <c r="D119" s="131" t="s">
        <v>54</v>
      </c>
      <c r="E119" s="130" t="s">
        <v>346</v>
      </c>
      <c r="F119" s="130" t="s">
        <v>347</v>
      </c>
      <c r="G119" s="137">
        <f t="shared" si="9"/>
        <v>1000000</v>
      </c>
      <c r="H119" s="136">
        <v>1000000</v>
      </c>
      <c r="I119" s="136"/>
      <c r="J119" s="135"/>
      <c r="K119" s="136"/>
      <c r="L119" s="134"/>
      <c r="M119" s="134"/>
      <c r="N119" s="134"/>
    </row>
    <row r="120" spans="1:14" ht="84.75" hidden="1" customHeight="1">
      <c r="A120" s="40" t="s">
        <v>278</v>
      </c>
      <c r="B120" s="34">
        <v>7693</v>
      </c>
      <c r="C120" s="42" t="s">
        <v>51</v>
      </c>
      <c r="D120" s="41" t="s">
        <v>279</v>
      </c>
      <c r="E120" s="41" t="s">
        <v>280</v>
      </c>
      <c r="F120" s="41" t="s">
        <v>281</v>
      </c>
      <c r="G120" s="37">
        <f t="shared" si="9"/>
        <v>10000</v>
      </c>
      <c r="H120" s="38">
        <v>10000</v>
      </c>
      <c r="I120" s="38">
        <f>J120+K120</f>
        <v>0</v>
      </c>
      <c r="J120" s="39"/>
      <c r="K120" s="38"/>
      <c r="L120" s="120"/>
      <c r="M120" s="120"/>
      <c r="N120" s="120"/>
    </row>
    <row r="121" spans="1:14" ht="42" hidden="1" customHeight="1">
      <c r="A121" s="79" t="s">
        <v>282</v>
      </c>
      <c r="B121" s="80"/>
      <c r="C121" s="80"/>
      <c r="D121" s="81" t="s">
        <v>283</v>
      </c>
      <c r="E121" s="81"/>
      <c r="F121" s="82"/>
      <c r="G121" s="83">
        <f t="shared" si="9"/>
        <v>6250000</v>
      </c>
      <c r="H121" s="83">
        <f>H122</f>
        <v>6250000</v>
      </c>
      <c r="I121" s="83">
        <f>I122</f>
        <v>0</v>
      </c>
      <c r="J121" s="83">
        <f>J122</f>
        <v>0</v>
      </c>
      <c r="K121" s="83">
        <f>K122</f>
        <v>0</v>
      </c>
      <c r="L121" s="120"/>
      <c r="M121" s="120"/>
      <c r="N121" s="120"/>
    </row>
    <row r="122" spans="1:14" ht="40.5" hidden="1" customHeight="1">
      <c r="A122" s="79" t="s">
        <v>284</v>
      </c>
      <c r="B122" s="80"/>
      <c r="C122" s="80"/>
      <c r="D122" s="81" t="s">
        <v>283</v>
      </c>
      <c r="E122" s="82"/>
      <c r="F122" s="82"/>
      <c r="G122" s="83">
        <f t="shared" si="9"/>
        <v>6250000</v>
      </c>
      <c r="H122" s="83">
        <f>SUM(H123:H129)</f>
        <v>6250000</v>
      </c>
      <c r="I122" s="83">
        <f>SUM(I123:I129)</f>
        <v>0</v>
      </c>
      <c r="J122" s="83">
        <f>SUM(J123:J129)</f>
        <v>0</v>
      </c>
      <c r="K122" s="83">
        <f>SUM(K123:K129)</f>
        <v>0</v>
      </c>
      <c r="L122" s="120"/>
      <c r="M122" s="120"/>
      <c r="N122" s="120"/>
    </row>
    <row r="123" spans="1:14" ht="75.75" hidden="1" customHeight="1">
      <c r="A123" s="187" t="s">
        <v>285</v>
      </c>
      <c r="B123" s="188" t="s">
        <v>286</v>
      </c>
      <c r="C123" s="189" t="s">
        <v>287</v>
      </c>
      <c r="D123" s="190" t="s">
        <v>288</v>
      </c>
      <c r="E123" s="35" t="s">
        <v>27</v>
      </c>
      <c r="F123" s="41" t="s">
        <v>28</v>
      </c>
      <c r="G123" s="37">
        <f t="shared" si="9"/>
        <v>500000</v>
      </c>
      <c r="H123" s="38">
        <v>500000</v>
      </c>
      <c r="I123" s="38">
        <f>J123+K123</f>
        <v>0</v>
      </c>
      <c r="J123" s="39"/>
      <c r="K123" s="38"/>
      <c r="L123" s="120"/>
      <c r="M123" s="120"/>
      <c r="N123" s="120"/>
    </row>
    <row r="124" spans="1:14" ht="86.25" hidden="1" customHeight="1">
      <c r="A124" s="187"/>
      <c r="B124" s="188"/>
      <c r="C124" s="188"/>
      <c r="D124" s="188"/>
      <c r="E124" s="35" t="s">
        <v>289</v>
      </c>
      <c r="F124" s="35" t="s">
        <v>290</v>
      </c>
      <c r="G124" s="37">
        <f t="shared" si="9"/>
        <v>1000000</v>
      </c>
      <c r="H124" s="38">
        <v>1000000</v>
      </c>
      <c r="I124" s="38">
        <f>J124+K124</f>
        <v>0</v>
      </c>
      <c r="J124" s="39"/>
      <c r="K124" s="38"/>
      <c r="L124" s="120"/>
      <c r="M124" s="120"/>
      <c r="N124" s="120"/>
    </row>
    <row r="125" spans="1:14" ht="90.75" hidden="1" customHeight="1">
      <c r="A125" s="187"/>
      <c r="B125" s="188"/>
      <c r="C125" s="188"/>
      <c r="D125" s="188"/>
      <c r="E125" s="35" t="s">
        <v>291</v>
      </c>
      <c r="F125" s="35" t="s">
        <v>292</v>
      </c>
      <c r="G125" s="37">
        <f t="shared" si="9"/>
        <v>4200000</v>
      </c>
      <c r="H125" s="38">
        <v>4200000</v>
      </c>
      <c r="I125" s="38">
        <f>J125+K125</f>
        <v>0</v>
      </c>
      <c r="J125" s="39"/>
      <c r="K125" s="38"/>
      <c r="L125" s="120"/>
      <c r="M125" s="120"/>
      <c r="N125" s="120"/>
    </row>
    <row r="126" spans="1:14" ht="77.25" hidden="1" customHeight="1">
      <c r="A126" s="187"/>
      <c r="B126" s="188"/>
      <c r="C126" s="188"/>
      <c r="D126" s="188"/>
      <c r="E126" s="84" t="s">
        <v>293</v>
      </c>
      <c r="F126" s="35" t="s">
        <v>294</v>
      </c>
      <c r="G126" s="37">
        <f t="shared" si="9"/>
        <v>400000</v>
      </c>
      <c r="H126" s="38">
        <v>400000</v>
      </c>
      <c r="I126" s="38">
        <f>J126+K126</f>
        <v>0</v>
      </c>
      <c r="J126" s="39"/>
      <c r="K126" s="38"/>
      <c r="L126" s="120"/>
      <c r="M126" s="120"/>
      <c r="N126" s="120"/>
    </row>
    <row r="127" spans="1:14" ht="80.25" hidden="1" customHeight="1">
      <c r="A127" s="187"/>
      <c r="B127" s="188"/>
      <c r="C127" s="188"/>
      <c r="D127" s="188"/>
      <c r="E127" s="41" t="s">
        <v>295</v>
      </c>
      <c r="F127" s="35" t="s">
        <v>56</v>
      </c>
      <c r="G127" s="37">
        <f t="shared" si="9"/>
        <v>0</v>
      </c>
      <c r="H127" s="85">
        <v>0</v>
      </c>
      <c r="I127" s="38">
        <f>J127+K127</f>
        <v>0</v>
      </c>
      <c r="J127" s="39"/>
      <c r="K127" s="38"/>
      <c r="L127" s="120"/>
      <c r="M127" s="120"/>
      <c r="N127" s="120"/>
    </row>
    <row r="128" spans="1:14" ht="84" hidden="1" customHeight="1">
      <c r="A128" s="187"/>
      <c r="B128" s="188"/>
      <c r="C128" s="188"/>
      <c r="D128" s="188"/>
      <c r="E128" s="35" t="s">
        <v>296</v>
      </c>
      <c r="F128" s="35" t="s">
        <v>297</v>
      </c>
      <c r="G128" s="37">
        <f t="shared" si="9"/>
        <v>50000</v>
      </c>
      <c r="H128" s="38">
        <v>50000</v>
      </c>
      <c r="I128" s="38"/>
      <c r="J128" s="39"/>
      <c r="K128" s="38"/>
      <c r="L128" s="120"/>
      <c r="M128" s="120"/>
      <c r="N128" s="120"/>
    </row>
    <row r="129" spans="1:18" ht="144.75" hidden="1" customHeight="1">
      <c r="A129" s="187"/>
      <c r="B129" s="188"/>
      <c r="C129" s="188"/>
      <c r="D129" s="188"/>
      <c r="E129" s="35" t="s">
        <v>298</v>
      </c>
      <c r="F129" s="35" t="s">
        <v>299</v>
      </c>
      <c r="G129" s="37">
        <f t="shared" si="9"/>
        <v>100000</v>
      </c>
      <c r="H129" s="38">
        <v>100000</v>
      </c>
      <c r="I129" s="38">
        <v>0</v>
      </c>
      <c r="J129" s="39"/>
      <c r="K129" s="38"/>
      <c r="L129" s="120"/>
      <c r="M129" s="120"/>
      <c r="N129" s="120"/>
    </row>
    <row r="130" spans="1:18" ht="28.5" hidden="1" customHeight="1">
      <c r="A130" s="86">
        <v>1004000</v>
      </c>
      <c r="B130" s="60"/>
      <c r="C130" s="60"/>
      <c r="D130" s="30" t="s">
        <v>300</v>
      </c>
      <c r="E130" s="29"/>
      <c r="F130" s="29"/>
      <c r="G130" s="33">
        <f>G131</f>
        <v>9376300</v>
      </c>
      <c r="H130" s="33">
        <f>H131</f>
        <v>5524700</v>
      </c>
      <c r="I130" s="33">
        <f>I131</f>
        <v>3851600</v>
      </c>
      <c r="J130" s="33">
        <f>J131</f>
        <v>1673400</v>
      </c>
      <c r="K130" s="33">
        <f>K131</f>
        <v>2178200</v>
      </c>
      <c r="L130" s="120"/>
      <c r="M130" s="120"/>
      <c r="N130" s="120"/>
      <c r="O130" s="114"/>
    </row>
    <row r="131" spans="1:18" ht="28.5" hidden="1" customHeight="1">
      <c r="A131" s="86">
        <v>1014000</v>
      </c>
      <c r="B131" s="60"/>
      <c r="C131" s="60"/>
      <c r="D131" s="30" t="s">
        <v>300</v>
      </c>
      <c r="E131" s="29"/>
      <c r="F131" s="29"/>
      <c r="G131" s="33">
        <f t="shared" ref="G131:G152" si="11">H131+I131</f>
        <v>9376300</v>
      </c>
      <c r="H131" s="31">
        <f>SUM(H132:H136)</f>
        <v>5524700</v>
      </c>
      <c r="I131" s="31">
        <f>SUM(I132:I136)</f>
        <v>3851600</v>
      </c>
      <c r="J131" s="31">
        <f>SUM(J132:J136)</f>
        <v>1673400</v>
      </c>
      <c r="K131" s="31">
        <f>SUM(K132:K136)</f>
        <v>2178200</v>
      </c>
      <c r="L131" s="120"/>
      <c r="M131" s="120"/>
      <c r="N131" s="120"/>
      <c r="O131" s="114"/>
    </row>
    <row r="132" spans="1:18" ht="66.75" hidden="1" customHeight="1">
      <c r="A132" s="43" t="s">
        <v>301</v>
      </c>
      <c r="B132" s="42" t="s">
        <v>302</v>
      </c>
      <c r="C132" s="42" t="s">
        <v>303</v>
      </c>
      <c r="D132" s="35" t="s">
        <v>304</v>
      </c>
      <c r="E132" s="178" t="s">
        <v>43</v>
      </c>
      <c r="F132" s="180" t="s">
        <v>442</v>
      </c>
      <c r="G132" s="37">
        <f t="shared" si="11"/>
        <v>1620700</v>
      </c>
      <c r="H132" s="38">
        <f>677700-130000-149000</f>
        <v>398700</v>
      </c>
      <c r="I132" s="38">
        <f t="shared" ref="I132:I136" si="12">J132+K132</f>
        <v>1222000</v>
      </c>
      <c r="J132" s="31"/>
      <c r="K132" s="38">
        <v>1222000</v>
      </c>
      <c r="L132" s="120"/>
      <c r="M132" s="120"/>
      <c r="N132" s="120"/>
    </row>
    <row r="133" spans="1:18" ht="41.25" hidden="1" customHeight="1">
      <c r="A133" s="43" t="s">
        <v>305</v>
      </c>
      <c r="B133" s="42" t="s">
        <v>306</v>
      </c>
      <c r="C133" s="42" t="s">
        <v>303</v>
      </c>
      <c r="D133" s="35" t="s">
        <v>307</v>
      </c>
      <c r="E133" s="178"/>
      <c r="F133" s="180"/>
      <c r="G133" s="37">
        <f t="shared" si="11"/>
        <v>388000</v>
      </c>
      <c r="H133" s="38">
        <v>198000</v>
      </c>
      <c r="I133" s="38">
        <f t="shared" si="12"/>
        <v>190000</v>
      </c>
      <c r="J133" s="87">
        <v>90000</v>
      </c>
      <c r="K133" s="38">
        <v>100000</v>
      </c>
      <c r="L133" s="120"/>
      <c r="M133" s="120"/>
      <c r="N133" s="120"/>
    </row>
    <row r="134" spans="1:18" ht="78" hidden="1" customHeight="1">
      <c r="A134" s="43" t="s">
        <v>308</v>
      </c>
      <c r="B134" s="42" t="s">
        <v>309</v>
      </c>
      <c r="C134" s="42" t="s">
        <v>310</v>
      </c>
      <c r="D134" s="35" t="s">
        <v>311</v>
      </c>
      <c r="E134" s="178"/>
      <c r="F134" s="180"/>
      <c r="G134" s="37">
        <f t="shared" si="11"/>
        <v>1787000</v>
      </c>
      <c r="H134" s="38">
        <v>1180000</v>
      </c>
      <c r="I134" s="38">
        <f t="shared" si="12"/>
        <v>607000</v>
      </c>
      <c r="J134" s="87">
        <v>185000</v>
      </c>
      <c r="K134" s="38">
        <v>422000</v>
      </c>
      <c r="L134" s="120"/>
      <c r="M134" s="120"/>
      <c r="N134" s="120"/>
      <c r="O134" s="114"/>
    </row>
    <row r="135" spans="1:18" ht="71.25" hidden="1" customHeight="1">
      <c r="A135" s="43" t="s">
        <v>312</v>
      </c>
      <c r="B135" s="42" t="s">
        <v>313</v>
      </c>
      <c r="C135" s="42" t="s">
        <v>314</v>
      </c>
      <c r="D135" s="35" t="s">
        <v>315</v>
      </c>
      <c r="E135" s="178"/>
      <c r="F135" s="180"/>
      <c r="G135" s="37">
        <f t="shared" si="11"/>
        <v>1982600</v>
      </c>
      <c r="H135" s="38">
        <f>584200-434200</f>
        <v>150000</v>
      </c>
      <c r="I135" s="38">
        <f t="shared" si="12"/>
        <v>1832600</v>
      </c>
      <c r="J135" s="39">
        <v>1398400</v>
      </c>
      <c r="K135" s="38">
        <v>434200</v>
      </c>
      <c r="L135" s="120"/>
      <c r="M135" s="120"/>
      <c r="N135" s="120"/>
    </row>
    <row r="136" spans="1:18" ht="70.5" hidden="1" customHeight="1">
      <c r="A136" s="43" t="s">
        <v>316</v>
      </c>
      <c r="B136" s="42" t="s">
        <v>39</v>
      </c>
      <c r="C136" s="42" t="s">
        <v>34</v>
      </c>
      <c r="D136" s="35" t="s">
        <v>317</v>
      </c>
      <c r="E136" s="178"/>
      <c r="F136" s="180"/>
      <c r="G136" s="37">
        <f t="shared" si="11"/>
        <v>3598000</v>
      </c>
      <c r="H136" s="38">
        <f>3000000+500000+98000</f>
        <v>3598000</v>
      </c>
      <c r="I136" s="38">
        <f t="shared" si="12"/>
        <v>0</v>
      </c>
      <c r="J136" s="33"/>
      <c r="K136" s="38"/>
      <c r="L136" s="120"/>
      <c r="M136" s="120"/>
      <c r="N136" s="120"/>
      <c r="O136" s="114"/>
    </row>
    <row r="137" spans="1:18" ht="36.75" hidden="1" customHeight="1">
      <c r="A137" s="86">
        <v>1100000</v>
      </c>
      <c r="B137" s="88"/>
      <c r="C137" s="60"/>
      <c r="D137" s="30" t="s">
        <v>321</v>
      </c>
      <c r="E137" s="89"/>
      <c r="F137" s="89"/>
      <c r="G137" s="33">
        <f t="shared" si="11"/>
        <v>57334500</v>
      </c>
      <c r="H137" s="33">
        <f>H138</f>
        <v>51084500</v>
      </c>
      <c r="I137" s="33">
        <f>I138</f>
        <v>6250000</v>
      </c>
      <c r="J137" s="33">
        <f>J138</f>
        <v>0</v>
      </c>
      <c r="K137" s="33">
        <f>K138</f>
        <v>6250000</v>
      </c>
      <c r="L137" s="120"/>
      <c r="M137" s="120"/>
      <c r="N137" s="120"/>
    </row>
    <row r="138" spans="1:18" ht="42" hidden="1" customHeight="1">
      <c r="A138" s="86">
        <v>1110000</v>
      </c>
      <c r="B138" s="88"/>
      <c r="C138" s="60"/>
      <c r="D138" s="30" t="s">
        <v>321</v>
      </c>
      <c r="E138" s="89"/>
      <c r="F138" s="89"/>
      <c r="G138" s="33">
        <f t="shared" si="11"/>
        <v>57334500</v>
      </c>
      <c r="H138" s="33">
        <f>SUM(H139:H152)</f>
        <v>51084500</v>
      </c>
      <c r="I138" s="33">
        <f>SUM(I139:I152)</f>
        <v>6250000</v>
      </c>
      <c r="J138" s="33">
        <f>SUM(J139:J152)</f>
        <v>0</v>
      </c>
      <c r="K138" s="33">
        <f>SUM(K139:K152)</f>
        <v>6250000</v>
      </c>
      <c r="L138" s="120"/>
      <c r="M138" s="120"/>
      <c r="N138" s="120"/>
    </row>
    <row r="139" spans="1:18" ht="105" hidden="1" customHeight="1">
      <c r="A139" s="191">
        <v>1113133</v>
      </c>
      <c r="B139" s="192" t="s">
        <v>322</v>
      </c>
      <c r="C139" s="192" t="s">
        <v>287</v>
      </c>
      <c r="D139" s="193" t="s">
        <v>323</v>
      </c>
      <c r="E139" s="53" t="s">
        <v>324</v>
      </c>
      <c r="F139" s="53" t="s">
        <v>325</v>
      </c>
      <c r="G139" s="54">
        <f t="shared" si="11"/>
        <v>825000</v>
      </c>
      <c r="H139" s="55">
        <v>825000</v>
      </c>
      <c r="I139" s="55">
        <f t="shared" ref="I139:I152" si="13">J139+K139</f>
        <v>0</v>
      </c>
      <c r="J139" s="39"/>
      <c r="K139" s="55"/>
      <c r="L139" s="120"/>
      <c r="M139" s="120"/>
      <c r="N139" s="120"/>
      <c r="O139" s="4"/>
    </row>
    <row r="140" spans="1:18" ht="154.5" hidden="1" customHeight="1">
      <c r="A140" s="191"/>
      <c r="B140" s="192"/>
      <c r="C140" s="192"/>
      <c r="D140" s="193"/>
      <c r="E140" s="50" t="s">
        <v>298</v>
      </c>
      <c r="F140" s="35" t="s">
        <v>299</v>
      </c>
      <c r="G140" s="37">
        <f t="shared" si="11"/>
        <v>200000</v>
      </c>
      <c r="H140" s="38">
        <v>200000</v>
      </c>
      <c r="I140" s="38">
        <f t="shared" si="13"/>
        <v>0</v>
      </c>
      <c r="J140" s="39"/>
      <c r="K140" s="38"/>
      <c r="L140" s="120"/>
      <c r="M140" s="120"/>
      <c r="N140" s="120"/>
      <c r="R140" s="90"/>
    </row>
    <row r="141" spans="1:18" ht="97.5" hidden="1" customHeight="1">
      <c r="A141" s="191"/>
      <c r="B141" s="192"/>
      <c r="C141" s="192"/>
      <c r="D141" s="193"/>
      <c r="E141" s="50" t="s">
        <v>296</v>
      </c>
      <c r="F141" s="35" t="s">
        <v>297</v>
      </c>
      <c r="G141" s="37">
        <f t="shared" si="11"/>
        <v>475000</v>
      </c>
      <c r="H141" s="38">
        <v>475000</v>
      </c>
      <c r="I141" s="38">
        <f t="shared" si="13"/>
        <v>0</v>
      </c>
      <c r="J141" s="39"/>
      <c r="K141" s="38"/>
      <c r="L141" s="120"/>
      <c r="M141" s="120"/>
      <c r="N141" s="120"/>
    </row>
    <row r="142" spans="1:18" ht="87" hidden="1" customHeight="1">
      <c r="A142" s="191"/>
      <c r="B142" s="192"/>
      <c r="C142" s="192"/>
      <c r="D142" s="193"/>
      <c r="E142" s="35" t="s">
        <v>326</v>
      </c>
      <c r="F142" s="35" t="s">
        <v>327</v>
      </c>
      <c r="G142" s="37">
        <f t="shared" si="11"/>
        <v>2538600</v>
      </c>
      <c r="H142" s="38">
        <f>2238600+300000</f>
        <v>2538600</v>
      </c>
      <c r="I142" s="38">
        <f t="shared" si="13"/>
        <v>0</v>
      </c>
      <c r="J142" s="39"/>
      <c r="K142" s="38"/>
      <c r="L142" s="120"/>
      <c r="M142" s="120"/>
      <c r="N142" s="120"/>
    </row>
    <row r="143" spans="1:18" s="91" customFormat="1" ht="108" hidden="1" customHeight="1">
      <c r="A143" s="40">
        <v>1115061</v>
      </c>
      <c r="B143" s="34">
        <v>5061</v>
      </c>
      <c r="C143" s="34" t="s">
        <v>328</v>
      </c>
      <c r="D143" s="35" t="s">
        <v>329</v>
      </c>
      <c r="E143" s="176" t="s">
        <v>193</v>
      </c>
      <c r="F143" s="176" t="s">
        <v>194</v>
      </c>
      <c r="G143" s="37">
        <f t="shared" si="11"/>
        <v>11911200</v>
      </c>
      <c r="H143" s="38">
        <f>7724800+16000+170000+400</f>
        <v>7911200</v>
      </c>
      <c r="I143" s="38">
        <f t="shared" si="13"/>
        <v>4000000</v>
      </c>
      <c r="J143" s="39"/>
      <c r="K143" s="38">
        <v>4000000</v>
      </c>
      <c r="L143" s="120"/>
      <c r="M143" s="128"/>
      <c r="N143" s="128"/>
    </row>
    <row r="144" spans="1:18" s="91" customFormat="1" ht="84" hidden="1" customHeight="1">
      <c r="A144" s="40">
        <v>1115062</v>
      </c>
      <c r="B144" s="34" t="s">
        <v>330</v>
      </c>
      <c r="C144" s="34" t="s">
        <v>328</v>
      </c>
      <c r="D144" s="35" t="s">
        <v>331</v>
      </c>
      <c r="E144" s="176"/>
      <c r="F144" s="176"/>
      <c r="G144" s="37">
        <f t="shared" si="11"/>
        <v>7446000</v>
      </c>
      <c r="H144" s="163">
        <f>6616000+500000+330000</f>
        <v>7446000</v>
      </c>
      <c r="I144" s="38">
        <f t="shared" si="13"/>
        <v>0</v>
      </c>
      <c r="J144" s="39"/>
      <c r="K144" s="38"/>
      <c r="L144" s="120"/>
      <c r="M144" s="128"/>
      <c r="N144" s="128"/>
    </row>
    <row r="145" spans="1:15" s="91" customFormat="1" ht="90" hidden="1" customHeight="1">
      <c r="A145" s="42" t="s">
        <v>332</v>
      </c>
      <c r="B145" s="41">
        <v>5031</v>
      </c>
      <c r="C145" s="42" t="s">
        <v>191</v>
      </c>
      <c r="D145" s="41" t="s">
        <v>192</v>
      </c>
      <c r="E145" s="176"/>
      <c r="F145" s="176"/>
      <c r="G145" s="37">
        <f t="shared" si="11"/>
        <v>32439000</v>
      </c>
      <c r="H145" s="38">
        <f>26371000+1984000+1330000+504000</f>
        <v>30189000</v>
      </c>
      <c r="I145" s="38">
        <f t="shared" si="13"/>
        <v>2250000</v>
      </c>
      <c r="J145" s="39"/>
      <c r="K145" s="38">
        <v>2250000</v>
      </c>
      <c r="L145" s="120"/>
      <c r="M145" s="128"/>
      <c r="N145" s="128"/>
    </row>
    <row r="146" spans="1:15" s="91" customFormat="1" ht="40.5" hidden="1" customHeight="1">
      <c r="A146" s="56">
        <v>1117325</v>
      </c>
      <c r="B146" s="67">
        <v>7325</v>
      </c>
      <c r="C146" s="52" t="s">
        <v>62</v>
      </c>
      <c r="D146" s="53" t="s">
        <v>333</v>
      </c>
      <c r="E146" s="176"/>
      <c r="F146" s="176"/>
      <c r="G146" s="54">
        <f t="shared" si="11"/>
        <v>0</v>
      </c>
      <c r="H146" s="55"/>
      <c r="I146" s="55">
        <f t="shared" si="13"/>
        <v>0</v>
      </c>
      <c r="J146" s="39"/>
      <c r="K146" s="55"/>
      <c r="L146" s="120"/>
      <c r="M146" s="128"/>
      <c r="N146" s="128"/>
    </row>
    <row r="147" spans="1:15" s="91" customFormat="1" ht="39" hidden="1" customHeight="1">
      <c r="A147" s="40">
        <v>1113131</v>
      </c>
      <c r="B147" s="34">
        <v>3131</v>
      </c>
      <c r="C147" s="42" t="s">
        <v>334</v>
      </c>
      <c r="D147" s="35" t="s">
        <v>335</v>
      </c>
      <c r="E147" s="175" t="s">
        <v>319</v>
      </c>
      <c r="F147" s="175" t="s">
        <v>320</v>
      </c>
      <c r="G147" s="37">
        <f t="shared" si="11"/>
        <v>0</v>
      </c>
      <c r="H147" s="38"/>
      <c r="I147" s="38">
        <f t="shared" si="13"/>
        <v>0</v>
      </c>
      <c r="J147" s="39"/>
      <c r="K147" s="38"/>
      <c r="L147" s="120"/>
      <c r="M147" s="128"/>
      <c r="N147" s="128"/>
    </row>
    <row r="148" spans="1:15" s="91" customFormat="1" ht="97.5" hidden="1" customHeight="1">
      <c r="A148" s="40">
        <v>1115061</v>
      </c>
      <c r="B148" s="34" t="s">
        <v>336</v>
      </c>
      <c r="C148" s="34" t="s">
        <v>328</v>
      </c>
      <c r="D148" s="92" t="s">
        <v>329</v>
      </c>
      <c r="E148" s="175"/>
      <c r="F148" s="175"/>
      <c r="G148" s="37">
        <f t="shared" si="11"/>
        <v>0</v>
      </c>
      <c r="H148" s="47"/>
      <c r="I148" s="38">
        <f t="shared" si="13"/>
        <v>0</v>
      </c>
      <c r="J148" s="39"/>
      <c r="K148" s="38"/>
      <c r="L148" s="120"/>
      <c r="M148" s="128"/>
      <c r="N148" s="128"/>
    </row>
    <row r="149" spans="1:15" s="91" customFormat="1" ht="78" hidden="1" customHeight="1">
      <c r="A149" s="40">
        <v>1115062</v>
      </c>
      <c r="B149" s="34" t="s">
        <v>330</v>
      </c>
      <c r="C149" s="34" t="s">
        <v>328</v>
      </c>
      <c r="D149" s="92" t="s">
        <v>331</v>
      </c>
      <c r="E149" s="175"/>
      <c r="F149" s="175"/>
      <c r="G149" s="37">
        <f t="shared" si="11"/>
        <v>0</v>
      </c>
      <c r="H149" s="47"/>
      <c r="I149" s="38">
        <f t="shared" si="13"/>
        <v>0</v>
      </c>
      <c r="J149" s="39"/>
      <c r="K149" s="38"/>
      <c r="L149" s="120"/>
      <c r="M149" s="128"/>
      <c r="N149" s="128"/>
    </row>
    <row r="150" spans="1:15" s="91" customFormat="1" ht="39" hidden="1" customHeight="1">
      <c r="A150" s="40">
        <v>11117325</v>
      </c>
      <c r="B150" s="34">
        <v>7325</v>
      </c>
      <c r="C150" s="42" t="s">
        <v>62</v>
      </c>
      <c r="D150" s="35" t="s">
        <v>337</v>
      </c>
      <c r="E150" s="175"/>
      <c r="F150" s="175"/>
      <c r="G150" s="37">
        <f t="shared" si="11"/>
        <v>0</v>
      </c>
      <c r="H150" s="47"/>
      <c r="I150" s="38">
        <f t="shared" si="13"/>
        <v>0</v>
      </c>
      <c r="J150" s="39"/>
      <c r="K150" s="38"/>
      <c r="L150" s="120"/>
      <c r="M150" s="128"/>
      <c r="N150" s="128"/>
    </row>
    <row r="151" spans="1:15" ht="68.25" hidden="1" customHeight="1">
      <c r="A151" s="43" t="s">
        <v>338</v>
      </c>
      <c r="B151" s="34">
        <v>7693</v>
      </c>
      <c r="C151" s="42" t="s">
        <v>51</v>
      </c>
      <c r="D151" s="41" t="s">
        <v>150</v>
      </c>
      <c r="E151" s="176" t="s">
        <v>339</v>
      </c>
      <c r="F151" s="176" t="s">
        <v>340</v>
      </c>
      <c r="G151" s="37">
        <f t="shared" si="11"/>
        <v>1499700</v>
      </c>
      <c r="H151" s="47">
        <v>1499700</v>
      </c>
      <c r="I151" s="38">
        <f t="shared" si="13"/>
        <v>0</v>
      </c>
      <c r="J151" s="39"/>
      <c r="K151" s="38"/>
      <c r="L151" s="120"/>
      <c r="M151" s="120"/>
      <c r="N151" s="120"/>
    </row>
    <row r="152" spans="1:15" ht="39" hidden="1" customHeight="1">
      <c r="A152" s="43" t="s">
        <v>341</v>
      </c>
      <c r="B152" s="40">
        <v>7670</v>
      </c>
      <c r="C152" s="43" t="s">
        <v>51</v>
      </c>
      <c r="D152" s="41" t="s">
        <v>52</v>
      </c>
      <c r="E152" s="176"/>
      <c r="F152" s="176"/>
      <c r="G152" s="37">
        <f t="shared" si="11"/>
        <v>0</v>
      </c>
      <c r="H152" s="47"/>
      <c r="I152" s="38">
        <f t="shared" si="13"/>
        <v>0</v>
      </c>
      <c r="J152" s="39"/>
      <c r="K152" s="38"/>
      <c r="L152" s="120"/>
      <c r="M152" s="120"/>
      <c r="N152" s="120"/>
    </row>
    <row r="153" spans="1:15" ht="27" customHeight="1">
      <c r="A153" s="86">
        <v>1200000</v>
      </c>
      <c r="B153" s="60"/>
      <c r="C153" s="60"/>
      <c r="D153" s="30" t="s">
        <v>342</v>
      </c>
      <c r="E153" s="30"/>
      <c r="F153" s="30"/>
      <c r="G153" s="33">
        <f t="shared" ref="G153:G187" si="14">H153+I153</f>
        <v>956462000</v>
      </c>
      <c r="H153" s="31">
        <f>H154</f>
        <v>587924683.23000002</v>
      </c>
      <c r="I153" s="31">
        <f>I154</f>
        <v>368537316.76999998</v>
      </c>
      <c r="J153" s="31">
        <f>J154</f>
        <v>600000</v>
      </c>
      <c r="K153" s="31">
        <f>K154</f>
        <v>367937316.76999998</v>
      </c>
      <c r="L153" s="120">
        <v>1</v>
      </c>
      <c r="M153" s="120"/>
      <c r="N153" s="120"/>
      <c r="O153" s="114"/>
    </row>
    <row r="154" spans="1:15" ht="27" customHeight="1">
      <c r="A154" s="86">
        <v>1210000</v>
      </c>
      <c r="B154" s="60"/>
      <c r="C154" s="60"/>
      <c r="D154" s="30" t="s">
        <v>342</v>
      </c>
      <c r="E154" s="30"/>
      <c r="F154" s="30"/>
      <c r="G154" s="33">
        <f t="shared" si="14"/>
        <v>956462000</v>
      </c>
      <c r="H154" s="33">
        <f>SUM(H155:H187)</f>
        <v>587924683.23000002</v>
      </c>
      <c r="I154" s="33">
        <f>SUM(I155:I187)</f>
        <v>368537316.76999998</v>
      </c>
      <c r="J154" s="33">
        <f>SUM(J155:J187)</f>
        <v>600000</v>
      </c>
      <c r="K154" s="33">
        <f>SUM(K155:K187)</f>
        <v>367937316.76999998</v>
      </c>
      <c r="L154" s="120">
        <v>1</v>
      </c>
      <c r="M154" s="120"/>
      <c r="N154" s="120"/>
      <c r="O154" s="114"/>
    </row>
    <row r="155" spans="1:15" ht="78.75" hidden="1" customHeight="1">
      <c r="A155" s="52" t="s">
        <v>343</v>
      </c>
      <c r="B155" s="57">
        <v>6011</v>
      </c>
      <c r="C155" s="52" t="s">
        <v>344</v>
      </c>
      <c r="D155" s="57" t="s">
        <v>345</v>
      </c>
      <c r="E155" s="176" t="s">
        <v>346</v>
      </c>
      <c r="F155" s="193" t="s">
        <v>347</v>
      </c>
      <c r="G155" s="54">
        <f t="shared" si="14"/>
        <v>20020000</v>
      </c>
      <c r="H155" s="55"/>
      <c r="I155" s="55">
        <f t="shared" ref="I155:I187" si="15">J155+K155</f>
        <v>20020000</v>
      </c>
      <c r="J155" s="39"/>
      <c r="K155" s="55">
        <v>20020000</v>
      </c>
      <c r="L155" s="120"/>
      <c r="M155" s="120"/>
      <c r="N155" s="120"/>
    </row>
    <row r="156" spans="1:15" ht="90" hidden="1" customHeight="1">
      <c r="A156" s="42" t="s">
        <v>348</v>
      </c>
      <c r="B156" s="41">
        <v>6015</v>
      </c>
      <c r="C156" s="42" t="s">
        <v>46</v>
      </c>
      <c r="D156" s="41" t="s">
        <v>349</v>
      </c>
      <c r="E156" s="193"/>
      <c r="F156" s="193"/>
      <c r="G156" s="37">
        <f t="shared" si="14"/>
        <v>2301000</v>
      </c>
      <c r="H156" s="38"/>
      <c r="I156" s="38">
        <f t="shared" si="15"/>
        <v>2301000</v>
      </c>
      <c r="J156" s="39"/>
      <c r="K156" s="38">
        <v>2301000</v>
      </c>
      <c r="L156" s="120"/>
      <c r="M156" s="120"/>
      <c r="N156" s="120"/>
    </row>
    <row r="157" spans="1:15" ht="50.25" hidden="1" customHeight="1">
      <c r="A157" s="42" t="s">
        <v>350</v>
      </c>
      <c r="B157" s="41">
        <v>6090</v>
      </c>
      <c r="C157" s="42" t="s">
        <v>351</v>
      </c>
      <c r="D157" s="41" t="s">
        <v>352</v>
      </c>
      <c r="E157" s="193"/>
      <c r="F157" s="193"/>
      <c r="G157" s="37">
        <f t="shared" si="14"/>
        <v>300000</v>
      </c>
      <c r="H157" s="38">
        <v>300000</v>
      </c>
      <c r="I157" s="38">
        <f t="shared" si="15"/>
        <v>0</v>
      </c>
      <c r="J157" s="39"/>
      <c r="K157" s="38"/>
      <c r="L157" s="120"/>
      <c r="M157" s="120"/>
      <c r="N157" s="120"/>
    </row>
    <row r="158" spans="1:15" ht="78" hidden="1" customHeight="1">
      <c r="A158" s="42" t="s">
        <v>353</v>
      </c>
      <c r="B158" s="41">
        <v>6020</v>
      </c>
      <c r="C158" s="42" t="s">
        <v>46</v>
      </c>
      <c r="D158" s="41" t="s">
        <v>47</v>
      </c>
      <c r="E158" s="176" t="s">
        <v>354</v>
      </c>
      <c r="F158" s="176" t="s">
        <v>355</v>
      </c>
      <c r="G158" s="37">
        <f t="shared" si="14"/>
        <v>0</v>
      </c>
      <c r="H158" s="38"/>
      <c r="I158" s="38">
        <f t="shared" si="15"/>
        <v>0</v>
      </c>
      <c r="J158" s="39"/>
      <c r="K158" s="38"/>
      <c r="L158" s="120"/>
      <c r="M158" s="120"/>
      <c r="N158" s="120"/>
    </row>
    <row r="159" spans="1:15" ht="63.75" hidden="1" customHeight="1">
      <c r="A159" s="41">
        <v>1216030</v>
      </c>
      <c r="B159" s="34">
        <v>6030</v>
      </c>
      <c r="C159" s="42" t="s">
        <v>356</v>
      </c>
      <c r="D159" s="41" t="s">
        <v>357</v>
      </c>
      <c r="E159" s="176"/>
      <c r="F159" s="176"/>
      <c r="G159" s="37">
        <f t="shared" si="14"/>
        <v>97610000</v>
      </c>
      <c r="H159" s="38">
        <v>94060000</v>
      </c>
      <c r="I159" s="38">
        <f t="shared" si="15"/>
        <v>3550000</v>
      </c>
      <c r="J159" s="39"/>
      <c r="K159" s="38">
        <v>3550000</v>
      </c>
      <c r="L159" s="120"/>
      <c r="M159" s="120"/>
      <c r="N159" s="120"/>
      <c r="O159" s="114"/>
    </row>
    <row r="160" spans="1:15" ht="39" hidden="1" customHeight="1">
      <c r="A160" s="42" t="s">
        <v>350</v>
      </c>
      <c r="B160" s="40">
        <v>6090</v>
      </c>
      <c r="C160" s="43" t="s">
        <v>351</v>
      </c>
      <c r="D160" s="41" t="s">
        <v>352</v>
      </c>
      <c r="E160" s="176"/>
      <c r="F160" s="176"/>
      <c r="G160" s="37">
        <f t="shared" si="14"/>
        <v>0</v>
      </c>
      <c r="H160" s="38"/>
      <c r="I160" s="38">
        <f t="shared" si="15"/>
        <v>0</v>
      </c>
      <c r="J160" s="39"/>
      <c r="K160" s="38"/>
      <c r="L160" s="120"/>
      <c r="M160" s="120"/>
      <c r="N160" s="120"/>
    </row>
    <row r="161" spans="1:15" ht="52.5" hidden="1" customHeight="1">
      <c r="A161" s="42" t="s">
        <v>358</v>
      </c>
      <c r="B161" s="41">
        <v>6091</v>
      </c>
      <c r="C161" s="42" t="s">
        <v>351</v>
      </c>
      <c r="D161" s="41" t="s">
        <v>359</v>
      </c>
      <c r="E161" s="176"/>
      <c r="F161" s="176"/>
      <c r="G161" s="37">
        <f t="shared" si="14"/>
        <v>9000000</v>
      </c>
      <c r="H161" s="38"/>
      <c r="I161" s="38">
        <f t="shared" si="15"/>
        <v>9000000</v>
      </c>
      <c r="J161" s="39"/>
      <c r="K161" s="38">
        <v>9000000</v>
      </c>
      <c r="L161" s="120"/>
      <c r="M161" s="120"/>
      <c r="N161" s="120"/>
    </row>
    <row r="162" spans="1:15" ht="81.75" hidden="1" customHeight="1">
      <c r="A162" s="42" t="s">
        <v>360</v>
      </c>
      <c r="B162" s="41">
        <v>7461</v>
      </c>
      <c r="C162" s="42" t="s">
        <v>129</v>
      </c>
      <c r="D162" s="41" t="s">
        <v>130</v>
      </c>
      <c r="E162" s="176"/>
      <c r="F162" s="176"/>
      <c r="G162" s="37">
        <f t="shared" si="14"/>
        <v>10000000</v>
      </c>
      <c r="H162" s="38">
        <v>10000000</v>
      </c>
      <c r="I162" s="38">
        <f t="shared" si="15"/>
        <v>0</v>
      </c>
      <c r="J162" s="39"/>
      <c r="K162" s="38"/>
      <c r="L162" s="120"/>
      <c r="M162" s="120"/>
      <c r="N162" s="120"/>
    </row>
    <row r="163" spans="1:15" ht="44.25" hidden="1" customHeight="1">
      <c r="A163" s="42" t="s">
        <v>361</v>
      </c>
      <c r="B163" s="41">
        <v>7363</v>
      </c>
      <c r="C163" s="42" t="s">
        <v>51</v>
      </c>
      <c r="D163" s="41" t="s">
        <v>362</v>
      </c>
      <c r="E163" s="176"/>
      <c r="F163" s="176"/>
      <c r="G163" s="37">
        <f t="shared" si="14"/>
        <v>0</v>
      </c>
      <c r="H163" s="38"/>
      <c r="I163" s="38">
        <f t="shared" si="15"/>
        <v>0</v>
      </c>
      <c r="J163" s="39"/>
      <c r="K163" s="38"/>
      <c r="L163" s="120"/>
      <c r="M163" s="120"/>
      <c r="N163" s="120"/>
    </row>
    <row r="164" spans="1:15" ht="193.5" hidden="1" customHeight="1">
      <c r="A164" s="40">
        <v>1217691</v>
      </c>
      <c r="B164" s="34">
        <v>7691</v>
      </c>
      <c r="C164" s="42" t="s">
        <v>51</v>
      </c>
      <c r="D164" s="41" t="s">
        <v>112</v>
      </c>
      <c r="E164" s="41" t="s">
        <v>196</v>
      </c>
      <c r="F164" s="35" t="s">
        <v>197</v>
      </c>
      <c r="G164" s="37">
        <f t="shared" si="14"/>
        <v>500000</v>
      </c>
      <c r="H164" s="38"/>
      <c r="I164" s="38">
        <f t="shared" si="15"/>
        <v>500000</v>
      </c>
      <c r="J164" s="39">
        <v>500000</v>
      </c>
      <c r="K164" s="38"/>
      <c r="L164" s="120"/>
      <c r="M164" s="120"/>
      <c r="N164" s="120"/>
    </row>
    <row r="165" spans="1:15" ht="109.5" hidden="1" customHeight="1">
      <c r="A165" s="40">
        <v>1216030</v>
      </c>
      <c r="B165" s="34">
        <v>6030</v>
      </c>
      <c r="C165" s="42" t="s">
        <v>356</v>
      </c>
      <c r="D165" s="41" t="s">
        <v>357</v>
      </c>
      <c r="E165" s="175" t="s">
        <v>363</v>
      </c>
      <c r="F165" s="176" t="s">
        <v>364</v>
      </c>
      <c r="G165" s="37">
        <f t="shared" si="14"/>
        <v>50800000</v>
      </c>
      <c r="H165" s="38">
        <v>50800000</v>
      </c>
      <c r="I165" s="38">
        <f t="shared" si="15"/>
        <v>0</v>
      </c>
      <c r="J165" s="39"/>
      <c r="K165" s="38"/>
      <c r="L165" s="120"/>
      <c r="M165" s="120"/>
      <c r="N165" s="120"/>
    </row>
    <row r="166" spans="1:15" ht="57" hidden="1" customHeight="1">
      <c r="A166" s="40" t="s">
        <v>365</v>
      </c>
      <c r="B166" s="34">
        <v>7670</v>
      </c>
      <c r="C166" s="42" t="s">
        <v>51</v>
      </c>
      <c r="D166" s="41" t="s">
        <v>52</v>
      </c>
      <c r="E166" s="175"/>
      <c r="F166" s="176"/>
      <c r="G166" s="37">
        <f t="shared" si="14"/>
        <v>0</v>
      </c>
      <c r="H166" s="38"/>
      <c r="I166" s="38">
        <f t="shared" si="15"/>
        <v>0</v>
      </c>
      <c r="J166" s="39"/>
      <c r="K166" s="38"/>
      <c r="L166" s="120"/>
      <c r="M166" s="120"/>
      <c r="N166" s="120"/>
    </row>
    <row r="167" spans="1:15" ht="77.25" hidden="1" customHeight="1">
      <c r="A167" s="40">
        <v>1216017</v>
      </c>
      <c r="B167" s="34">
        <v>6017</v>
      </c>
      <c r="C167" s="42" t="s">
        <v>46</v>
      </c>
      <c r="D167" s="41" t="s">
        <v>366</v>
      </c>
      <c r="E167" s="180" t="s">
        <v>367</v>
      </c>
      <c r="F167" s="176" t="s">
        <v>368</v>
      </c>
      <c r="G167" s="37">
        <f t="shared" si="14"/>
        <v>75100000</v>
      </c>
      <c r="H167" s="38">
        <v>74100000</v>
      </c>
      <c r="I167" s="38">
        <f t="shared" si="15"/>
        <v>1000000</v>
      </c>
      <c r="J167" s="39"/>
      <c r="K167" s="38">
        <v>1000000</v>
      </c>
      <c r="L167" s="120"/>
      <c r="M167" s="120"/>
      <c r="N167" s="120"/>
      <c r="O167" s="114"/>
    </row>
    <row r="168" spans="1:15" ht="70.5" hidden="1" customHeight="1">
      <c r="A168" s="41">
        <v>1216030</v>
      </c>
      <c r="B168" s="34">
        <v>6030</v>
      </c>
      <c r="C168" s="42" t="s">
        <v>356</v>
      </c>
      <c r="D168" s="41" t="s">
        <v>357</v>
      </c>
      <c r="E168" s="180"/>
      <c r="F168" s="176"/>
      <c r="G168" s="37">
        <f t="shared" si="14"/>
        <v>0</v>
      </c>
      <c r="H168" s="38"/>
      <c r="I168" s="38">
        <f t="shared" si="15"/>
        <v>0</v>
      </c>
      <c r="J168" s="39"/>
      <c r="K168" s="38"/>
      <c r="L168" s="120"/>
      <c r="M168" s="120"/>
      <c r="N168" s="120"/>
    </row>
    <row r="169" spans="1:15" ht="60.75" hidden="1" customHeight="1">
      <c r="A169" s="42" t="s">
        <v>358</v>
      </c>
      <c r="B169" s="41">
        <v>6091</v>
      </c>
      <c r="C169" s="42" t="s">
        <v>351</v>
      </c>
      <c r="D169" s="41" t="s">
        <v>359</v>
      </c>
      <c r="E169" s="180"/>
      <c r="F169" s="176"/>
      <c r="G169" s="37">
        <f t="shared" si="14"/>
        <v>4930000</v>
      </c>
      <c r="H169" s="38"/>
      <c r="I169" s="38">
        <f t="shared" si="15"/>
        <v>4930000</v>
      </c>
      <c r="J169" s="39"/>
      <c r="K169" s="38">
        <v>4930000</v>
      </c>
      <c r="L169" s="120"/>
      <c r="M169" s="120"/>
      <c r="N169" s="120"/>
    </row>
    <row r="170" spans="1:15" ht="68.45" hidden="1" customHeight="1">
      <c r="A170" s="42" t="s">
        <v>360</v>
      </c>
      <c r="B170" s="41">
        <v>7461</v>
      </c>
      <c r="C170" s="42" t="s">
        <v>129</v>
      </c>
      <c r="D170" s="41" t="s">
        <v>130</v>
      </c>
      <c r="E170" s="180"/>
      <c r="F170" s="176"/>
      <c r="G170" s="37">
        <f t="shared" si="14"/>
        <v>102642000</v>
      </c>
      <c r="H170" s="38">
        <v>93022000</v>
      </c>
      <c r="I170" s="38">
        <f t="shared" si="15"/>
        <v>9620000</v>
      </c>
      <c r="J170" s="39"/>
      <c r="K170" s="38">
        <v>9620000</v>
      </c>
      <c r="L170" s="120"/>
      <c r="M170" s="120"/>
      <c r="N170" s="120"/>
      <c r="O170" s="114"/>
    </row>
    <row r="171" spans="1:15" ht="140.25" hidden="1" customHeight="1">
      <c r="A171" s="56">
        <v>1217693</v>
      </c>
      <c r="B171" s="67">
        <v>7693</v>
      </c>
      <c r="C171" s="52" t="s">
        <v>51</v>
      </c>
      <c r="D171" s="57" t="s">
        <v>150</v>
      </c>
      <c r="E171" s="53" t="s">
        <v>369</v>
      </c>
      <c r="F171" s="57" t="s">
        <v>370</v>
      </c>
      <c r="G171" s="54">
        <f t="shared" si="14"/>
        <v>5000000</v>
      </c>
      <c r="H171" s="55">
        <v>5000000</v>
      </c>
      <c r="I171" s="55">
        <f t="shared" si="15"/>
        <v>0</v>
      </c>
      <c r="J171" s="39"/>
      <c r="K171" s="55"/>
      <c r="L171" s="120"/>
      <c r="M171" s="120"/>
      <c r="N171" s="120"/>
    </row>
    <row r="172" spans="1:15" ht="39" hidden="1" customHeight="1">
      <c r="A172" s="40" t="s">
        <v>365</v>
      </c>
      <c r="B172" s="34">
        <v>7670</v>
      </c>
      <c r="C172" s="42" t="s">
        <v>51</v>
      </c>
      <c r="D172" s="41" t="s">
        <v>52</v>
      </c>
      <c r="E172" s="178" t="s">
        <v>371</v>
      </c>
      <c r="F172" s="176" t="s">
        <v>119</v>
      </c>
      <c r="G172" s="37">
        <f t="shared" si="14"/>
        <v>0</v>
      </c>
      <c r="H172" s="38"/>
      <c r="I172" s="38">
        <f t="shared" si="15"/>
        <v>0</v>
      </c>
      <c r="J172" s="39"/>
      <c r="K172" s="38"/>
      <c r="L172" s="120"/>
      <c r="M172" s="120"/>
      <c r="N172" s="120"/>
    </row>
    <row r="173" spans="1:15" ht="63.75" hidden="1" customHeight="1">
      <c r="A173" s="43" t="s">
        <v>372</v>
      </c>
      <c r="B173" s="34">
        <v>8340</v>
      </c>
      <c r="C173" s="42" t="s">
        <v>116</v>
      </c>
      <c r="D173" s="50" t="s">
        <v>122</v>
      </c>
      <c r="E173" s="178"/>
      <c r="F173" s="176"/>
      <c r="G173" s="37">
        <f t="shared" si="14"/>
        <v>100000</v>
      </c>
      <c r="H173" s="38"/>
      <c r="I173" s="38">
        <f t="shared" si="15"/>
        <v>100000</v>
      </c>
      <c r="J173" s="39">
        <v>100000</v>
      </c>
      <c r="K173" s="38"/>
      <c r="L173" s="120"/>
      <c r="M173" s="120"/>
      <c r="N173" s="120"/>
    </row>
    <row r="174" spans="1:15" ht="91.5" hidden="1" customHeight="1">
      <c r="A174" s="40">
        <v>1218330</v>
      </c>
      <c r="B174" s="34">
        <v>8330</v>
      </c>
      <c r="C174" s="42" t="s">
        <v>116</v>
      </c>
      <c r="D174" s="41" t="s">
        <v>117</v>
      </c>
      <c r="E174" s="178"/>
      <c r="F174" s="176"/>
      <c r="G174" s="37">
        <f t="shared" si="14"/>
        <v>1100000</v>
      </c>
      <c r="H174" s="38">
        <v>1100000</v>
      </c>
      <c r="I174" s="38">
        <f t="shared" si="15"/>
        <v>0</v>
      </c>
      <c r="J174" s="39"/>
      <c r="K174" s="38"/>
      <c r="L174" s="120"/>
      <c r="M174" s="120"/>
      <c r="N174" s="120"/>
    </row>
    <row r="175" spans="1:15" ht="82.9" hidden="1" customHeight="1">
      <c r="A175" s="41">
        <v>1216030</v>
      </c>
      <c r="B175" s="34">
        <v>6030</v>
      </c>
      <c r="C175" s="42" t="s">
        <v>356</v>
      </c>
      <c r="D175" s="41" t="s">
        <v>357</v>
      </c>
      <c r="E175" s="175" t="s">
        <v>373</v>
      </c>
      <c r="F175" s="175" t="s">
        <v>374</v>
      </c>
      <c r="G175" s="37">
        <f t="shared" si="14"/>
        <v>11800000</v>
      </c>
      <c r="H175" s="38">
        <v>11800000</v>
      </c>
      <c r="I175" s="38">
        <f t="shared" si="15"/>
        <v>0</v>
      </c>
      <c r="J175" s="39"/>
      <c r="K175" s="38"/>
      <c r="L175" s="120"/>
      <c r="M175" s="120"/>
      <c r="N175" s="120"/>
    </row>
    <row r="176" spans="1:15" ht="50.25" hidden="1" customHeight="1">
      <c r="A176" s="40" t="s">
        <v>365</v>
      </c>
      <c r="B176" s="34">
        <v>7670</v>
      </c>
      <c r="C176" s="42" t="s">
        <v>51</v>
      </c>
      <c r="D176" s="41" t="s">
        <v>52</v>
      </c>
      <c r="E176" s="175"/>
      <c r="F176" s="175"/>
      <c r="G176" s="37">
        <f t="shared" si="14"/>
        <v>800000</v>
      </c>
      <c r="H176" s="38"/>
      <c r="I176" s="38">
        <f t="shared" si="15"/>
        <v>800000</v>
      </c>
      <c r="J176" s="39"/>
      <c r="K176" s="38">
        <v>800000</v>
      </c>
      <c r="L176" s="120"/>
      <c r="M176" s="120"/>
      <c r="N176" s="120"/>
    </row>
    <row r="177" spans="1:15" ht="69.75" hidden="1" customHeight="1">
      <c r="A177" s="40">
        <v>1216013</v>
      </c>
      <c r="B177" s="34">
        <v>6013</v>
      </c>
      <c r="C177" s="42" t="s">
        <v>46</v>
      </c>
      <c r="D177" s="41" t="s">
        <v>375</v>
      </c>
      <c r="E177" s="175" t="s">
        <v>376</v>
      </c>
      <c r="F177" s="175" t="s">
        <v>377</v>
      </c>
      <c r="G177" s="37">
        <f t="shared" si="14"/>
        <v>46905103.229999997</v>
      </c>
      <c r="H177" s="38">
        <v>46905103.229999997</v>
      </c>
      <c r="I177" s="38">
        <f t="shared" si="15"/>
        <v>0</v>
      </c>
      <c r="J177" s="39"/>
      <c r="K177" s="38"/>
      <c r="L177" s="120"/>
      <c r="M177" s="120"/>
      <c r="N177" s="120"/>
    </row>
    <row r="178" spans="1:15" ht="73.5" customHeight="1">
      <c r="A178" s="40" t="s">
        <v>365</v>
      </c>
      <c r="B178" s="34">
        <v>7670</v>
      </c>
      <c r="C178" s="42" t="s">
        <v>51</v>
      </c>
      <c r="D178" s="41" t="s">
        <v>52</v>
      </c>
      <c r="E178" s="175"/>
      <c r="F178" s="175"/>
      <c r="G178" s="37">
        <f t="shared" si="14"/>
        <v>194594896.77000001</v>
      </c>
      <c r="H178" s="38"/>
      <c r="I178" s="38">
        <f t="shared" si="15"/>
        <v>194594896.77000001</v>
      </c>
      <c r="J178" s="39"/>
      <c r="K178" s="47">
        <v>194594896.77000001</v>
      </c>
      <c r="L178" s="120">
        <v>1</v>
      </c>
      <c r="M178" s="120"/>
      <c r="N178" s="120"/>
    </row>
    <row r="179" spans="1:15" ht="42" hidden="1" customHeight="1">
      <c r="A179" s="41">
        <v>1216030</v>
      </c>
      <c r="B179" s="34">
        <v>6030</v>
      </c>
      <c r="C179" s="42" t="s">
        <v>356</v>
      </c>
      <c r="D179" s="41" t="s">
        <v>357</v>
      </c>
      <c r="E179" s="175" t="s">
        <v>378</v>
      </c>
      <c r="F179" s="175" t="s">
        <v>379</v>
      </c>
      <c r="G179" s="37">
        <f t="shared" si="14"/>
        <v>0</v>
      </c>
      <c r="H179" s="38"/>
      <c r="I179" s="38">
        <f t="shared" si="15"/>
        <v>0</v>
      </c>
      <c r="J179" s="39"/>
      <c r="K179" s="38"/>
      <c r="L179" s="120"/>
      <c r="M179" s="120"/>
      <c r="N179" s="120"/>
    </row>
    <row r="180" spans="1:15" ht="89.25" hidden="1" customHeight="1">
      <c r="A180" s="42" t="s">
        <v>353</v>
      </c>
      <c r="B180" s="41">
        <v>6020</v>
      </c>
      <c r="C180" s="42" t="s">
        <v>46</v>
      </c>
      <c r="D180" s="41" t="s">
        <v>47</v>
      </c>
      <c r="E180" s="175"/>
      <c r="F180" s="175"/>
      <c r="G180" s="37">
        <f t="shared" si="14"/>
        <v>18066380</v>
      </c>
      <c r="H180" s="38">
        <v>18066380</v>
      </c>
      <c r="I180" s="38">
        <f t="shared" si="15"/>
        <v>0</v>
      </c>
      <c r="J180" s="39"/>
      <c r="K180" s="38"/>
      <c r="L180" s="120"/>
      <c r="M180" s="120"/>
      <c r="N180" s="120"/>
      <c r="O180" s="114"/>
    </row>
    <row r="181" spans="1:15" ht="48.75" customHeight="1">
      <c r="A181" s="40" t="s">
        <v>365</v>
      </c>
      <c r="B181" s="34">
        <v>7670</v>
      </c>
      <c r="C181" s="42" t="s">
        <v>51</v>
      </c>
      <c r="D181" s="41" t="s">
        <v>52</v>
      </c>
      <c r="E181" s="175"/>
      <c r="F181" s="175"/>
      <c r="G181" s="37">
        <f t="shared" si="14"/>
        <v>3933620</v>
      </c>
      <c r="H181" s="38"/>
      <c r="I181" s="38">
        <f t="shared" si="15"/>
        <v>3933620</v>
      </c>
      <c r="J181" s="39"/>
      <c r="K181" s="38">
        <v>3933620</v>
      </c>
      <c r="L181" s="120">
        <v>1</v>
      </c>
      <c r="M181" s="120"/>
      <c r="N181" s="120"/>
    </row>
    <row r="182" spans="1:15" ht="96" hidden="1" customHeight="1">
      <c r="A182" s="41">
        <v>1216030</v>
      </c>
      <c r="B182" s="34">
        <v>6030</v>
      </c>
      <c r="C182" s="42" t="s">
        <v>356</v>
      </c>
      <c r="D182" s="41" t="s">
        <v>357</v>
      </c>
      <c r="E182" s="175" t="s">
        <v>380</v>
      </c>
      <c r="F182" s="175" t="s">
        <v>381</v>
      </c>
      <c r="G182" s="37">
        <f t="shared" si="14"/>
        <v>15000000</v>
      </c>
      <c r="H182" s="38">
        <v>15000000</v>
      </c>
      <c r="I182" s="38">
        <f t="shared" si="15"/>
        <v>0</v>
      </c>
      <c r="J182" s="39"/>
      <c r="K182" s="38"/>
      <c r="L182" s="120"/>
      <c r="M182" s="120"/>
      <c r="N182" s="120"/>
    </row>
    <row r="183" spans="1:15" ht="44.25" hidden="1" customHeight="1">
      <c r="A183" s="40" t="s">
        <v>365</v>
      </c>
      <c r="B183" s="34">
        <v>7670</v>
      </c>
      <c r="C183" s="42" t="s">
        <v>51</v>
      </c>
      <c r="D183" s="41" t="s">
        <v>52</v>
      </c>
      <c r="E183" s="175"/>
      <c r="F183" s="175"/>
      <c r="G183" s="37">
        <f t="shared" si="14"/>
        <v>2000000</v>
      </c>
      <c r="H183" s="38"/>
      <c r="I183" s="38">
        <f t="shared" si="15"/>
        <v>2000000</v>
      </c>
      <c r="J183" s="39"/>
      <c r="K183" s="38">
        <v>2000000</v>
      </c>
      <c r="L183" s="120"/>
      <c r="M183" s="120"/>
      <c r="N183" s="120"/>
    </row>
    <row r="184" spans="1:15" ht="78" hidden="1" customHeight="1">
      <c r="A184" s="40">
        <v>1216012</v>
      </c>
      <c r="B184" s="34">
        <v>6012</v>
      </c>
      <c r="C184" s="42" t="s">
        <v>46</v>
      </c>
      <c r="D184" s="41" t="s">
        <v>382</v>
      </c>
      <c r="E184" s="175" t="s">
        <v>383</v>
      </c>
      <c r="F184" s="175" t="s">
        <v>384</v>
      </c>
      <c r="G184" s="37">
        <f t="shared" si="14"/>
        <v>165424200</v>
      </c>
      <c r="H184" s="38">
        <v>165424200</v>
      </c>
      <c r="I184" s="38">
        <f t="shared" si="15"/>
        <v>0</v>
      </c>
      <c r="J184" s="39"/>
      <c r="K184" s="38"/>
      <c r="L184" s="120"/>
      <c r="M184" s="120"/>
      <c r="N184" s="120"/>
    </row>
    <row r="185" spans="1:15" ht="60" hidden="1" customHeight="1">
      <c r="A185" s="42" t="s">
        <v>365</v>
      </c>
      <c r="B185" s="40">
        <v>7670</v>
      </c>
      <c r="C185" s="43" t="s">
        <v>51</v>
      </c>
      <c r="D185" s="41" t="s">
        <v>52</v>
      </c>
      <c r="E185" s="175"/>
      <c r="F185" s="175"/>
      <c r="G185" s="37">
        <f t="shared" si="14"/>
        <v>116187800</v>
      </c>
      <c r="H185" s="38"/>
      <c r="I185" s="38">
        <f t="shared" si="15"/>
        <v>116187800</v>
      </c>
      <c r="J185" s="39"/>
      <c r="K185" s="38">
        <v>116187800</v>
      </c>
      <c r="L185" s="120"/>
      <c r="M185" s="120"/>
      <c r="N185" s="120"/>
    </row>
    <row r="186" spans="1:15" ht="103.5" hidden="1" customHeight="1">
      <c r="A186" s="42" t="s">
        <v>385</v>
      </c>
      <c r="B186" s="40">
        <v>7150</v>
      </c>
      <c r="C186" s="43" t="s">
        <v>386</v>
      </c>
      <c r="D186" s="41" t="s">
        <v>387</v>
      </c>
      <c r="E186" s="41" t="s">
        <v>388</v>
      </c>
      <c r="F186" s="41" t="s">
        <v>389</v>
      </c>
      <c r="G186" s="37">
        <f t="shared" si="14"/>
        <v>1345000</v>
      </c>
      <c r="H186" s="38">
        <v>1345000</v>
      </c>
      <c r="I186" s="38">
        <f t="shared" si="15"/>
        <v>0</v>
      </c>
      <c r="J186" s="39"/>
      <c r="K186" s="38"/>
      <c r="L186" s="120"/>
      <c r="M186" s="120"/>
      <c r="N186" s="120"/>
    </row>
    <row r="187" spans="1:15" ht="91.5" hidden="1" customHeight="1">
      <c r="A187" s="42" t="s">
        <v>390</v>
      </c>
      <c r="B187" s="40">
        <v>8110</v>
      </c>
      <c r="C187" s="34" t="s">
        <v>82</v>
      </c>
      <c r="D187" s="35" t="s">
        <v>93</v>
      </c>
      <c r="E187" s="35" t="s">
        <v>94</v>
      </c>
      <c r="F187" s="41" t="s">
        <v>391</v>
      </c>
      <c r="G187" s="37">
        <f t="shared" si="14"/>
        <v>1002000</v>
      </c>
      <c r="H187" s="38">
        <v>1002000</v>
      </c>
      <c r="I187" s="38">
        <f t="shared" si="15"/>
        <v>0</v>
      </c>
      <c r="J187" s="39"/>
      <c r="K187" s="38"/>
      <c r="L187" s="120"/>
      <c r="M187" s="120"/>
      <c r="N187" s="120"/>
    </row>
    <row r="188" spans="1:15" s="93" customFormat="1" ht="34.5" hidden="1" customHeight="1">
      <c r="A188" s="86">
        <v>1400000</v>
      </c>
      <c r="B188" s="28"/>
      <c r="C188" s="28"/>
      <c r="D188" s="30" t="s">
        <v>392</v>
      </c>
      <c r="E188" s="88"/>
      <c r="F188" s="88"/>
      <c r="G188" s="33">
        <f t="shared" ref="G188:G211" si="16">H188+I188</f>
        <v>3448000</v>
      </c>
      <c r="H188" s="33">
        <f>H189</f>
        <v>2978000</v>
      </c>
      <c r="I188" s="33">
        <f>I189</f>
        <v>470000</v>
      </c>
      <c r="J188" s="33">
        <f>J189</f>
        <v>150000</v>
      </c>
      <c r="K188" s="33">
        <f>K189</f>
        <v>320000</v>
      </c>
      <c r="L188" s="120"/>
      <c r="M188" s="125"/>
      <c r="N188" s="125"/>
      <c r="O188" s="118"/>
    </row>
    <row r="189" spans="1:15" ht="32.25" hidden="1" customHeight="1">
      <c r="A189" s="86">
        <v>1410000</v>
      </c>
      <c r="B189" s="94"/>
      <c r="C189" s="94"/>
      <c r="D189" s="30" t="s">
        <v>392</v>
      </c>
      <c r="E189" s="29"/>
      <c r="F189" s="29"/>
      <c r="G189" s="33">
        <f t="shared" si="16"/>
        <v>3448000</v>
      </c>
      <c r="H189" s="33">
        <f>SUM(H190:H194)</f>
        <v>2978000</v>
      </c>
      <c r="I189" s="33">
        <f>SUM(I191:I194)</f>
        <v>470000</v>
      </c>
      <c r="J189" s="33">
        <f>SUM(J191:J194)</f>
        <v>150000</v>
      </c>
      <c r="K189" s="33">
        <f>SUM(K190:K194)</f>
        <v>320000</v>
      </c>
      <c r="L189" s="120"/>
      <c r="M189" s="120"/>
      <c r="N189" s="120"/>
      <c r="O189" s="114"/>
    </row>
    <row r="190" spans="1:15" ht="143.25" hidden="1" customHeight="1">
      <c r="A190" s="41">
        <v>1416030</v>
      </c>
      <c r="B190" s="34">
        <v>6030</v>
      </c>
      <c r="C190" s="42" t="s">
        <v>356</v>
      </c>
      <c r="D190" s="41" t="s">
        <v>357</v>
      </c>
      <c r="E190" s="50" t="s">
        <v>395</v>
      </c>
      <c r="F190" s="41" t="s">
        <v>396</v>
      </c>
      <c r="G190" s="37">
        <f t="shared" si="16"/>
        <v>150000</v>
      </c>
      <c r="H190" s="47">
        <v>150000</v>
      </c>
      <c r="I190" s="38">
        <f t="shared" ref="I190:I194" si="17">J190+K190</f>
        <v>0</v>
      </c>
      <c r="J190" s="95"/>
      <c r="K190" s="46"/>
      <c r="L190" s="120"/>
      <c r="M190" s="120"/>
      <c r="N190" s="120"/>
      <c r="O190" s="114"/>
    </row>
    <row r="191" spans="1:15" ht="139.5" hidden="1" customHeight="1">
      <c r="A191" s="41">
        <v>1416030</v>
      </c>
      <c r="B191" s="34">
        <v>6030</v>
      </c>
      <c r="C191" s="42" t="s">
        <v>356</v>
      </c>
      <c r="D191" s="41" t="s">
        <v>357</v>
      </c>
      <c r="E191" s="178" t="s">
        <v>397</v>
      </c>
      <c r="F191" s="176" t="s">
        <v>398</v>
      </c>
      <c r="G191" s="37">
        <f t="shared" si="16"/>
        <v>1275000</v>
      </c>
      <c r="H191" s="38">
        <v>1275000</v>
      </c>
      <c r="I191" s="38">
        <f t="shared" si="17"/>
        <v>0</v>
      </c>
      <c r="J191" s="95"/>
      <c r="K191" s="38"/>
      <c r="L191" s="120"/>
      <c r="M191" s="120"/>
      <c r="N191" s="120"/>
      <c r="O191" s="114"/>
    </row>
    <row r="192" spans="1:15" ht="189.75" hidden="1" customHeight="1">
      <c r="A192" s="40">
        <v>1417691</v>
      </c>
      <c r="B192" s="34">
        <v>7691</v>
      </c>
      <c r="C192" s="42" t="s">
        <v>51</v>
      </c>
      <c r="D192" s="41" t="s">
        <v>112</v>
      </c>
      <c r="E192" s="178"/>
      <c r="F192" s="176"/>
      <c r="G192" s="37">
        <f t="shared" si="16"/>
        <v>150000</v>
      </c>
      <c r="H192" s="38"/>
      <c r="I192" s="38">
        <f t="shared" si="17"/>
        <v>150000</v>
      </c>
      <c r="J192" s="95">
        <v>150000</v>
      </c>
      <c r="K192" s="38"/>
      <c r="L192" s="120"/>
      <c r="M192" s="120"/>
      <c r="N192" s="120"/>
      <c r="O192" s="114"/>
    </row>
    <row r="193" spans="1:15" ht="81" hidden="1" customHeight="1">
      <c r="A193" s="42" t="s">
        <v>399</v>
      </c>
      <c r="B193" s="40">
        <v>7370</v>
      </c>
      <c r="C193" s="43" t="s">
        <v>51</v>
      </c>
      <c r="D193" s="41" t="s">
        <v>400</v>
      </c>
      <c r="E193" s="45" t="s">
        <v>393</v>
      </c>
      <c r="F193" s="150" t="s">
        <v>440</v>
      </c>
      <c r="G193" s="37">
        <f t="shared" si="16"/>
        <v>320000</v>
      </c>
      <c r="H193" s="38"/>
      <c r="I193" s="38">
        <f t="shared" si="17"/>
        <v>320000</v>
      </c>
      <c r="J193" s="95"/>
      <c r="K193" s="38">
        <v>320000</v>
      </c>
      <c r="L193" s="120"/>
      <c r="M193" s="120"/>
      <c r="N193" s="120"/>
      <c r="O193" s="114"/>
    </row>
    <row r="194" spans="1:15" ht="72" hidden="1" customHeight="1">
      <c r="A194" s="42" t="s">
        <v>401</v>
      </c>
      <c r="B194" s="40">
        <v>8230</v>
      </c>
      <c r="C194" s="43" t="s">
        <v>402</v>
      </c>
      <c r="D194" s="41" t="s">
        <v>106</v>
      </c>
      <c r="E194" s="45" t="s">
        <v>393</v>
      </c>
      <c r="F194" s="35" t="s">
        <v>394</v>
      </c>
      <c r="G194" s="37">
        <f t="shared" si="16"/>
        <v>1553000</v>
      </c>
      <c r="H194" s="38">
        <v>1553000</v>
      </c>
      <c r="I194" s="38">
        <f t="shared" si="17"/>
        <v>0</v>
      </c>
      <c r="J194" s="95"/>
      <c r="K194" s="38"/>
      <c r="L194" s="120"/>
      <c r="M194" s="120"/>
      <c r="N194" s="120"/>
      <c r="O194" s="114"/>
    </row>
    <row r="195" spans="1:15" ht="48.75" hidden="1" customHeight="1">
      <c r="A195" s="86">
        <v>1500000</v>
      </c>
      <c r="B195" s="60"/>
      <c r="C195" s="60"/>
      <c r="D195" s="30" t="s">
        <v>403</v>
      </c>
      <c r="E195" s="61"/>
      <c r="F195" s="61"/>
      <c r="G195" s="33">
        <f t="shared" si="16"/>
        <v>121224104</v>
      </c>
      <c r="H195" s="31">
        <f>H196</f>
        <v>250000</v>
      </c>
      <c r="I195" s="31">
        <f>I196</f>
        <v>120974104</v>
      </c>
      <c r="J195" s="31">
        <f>J196</f>
        <v>60000000</v>
      </c>
      <c r="K195" s="31">
        <f>K196</f>
        <v>60974104</v>
      </c>
      <c r="L195" s="120"/>
      <c r="M195" s="120"/>
      <c r="N195" s="120"/>
      <c r="O195" s="114"/>
    </row>
    <row r="196" spans="1:15" ht="47.25" hidden="1" customHeight="1">
      <c r="A196" s="86">
        <v>1510000</v>
      </c>
      <c r="B196" s="60"/>
      <c r="C196" s="60"/>
      <c r="D196" s="30" t="s">
        <v>403</v>
      </c>
      <c r="E196" s="61"/>
      <c r="F196" s="61"/>
      <c r="G196" s="33">
        <f t="shared" si="16"/>
        <v>121224104</v>
      </c>
      <c r="H196" s="31">
        <f>SUM(H197:H210)</f>
        <v>250000</v>
      </c>
      <c r="I196" s="31">
        <f>SUM(I197:I210)</f>
        <v>120974104</v>
      </c>
      <c r="J196" s="31">
        <f>SUM(J197:J210)</f>
        <v>60000000</v>
      </c>
      <c r="K196" s="31">
        <f>SUM(K197:K210)</f>
        <v>60974104</v>
      </c>
      <c r="L196" s="120"/>
      <c r="M196" s="120"/>
      <c r="N196" s="120"/>
      <c r="O196" s="114"/>
    </row>
    <row r="197" spans="1:15" ht="31.5" hidden="1" customHeight="1">
      <c r="A197" s="42" t="s">
        <v>404</v>
      </c>
      <c r="B197" s="41">
        <v>4030</v>
      </c>
      <c r="C197" s="42" t="s">
        <v>303</v>
      </c>
      <c r="D197" s="40" t="s">
        <v>304</v>
      </c>
      <c r="E197" s="176" t="s">
        <v>43</v>
      </c>
      <c r="F197" s="176" t="s">
        <v>44</v>
      </c>
      <c r="G197" s="37">
        <f t="shared" si="16"/>
        <v>0</v>
      </c>
      <c r="H197" s="38"/>
      <c r="I197" s="38">
        <f t="shared" ref="I197:I210" si="18">J197+K197</f>
        <v>0</v>
      </c>
      <c r="J197" s="39"/>
      <c r="K197" s="38"/>
      <c r="L197" s="120"/>
      <c r="M197" s="120"/>
      <c r="N197" s="120"/>
      <c r="O197" s="114"/>
    </row>
    <row r="198" spans="1:15" ht="58.5" hidden="1" customHeight="1">
      <c r="A198" s="42" t="s">
        <v>405</v>
      </c>
      <c r="B198" s="42" t="s">
        <v>309</v>
      </c>
      <c r="C198" s="42" t="s">
        <v>310</v>
      </c>
      <c r="D198" s="35" t="s">
        <v>311</v>
      </c>
      <c r="E198" s="176"/>
      <c r="F198" s="176"/>
      <c r="G198" s="37">
        <f t="shared" si="16"/>
        <v>0</v>
      </c>
      <c r="H198" s="47"/>
      <c r="I198" s="38">
        <f t="shared" si="18"/>
        <v>0</v>
      </c>
      <c r="J198" s="39"/>
      <c r="K198" s="38"/>
      <c r="L198" s="120"/>
      <c r="M198" s="120"/>
      <c r="N198" s="120"/>
      <c r="O198" s="114"/>
    </row>
    <row r="199" spans="1:15" ht="39" hidden="1" customHeight="1">
      <c r="A199" s="42" t="s">
        <v>406</v>
      </c>
      <c r="B199" s="41">
        <v>1080</v>
      </c>
      <c r="C199" s="42" t="s">
        <v>314</v>
      </c>
      <c r="D199" s="35" t="s">
        <v>315</v>
      </c>
      <c r="E199" s="176"/>
      <c r="F199" s="176"/>
      <c r="G199" s="37">
        <f t="shared" si="16"/>
        <v>0</v>
      </c>
      <c r="H199" s="47"/>
      <c r="I199" s="38">
        <f t="shared" si="18"/>
        <v>0</v>
      </c>
      <c r="J199" s="39"/>
      <c r="K199" s="38"/>
      <c r="L199" s="120"/>
      <c r="M199" s="120"/>
      <c r="N199" s="120"/>
      <c r="O199" s="114"/>
    </row>
    <row r="200" spans="1:15" ht="44.25" hidden="1" customHeight="1">
      <c r="A200" s="43" t="s">
        <v>407</v>
      </c>
      <c r="B200" s="42" t="s">
        <v>318</v>
      </c>
      <c r="C200" s="42" t="s">
        <v>34</v>
      </c>
      <c r="D200" s="35" t="s">
        <v>35</v>
      </c>
      <c r="E200" s="176"/>
      <c r="F200" s="176"/>
      <c r="G200" s="37">
        <f t="shared" si="16"/>
        <v>0</v>
      </c>
      <c r="H200" s="38"/>
      <c r="I200" s="38">
        <f t="shared" si="18"/>
        <v>0</v>
      </c>
      <c r="J200" s="39"/>
      <c r="K200" s="38"/>
      <c r="L200" s="120"/>
      <c r="M200" s="120"/>
      <c r="N200" s="120"/>
      <c r="O200" s="114"/>
    </row>
    <row r="201" spans="1:15" ht="74.25" hidden="1" customHeight="1">
      <c r="A201" s="43" t="s">
        <v>408</v>
      </c>
      <c r="B201" s="42" t="s">
        <v>409</v>
      </c>
      <c r="C201" s="42" t="s">
        <v>183</v>
      </c>
      <c r="D201" s="35" t="s">
        <v>206</v>
      </c>
      <c r="E201" s="176" t="s">
        <v>168</v>
      </c>
      <c r="F201" s="176" t="s">
        <v>169</v>
      </c>
      <c r="G201" s="37">
        <f t="shared" si="16"/>
        <v>20000</v>
      </c>
      <c r="H201" s="38"/>
      <c r="I201" s="38">
        <f t="shared" si="18"/>
        <v>20000</v>
      </c>
      <c r="J201" s="39"/>
      <c r="K201" s="38">
        <v>20000</v>
      </c>
      <c r="L201" s="120"/>
      <c r="M201" s="120"/>
      <c r="N201" s="120"/>
      <c r="O201" s="114"/>
    </row>
    <row r="202" spans="1:15" ht="83.25" hidden="1" customHeight="1">
      <c r="A202" s="40">
        <v>1517366</v>
      </c>
      <c r="B202" s="40">
        <v>7366</v>
      </c>
      <c r="C202" s="43" t="s">
        <v>51</v>
      </c>
      <c r="D202" s="41" t="s">
        <v>410</v>
      </c>
      <c r="E202" s="176"/>
      <c r="F202" s="176"/>
      <c r="G202" s="37">
        <f t="shared" si="16"/>
        <v>96350000</v>
      </c>
      <c r="H202" s="38">
        <v>250000</v>
      </c>
      <c r="I202" s="38">
        <f t="shared" si="18"/>
        <v>96100000</v>
      </c>
      <c r="J202" s="39">
        <v>60000000</v>
      </c>
      <c r="K202" s="38">
        <v>36100000</v>
      </c>
      <c r="L202" s="120"/>
      <c r="M202" s="120"/>
      <c r="N202" s="120"/>
      <c r="O202" s="114"/>
    </row>
    <row r="203" spans="1:15" ht="70.5" hidden="1" customHeight="1">
      <c r="A203" s="52" t="s">
        <v>411</v>
      </c>
      <c r="B203" s="56">
        <v>7370</v>
      </c>
      <c r="C203" s="52" t="s">
        <v>51</v>
      </c>
      <c r="D203" s="57" t="s">
        <v>400</v>
      </c>
      <c r="E203" s="57" t="s">
        <v>48</v>
      </c>
      <c r="F203" s="53" t="s">
        <v>49</v>
      </c>
      <c r="G203" s="54">
        <f t="shared" si="16"/>
        <v>1400000</v>
      </c>
      <c r="H203" s="55"/>
      <c r="I203" s="55">
        <f t="shared" si="18"/>
        <v>1400000</v>
      </c>
      <c r="J203" s="39"/>
      <c r="K203" s="55">
        <v>1400000</v>
      </c>
      <c r="L203" s="120"/>
      <c r="M203" s="120"/>
      <c r="N203" s="120"/>
      <c r="O203" s="114"/>
    </row>
    <row r="204" spans="1:15" ht="60" hidden="1" customHeight="1">
      <c r="A204" s="43" t="s">
        <v>412</v>
      </c>
      <c r="B204" s="34">
        <v>2010</v>
      </c>
      <c r="C204" s="42" t="s">
        <v>214</v>
      </c>
      <c r="D204" s="35" t="s">
        <v>215</v>
      </c>
      <c r="E204" s="175" t="s">
        <v>236</v>
      </c>
      <c r="F204" s="176" t="s">
        <v>413</v>
      </c>
      <c r="G204" s="37">
        <f t="shared" si="16"/>
        <v>17000000</v>
      </c>
      <c r="H204" s="38"/>
      <c r="I204" s="38">
        <f t="shared" si="18"/>
        <v>17000000</v>
      </c>
      <c r="J204" s="39"/>
      <c r="K204" s="38">
        <v>17000000</v>
      </c>
      <c r="L204" s="120"/>
      <c r="M204" s="120"/>
      <c r="N204" s="120"/>
      <c r="O204" s="114"/>
    </row>
    <row r="205" spans="1:15" ht="99" hidden="1" customHeight="1">
      <c r="A205" s="43" t="s">
        <v>414</v>
      </c>
      <c r="B205" s="34">
        <v>2080</v>
      </c>
      <c r="C205" s="42" t="s">
        <v>217</v>
      </c>
      <c r="D205" s="35" t="s">
        <v>218</v>
      </c>
      <c r="E205" s="175"/>
      <c r="F205" s="176"/>
      <c r="G205" s="37">
        <f t="shared" si="16"/>
        <v>5234104</v>
      </c>
      <c r="H205" s="38"/>
      <c r="I205" s="38">
        <f t="shared" si="18"/>
        <v>5234104</v>
      </c>
      <c r="J205" s="39"/>
      <c r="K205" s="38">
        <v>5234104</v>
      </c>
      <c r="L205" s="120"/>
      <c r="M205" s="120"/>
      <c r="N205" s="120"/>
      <c r="O205" s="114"/>
    </row>
    <row r="206" spans="1:15" ht="57" hidden="1" customHeight="1">
      <c r="A206" s="43" t="s">
        <v>415</v>
      </c>
      <c r="B206" s="34">
        <v>2090</v>
      </c>
      <c r="C206" s="42" t="s">
        <v>220</v>
      </c>
      <c r="D206" s="35" t="s">
        <v>221</v>
      </c>
      <c r="E206" s="175"/>
      <c r="F206" s="176"/>
      <c r="G206" s="37">
        <f t="shared" si="16"/>
        <v>0</v>
      </c>
      <c r="H206" s="96"/>
      <c r="I206" s="38">
        <f t="shared" si="18"/>
        <v>0</v>
      </c>
      <c r="J206" s="39"/>
      <c r="K206" s="38"/>
      <c r="L206" s="120"/>
      <c r="M206" s="120"/>
      <c r="N206" s="120"/>
      <c r="O206" s="114"/>
    </row>
    <row r="207" spans="1:15" ht="84.75" hidden="1" customHeight="1">
      <c r="A207" s="42" t="s">
        <v>416</v>
      </c>
      <c r="B207" s="41">
        <v>7322</v>
      </c>
      <c r="C207" s="42" t="s">
        <v>62</v>
      </c>
      <c r="D207" s="40" t="s">
        <v>235</v>
      </c>
      <c r="E207" s="175"/>
      <c r="F207" s="176"/>
      <c r="G207" s="37">
        <f t="shared" si="16"/>
        <v>0</v>
      </c>
      <c r="H207" s="38"/>
      <c r="I207" s="38">
        <f t="shared" si="18"/>
        <v>0</v>
      </c>
      <c r="J207" s="39"/>
      <c r="K207" s="38"/>
      <c r="L207" s="120"/>
      <c r="M207" s="120"/>
      <c r="N207" s="120"/>
      <c r="O207" s="114"/>
    </row>
    <row r="208" spans="1:15" ht="183.75" hidden="1" customHeight="1">
      <c r="A208" s="56">
        <v>1517691</v>
      </c>
      <c r="B208" s="67">
        <v>7691</v>
      </c>
      <c r="C208" s="52" t="s">
        <v>51</v>
      </c>
      <c r="D208" s="57" t="s">
        <v>112</v>
      </c>
      <c r="E208" s="155" t="s">
        <v>94</v>
      </c>
      <c r="F208" s="156" t="s">
        <v>391</v>
      </c>
      <c r="G208" s="54">
        <f t="shared" si="16"/>
        <v>0</v>
      </c>
      <c r="H208" s="55"/>
      <c r="I208" s="55">
        <f t="shared" si="18"/>
        <v>0</v>
      </c>
      <c r="J208" s="39"/>
      <c r="K208" s="55"/>
      <c r="L208" s="120"/>
      <c r="M208" s="120"/>
      <c r="N208" s="120"/>
      <c r="O208" s="114"/>
    </row>
    <row r="209" spans="1:15" ht="114.75" hidden="1" customHeight="1">
      <c r="A209" s="40">
        <v>1513104</v>
      </c>
      <c r="B209" s="34">
        <v>3104</v>
      </c>
      <c r="C209" s="34">
        <v>1020</v>
      </c>
      <c r="D209" s="41" t="s">
        <v>275</v>
      </c>
      <c r="E209" s="154" t="s">
        <v>276</v>
      </c>
      <c r="F209" s="154" t="s">
        <v>277</v>
      </c>
      <c r="G209" s="37">
        <f t="shared" si="16"/>
        <v>1220000</v>
      </c>
      <c r="H209" s="38"/>
      <c r="I209" s="38">
        <f t="shared" si="18"/>
        <v>1220000</v>
      </c>
      <c r="J209" s="39"/>
      <c r="K209" s="129">
        <v>1220000</v>
      </c>
      <c r="L209" s="120"/>
      <c r="M209" s="120"/>
      <c r="N209" s="120"/>
      <c r="O209" s="114"/>
    </row>
    <row r="210" spans="1:15" ht="78" hidden="1" customHeight="1">
      <c r="A210" s="42" t="s">
        <v>417</v>
      </c>
      <c r="B210" s="41">
        <v>5031</v>
      </c>
      <c r="C210" s="42" t="s">
        <v>191</v>
      </c>
      <c r="D210" s="41" t="s">
        <v>418</v>
      </c>
      <c r="E210" s="41" t="s">
        <v>193</v>
      </c>
      <c r="F210" s="41" t="s">
        <v>194</v>
      </c>
      <c r="G210" s="37">
        <f t="shared" si="16"/>
        <v>0</v>
      </c>
      <c r="H210" s="38"/>
      <c r="I210" s="38">
        <f t="shared" si="18"/>
        <v>0</v>
      </c>
      <c r="J210" s="39"/>
      <c r="K210" s="38"/>
      <c r="L210" s="120"/>
      <c r="M210" s="120"/>
      <c r="N210" s="120"/>
      <c r="O210" s="114"/>
    </row>
    <row r="211" spans="1:15" ht="37.5" hidden="1" customHeight="1">
      <c r="A211" s="86">
        <v>3700000</v>
      </c>
      <c r="B211" s="60"/>
      <c r="C211" s="60"/>
      <c r="D211" s="30" t="s">
        <v>419</v>
      </c>
      <c r="E211" s="89"/>
      <c r="F211" s="89"/>
      <c r="G211" s="33">
        <f t="shared" si="16"/>
        <v>152475100</v>
      </c>
      <c r="H211" s="33">
        <f>H212</f>
        <v>44484600</v>
      </c>
      <c r="I211" s="33">
        <f>I212</f>
        <v>107990500</v>
      </c>
      <c r="J211" s="33">
        <f>J212</f>
        <v>0</v>
      </c>
      <c r="K211" s="33">
        <f>K212</f>
        <v>107990500</v>
      </c>
      <c r="L211" s="120"/>
      <c r="M211" s="120"/>
      <c r="N211" s="120"/>
      <c r="O211" s="114"/>
    </row>
    <row r="212" spans="1:15" ht="42.75" hidden="1" customHeight="1">
      <c r="A212" s="86">
        <v>3710000</v>
      </c>
      <c r="B212" s="60"/>
      <c r="C212" s="60"/>
      <c r="D212" s="30" t="s">
        <v>419</v>
      </c>
      <c r="E212" s="89"/>
      <c r="F212" s="89"/>
      <c r="G212" s="33">
        <f>SUM(G213:G220)</f>
        <v>152475100</v>
      </c>
      <c r="H212" s="33">
        <f>SUM(H213:H220)</f>
        <v>44484600</v>
      </c>
      <c r="I212" s="33">
        <f>SUM(I213:J220)</f>
        <v>107990500</v>
      </c>
      <c r="J212" s="33">
        <f>SUM(J213:J217)</f>
        <v>0</v>
      </c>
      <c r="K212" s="33">
        <f>SUM(K213:K220)</f>
        <v>107990500</v>
      </c>
      <c r="L212" s="120"/>
      <c r="M212" s="120"/>
      <c r="N212" s="120"/>
      <c r="O212" s="114"/>
    </row>
    <row r="213" spans="1:15" ht="67.150000000000006" hidden="1" customHeight="1">
      <c r="A213" s="40">
        <v>3718600</v>
      </c>
      <c r="B213" s="34">
        <v>8600</v>
      </c>
      <c r="C213" s="34" t="s">
        <v>145</v>
      </c>
      <c r="D213" s="41" t="s">
        <v>146</v>
      </c>
      <c r="E213" s="35" t="s">
        <v>147</v>
      </c>
      <c r="F213" s="41" t="s">
        <v>148</v>
      </c>
      <c r="G213" s="37">
        <f t="shared" ref="G213:G220" si="19">H213+I213</f>
        <v>87515100</v>
      </c>
      <c r="H213" s="38">
        <v>15500000</v>
      </c>
      <c r="I213" s="38">
        <f>J213+K213</f>
        <v>72015100</v>
      </c>
      <c r="J213" s="39"/>
      <c r="K213" s="38">
        <v>72015100</v>
      </c>
      <c r="L213" s="120"/>
      <c r="M213" s="120"/>
      <c r="N213" s="120"/>
      <c r="O213" s="114"/>
    </row>
    <row r="214" spans="1:15" ht="150.75" hidden="1" customHeight="1">
      <c r="A214" s="195">
        <v>3719800</v>
      </c>
      <c r="B214" s="186">
        <v>9800</v>
      </c>
      <c r="C214" s="186" t="s">
        <v>87</v>
      </c>
      <c r="D214" s="175" t="s">
        <v>420</v>
      </c>
      <c r="E214" s="50" t="s">
        <v>113</v>
      </c>
      <c r="F214" s="35" t="s">
        <v>421</v>
      </c>
      <c r="G214" s="37">
        <f t="shared" si="19"/>
        <v>26780000</v>
      </c>
      <c r="H214" s="38">
        <v>14049000</v>
      </c>
      <c r="I214" s="38">
        <f t="shared" ref="I214:I220" si="20">J214+K214</f>
        <v>12731000</v>
      </c>
      <c r="J214" s="39"/>
      <c r="K214" s="47">
        <v>12731000</v>
      </c>
      <c r="L214" s="120"/>
      <c r="M214" s="120"/>
      <c r="N214" s="120"/>
      <c r="O214" s="114"/>
    </row>
    <row r="215" spans="1:15" ht="69.75" hidden="1" customHeight="1">
      <c r="A215" s="195"/>
      <c r="B215" s="186"/>
      <c r="C215" s="186"/>
      <c r="D215" s="175"/>
      <c r="E215" s="50" t="s">
        <v>227</v>
      </c>
      <c r="F215" s="35" t="s">
        <v>422</v>
      </c>
      <c r="G215" s="37">
        <f t="shared" si="19"/>
        <v>200000</v>
      </c>
      <c r="H215" s="38">
        <v>200000</v>
      </c>
      <c r="I215" s="38">
        <f t="shared" si="20"/>
        <v>0</v>
      </c>
      <c r="J215" s="39"/>
      <c r="K215" s="38"/>
      <c r="L215" s="120"/>
      <c r="M215" s="120"/>
      <c r="N215" s="120"/>
      <c r="O215" s="114"/>
    </row>
    <row r="216" spans="1:15" ht="79.5" hidden="1" customHeight="1">
      <c r="A216" s="195"/>
      <c r="B216" s="186"/>
      <c r="C216" s="186"/>
      <c r="D216" s="175"/>
      <c r="E216" s="50" t="s">
        <v>423</v>
      </c>
      <c r="F216" s="35" t="s">
        <v>107</v>
      </c>
      <c r="G216" s="37">
        <f t="shared" si="19"/>
        <v>34280000</v>
      </c>
      <c r="H216" s="38">
        <v>11035600</v>
      </c>
      <c r="I216" s="38">
        <f t="shared" si="20"/>
        <v>23244400</v>
      </c>
      <c r="J216" s="39"/>
      <c r="K216" s="38">
        <v>23244400</v>
      </c>
      <c r="L216" s="120"/>
      <c r="M216" s="120"/>
      <c r="N216" s="120"/>
      <c r="O216" s="114"/>
    </row>
    <row r="217" spans="1:15" ht="82.5" hidden="1" customHeight="1">
      <c r="A217" s="40">
        <v>3719800</v>
      </c>
      <c r="B217" s="34">
        <v>9800</v>
      </c>
      <c r="C217" s="34" t="s">
        <v>87</v>
      </c>
      <c r="D217" s="175"/>
      <c r="E217" s="139" t="s">
        <v>371</v>
      </c>
      <c r="F217" s="58" t="s">
        <v>424</v>
      </c>
      <c r="G217" s="140">
        <f t="shared" si="19"/>
        <v>200000</v>
      </c>
      <c r="H217" s="141">
        <v>200000</v>
      </c>
      <c r="I217" s="38">
        <f t="shared" si="20"/>
        <v>0</v>
      </c>
      <c r="J217" s="39"/>
      <c r="K217" s="38"/>
      <c r="L217" s="120"/>
      <c r="M217" s="120"/>
      <c r="N217" s="120"/>
      <c r="O217" s="114"/>
    </row>
    <row r="218" spans="1:15" ht="86.25" hidden="1" customHeight="1">
      <c r="A218" s="40">
        <v>3719800</v>
      </c>
      <c r="B218" s="34">
        <v>9800</v>
      </c>
      <c r="C218" s="34" t="s">
        <v>87</v>
      </c>
      <c r="D218" s="175"/>
      <c r="E218" s="35" t="s">
        <v>94</v>
      </c>
      <c r="F218" s="41" t="s">
        <v>425</v>
      </c>
      <c r="G218" s="37">
        <f t="shared" si="19"/>
        <v>2700000</v>
      </c>
      <c r="H218" s="38">
        <v>2700000</v>
      </c>
      <c r="I218" s="38">
        <f t="shared" si="20"/>
        <v>0</v>
      </c>
      <c r="J218" s="39"/>
      <c r="K218" s="38"/>
      <c r="L218" s="120"/>
      <c r="M218" s="120"/>
      <c r="N218" s="120"/>
      <c r="O218" s="114"/>
    </row>
    <row r="219" spans="1:15" ht="107.25" hidden="1" customHeight="1">
      <c r="A219" s="151">
        <v>3719800</v>
      </c>
      <c r="B219" s="152">
        <v>9800</v>
      </c>
      <c r="C219" s="152" t="s">
        <v>87</v>
      </c>
      <c r="D219" s="175"/>
      <c r="E219" s="97" t="s">
        <v>438</v>
      </c>
      <c r="F219" s="148" t="s">
        <v>426</v>
      </c>
      <c r="G219" s="146">
        <f t="shared" ref="G219" si="21">H219+I219</f>
        <v>300000</v>
      </c>
      <c r="H219" s="145">
        <v>300000</v>
      </c>
      <c r="I219" s="145">
        <f t="shared" ref="I219" si="22">J219+K219</f>
        <v>0</v>
      </c>
      <c r="J219" s="144"/>
      <c r="K219" s="145"/>
      <c r="L219" s="147"/>
      <c r="M219" s="147"/>
      <c r="N219" s="147"/>
      <c r="O219" s="114"/>
    </row>
    <row r="220" spans="1:15" ht="120.75" hidden="1" customHeight="1">
      <c r="A220" s="40">
        <v>3719800</v>
      </c>
      <c r="B220" s="34">
        <v>9800</v>
      </c>
      <c r="C220" s="34" t="s">
        <v>87</v>
      </c>
      <c r="D220" s="175"/>
      <c r="E220" s="97" t="s">
        <v>439</v>
      </c>
      <c r="F220" s="153" t="s">
        <v>441</v>
      </c>
      <c r="G220" s="37">
        <f t="shared" si="19"/>
        <v>500000</v>
      </c>
      <c r="H220" s="149">
        <v>500000</v>
      </c>
      <c r="I220" s="38">
        <f t="shared" si="20"/>
        <v>0</v>
      </c>
      <c r="J220" s="39"/>
      <c r="K220" s="38"/>
      <c r="L220" s="120"/>
      <c r="M220" s="120"/>
      <c r="N220" s="120"/>
      <c r="O220" s="114"/>
    </row>
    <row r="221" spans="1:15" ht="55.5" hidden="1" customHeight="1">
      <c r="A221" s="70">
        <v>5100000</v>
      </c>
      <c r="B221" s="71"/>
      <c r="C221" s="71"/>
      <c r="D221" s="72" t="s">
        <v>427</v>
      </c>
      <c r="E221" s="89"/>
      <c r="F221" s="89"/>
      <c r="G221" s="33">
        <f>H221+I221</f>
        <v>72448400</v>
      </c>
      <c r="H221" s="33">
        <f>H222</f>
        <v>62408400</v>
      </c>
      <c r="I221" s="33">
        <f>I222</f>
        <v>10040000</v>
      </c>
      <c r="J221" s="33">
        <f>J222</f>
        <v>0</v>
      </c>
      <c r="K221" s="33">
        <f>K222</f>
        <v>10040000</v>
      </c>
      <c r="L221" s="120"/>
      <c r="M221" s="120"/>
      <c r="N221" s="120"/>
      <c r="O221" s="114"/>
    </row>
    <row r="222" spans="1:15" ht="46.5" hidden="1" customHeight="1">
      <c r="A222" s="70">
        <v>5110000</v>
      </c>
      <c r="B222" s="71"/>
      <c r="C222" s="71"/>
      <c r="D222" s="72" t="s">
        <v>427</v>
      </c>
      <c r="E222" s="89"/>
      <c r="F222" s="89"/>
      <c r="G222" s="33">
        <f>SUM(G223:G228)</f>
        <v>72448400</v>
      </c>
      <c r="H222" s="33">
        <f>SUM(H223:H228)</f>
        <v>62408400</v>
      </c>
      <c r="I222" s="33">
        <f>SUM(I223:J228)</f>
        <v>10040000</v>
      </c>
      <c r="J222" s="33">
        <f>SUM(J223:J227)</f>
        <v>0</v>
      </c>
      <c r="K222" s="33">
        <f>SUM(K223:K228)</f>
        <v>10040000</v>
      </c>
      <c r="L222" s="120"/>
      <c r="M222" s="120"/>
      <c r="N222" s="120"/>
      <c r="O222" s="114"/>
    </row>
    <row r="223" spans="1:15" ht="102.75" hidden="1" customHeight="1">
      <c r="A223" s="40">
        <v>5113241</v>
      </c>
      <c r="B223" s="34">
        <v>3241</v>
      </c>
      <c r="C223" s="34" t="s">
        <v>29</v>
      </c>
      <c r="D223" s="41" t="s">
        <v>30</v>
      </c>
      <c r="E223" s="41" t="s">
        <v>31</v>
      </c>
      <c r="F223" s="41" t="s">
        <v>32</v>
      </c>
      <c r="G223" s="37">
        <f t="shared" ref="G223:G228" si="23">H223+I223</f>
        <v>5880000</v>
      </c>
      <c r="H223" s="38">
        <f>5880000-40000</f>
        <v>5840000</v>
      </c>
      <c r="I223" s="38">
        <f>J223+K223</f>
        <v>40000</v>
      </c>
      <c r="J223" s="39"/>
      <c r="K223" s="38">
        <v>40000</v>
      </c>
      <c r="L223" s="120"/>
      <c r="M223" s="120"/>
      <c r="N223" s="120"/>
      <c r="O223" s="114"/>
    </row>
    <row r="224" spans="1:15" ht="71.25" hidden="1" customHeight="1">
      <c r="A224" s="56">
        <v>5113242</v>
      </c>
      <c r="B224" s="67">
        <v>3242</v>
      </c>
      <c r="C224" s="67">
        <v>1090</v>
      </c>
      <c r="D224" s="57" t="s">
        <v>54</v>
      </c>
      <c r="E224" s="178" t="s">
        <v>55</v>
      </c>
      <c r="F224" s="176" t="s">
        <v>56</v>
      </c>
      <c r="G224" s="37">
        <f t="shared" si="23"/>
        <v>26286000</v>
      </c>
      <c r="H224" s="55">
        <v>26286000</v>
      </c>
      <c r="I224" s="38">
        <f>J224+K224</f>
        <v>0</v>
      </c>
      <c r="J224" s="38"/>
      <c r="K224" s="38"/>
      <c r="L224" s="120"/>
      <c r="M224" s="120"/>
      <c r="N224" s="120"/>
      <c r="O224" s="114"/>
    </row>
    <row r="225" spans="1:15" ht="102" hidden="1" customHeight="1">
      <c r="A225" s="166">
        <v>5113140</v>
      </c>
      <c r="B225" s="165">
        <v>3140</v>
      </c>
      <c r="C225" s="165">
        <v>1040</v>
      </c>
      <c r="D225" s="48" t="s">
        <v>264</v>
      </c>
      <c r="E225" s="178"/>
      <c r="F225" s="176"/>
      <c r="G225" s="37">
        <f t="shared" si="23"/>
        <v>1800000</v>
      </c>
      <c r="H225" s="55">
        <v>1800000</v>
      </c>
      <c r="I225" s="38"/>
      <c r="J225" s="38"/>
      <c r="K225" s="38"/>
      <c r="L225" s="120"/>
      <c r="M225" s="120"/>
      <c r="N225" s="120"/>
      <c r="O225" s="114"/>
    </row>
    <row r="226" spans="1:15" ht="123.75" hidden="1" customHeight="1">
      <c r="A226" s="40">
        <v>5113180</v>
      </c>
      <c r="B226" s="34">
        <v>3180</v>
      </c>
      <c r="C226" s="42">
        <v>1060</v>
      </c>
      <c r="D226" s="41" t="s">
        <v>268</v>
      </c>
      <c r="E226" s="178"/>
      <c r="F226" s="178"/>
      <c r="G226" s="37">
        <f t="shared" si="23"/>
        <v>14400000</v>
      </c>
      <c r="H226" s="38">
        <v>14400000</v>
      </c>
      <c r="I226" s="38"/>
      <c r="J226" s="38"/>
      <c r="K226" s="38"/>
      <c r="L226" s="120"/>
      <c r="M226" s="120"/>
      <c r="N226" s="120"/>
      <c r="O226" s="114"/>
    </row>
    <row r="227" spans="1:15" ht="67.5" hidden="1" customHeight="1">
      <c r="A227" s="166">
        <v>5113242</v>
      </c>
      <c r="B227" s="165">
        <v>3242</v>
      </c>
      <c r="C227" s="165">
        <v>1090</v>
      </c>
      <c r="D227" s="164" t="s">
        <v>54</v>
      </c>
      <c r="E227" s="164" t="s">
        <v>428</v>
      </c>
      <c r="F227" s="164" t="s">
        <v>429</v>
      </c>
      <c r="G227" s="37">
        <f t="shared" si="23"/>
        <v>14082400</v>
      </c>
      <c r="H227" s="38">
        <v>14082400</v>
      </c>
      <c r="I227" s="38">
        <f>J227+K227</f>
        <v>0</v>
      </c>
      <c r="J227" s="39"/>
      <c r="K227" s="38"/>
      <c r="L227" s="120"/>
      <c r="M227" s="120"/>
      <c r="N227" s="120"/>
      <c r="O227" s="114"/>
    </row>
    <row r="228" spans="1:15" ht="75.75" hidden="1" customHeight="1">
      <c r="A228" s="40">
        <v>5116082</v>
      </c>
      <c r="B228" s="34">
        <v>6082</v>
      </c>
      <c r="C228" s="42" t="s">
        <v>344</v>
      </c>
      <c r="D228" s="41" t="s">
        <v>430</v>
      </c>
      <c r="E228" s="41" t="s">
        <v>431</v>
      </c>
      <c r="F228" s="41" t="s">
        <v>432</v>
      </c>
      <c r="G228" s="37">
        <f t="shared" si="23"/>
        <v>10000000</v>
      </c>
      <c r="H228" s="38"/>
      <c r="I228" s="38">
        <f>J228+K228</f>
        <v>10000000</v>
      </c>
      <c r="J228" s="39"/>
      <c r="K228" s="38">
        <v>10000000</v>
      </c>
      <c r="L228" s="120"/>
      <c r="M228" s="120"/>
      <c r="N228" s="120"/>
      <c r="O228" s="114"/>
    </row>
    <row r="229" spans="1:15" ht="42.75" customHeight="1">
      <c r="A229" s="61"/>
      <c r="B229" s="61"/>
      <c r="C229" s="61"/>
      <c r="D229" s="30" t="s">
        <v>433</v>
      </c>
      <c r="E229" s="98"/>
      <c r="F229" s="98"/>
      <c r="G229" s="33">
        <f>H229+I229</f>
        <v>2122080291</v>
      </c>
      <c r="H229" s="33">
        <f>H14+H52+H74+H103+H121+H137+H153+H188+H195+H221+H130+H211</f>
        <v>1121511680.23</v>
      </c>
      <c r="I229" s="33">
        <f>I14+I52+I74+I103+I121+I137+I153+I188+I195+I221+I130+I211</f>
        <v>1000568610.77</v>
      </c>
      <c r="J229" s="33">
        <f>J14+J52+J74+J103+J121+J137+J153+J188+J195+J221+J130+J211</f>
        <v>65223400</v>
      </c>
      <c r="K229" s="33">
        <f>K14+K52+K74+K103+K121+K137+K153+K188+K195+K221+K130+K211</f>
        <v>935145210.76999998</v>
      </c>
      <c r="L229" s="120">
        <v>1</v>
      </c>
      <c r="M229" s="120"/>
      <c r="N229" s="120"/>
      <c r="O229" s="114"/>
    </row>
    <row r="230" spans="1:15" ht="15.75">
      <c r="A230" s="99"/>
      <c r="B230" s="99"/>
      <c r="C230" s="100"/>
      <c r="D230" s="100"/>
      <c r="E230" s="100"/>
      <c r="F230" s="100"/>
      <c r="G230" s="101"/>
      <c r="H230" s="102"/>
      <c r="I230" s="102"/>
      <c r="J230" s="102"/>
      <c r="K230" s="102"/>
      <c r="L230" s="120"/>
      <c r="M230" s="120"/>
      <c r="N230" s="120"/>
      <c r="O230" s="114"/>
    </row>
    <row r="231" spans="1:15" s="104" customFormat="1" ht="48" customHeight="1">
      <c r="A231" s="196" t="s">
        <v>435</v>
      </c>
      <c r="B231" s="196"/>
      <c r="C231" s="196"/>
      <c r="D231" s="196"/>
      <c r="E231" s="138"/>
      <c r="F231" s="103"/>
      <c r="G231" s="142" t="s">
        <v>436</v>
      </c>
      <c r="H231" s="142"/>
      <c r="I231" s="142"/>
      <c r="J231" s="142"/>
      <c r="K231" s="142"/>
      <c r="L231" s="126">
        <v>1</v>
      </c>
      <c r="M231" s="126"/>
      <c r="N231" s="126"/>
      <c r="O231" s="119"/>
    </row>
    <row r="232" spans="1:15" s="68" customFormat="1" ht="36" customHeight="1">
      <c r="A232" s="197" t="s">
        <v>434</v>
      </c>
      <c r="B232" s="197"/>
      <c r="C232" s="197"/>
      <c r="D232" s="105"/>
      <c r="E232" s="103"/>
      <c r="F232" s="138"/>
      <c r="G232" s="143"/>
      <c r="H232" s="143"/>
      <c r="I232" s="143"/>
      <c r="J232" s="143"/>
      <c r="K232" s="143"/>
      <c r="L232" s="127">
        <v>1</v>
      </c>
      <c r="M232" s="123"/>
      <c r="N232" s="123"/>
      <c r="O232" s="116"/>
    </row>
    <row r="233" spans="1:15" ht="18.75" customHeight="1">
      <c r="A233" s="194"/>
      <c r="B233" s="194"/>
      <c r="C233" s="100"/>
      <c r="D233" s="99"/>
      <c r="E233" s="100"/>
      <c r="F233" s="100"/>
      <c r="G233" s="101"/>
      <c r="H233" s="102"/>
      <c r="I233" s="102"/>
      <c r="J233" s="106"/>
      <c r="K233" s="102"/>
      <c r="L233" s="120"/>
      <c r="M233" s="120"/>
      <c r="N233" s="120"/>
      <c r="O233" s="114"/>
    </row>
    <row r="234" spans="1:15" ht="18.75">
      <c r="A234" s="15"/>
      <c r="B234" s="15"/>
      <c r="C234" s="69"/>
      <c r="D234" s="107"/>
      <c r="E234" s="103"/>
      <c r="F234" s="103"/>
      <c r="G234" s="108"/>
      <c r="H234" s="109"/>
      <c r="I234" s="109"/>
      <c r="J234" s="106"/>
      <c r="K234" s="109"/>
      <c r="L234" s="120"/>
      <c r="M234" s="120"/>
      <c r="N234" s="120"/>
      <c r="O234" s="114"/>
    </row>
    <row r="235" spans="1:15" ht="18.75">
      <c r="A235" s="194"/>
      <c r="B235" s="194"/>
      <c r="C235" s="69"/>
      <c r="D235" s="107"/>
      <c r="E235" s="103"/>
      <c r="F235" s="103"/>
      <c r="G235" s="108"/>
      <c r="H235" s="109"/>
      <c r="I235" s="109"/>
      <c r="J235" s="106"/>
      <c r="K235" s="109"/>
      <c r="L235" s="120"/>
      <c r="M235" s="120"/>
      <c r="N235" s="120"/>
      <c r="O235" s="114"/>
    </row>
    <row r="236" spans="1:15" ht="18.75">
      <c r="A236" s="15"/>
      <c r="B236" s="15"/>
      <c r="C236" s="69"/>
      <c r="D236" s="107"/>
      <c r="E236" s="103"/>
      <c r="F236" s="103"/>
      <c r="G236" s="108"/>
      <c r="H236" s="109"/>
      <c r="I236" s="109"/>
      <c r="J236" s="106"/>
      <c r="K236" s="109"/>
      <c r="L236" s="120"/>
      <c r="M236" s="120"/>
      <c r="N236" s="120"/>
      <c r="O236" s="114"/>
    </row>
    <row r="237" spans="1:15" ht="18.75">
      <c r="A237" s="15"/>
      <c r="B237" s="15"/>
      <c r="C237" s="69"/>
      <c r="D237" s="107"/>
      <c r="E237" s="103"/>
      <c r="F237" s="103"/>
      <c r="G237" s="108"/>
      <c r="H237" s="109"/>
      <c r="I237" s="109"/>
      <c r="J237" s="106"/>
      <c r="K237" s="109"/>
      <c r="L237" s="120"/>
      <c r="M237" s="120"/>
      <c r="N237" s="120"/>
      <c r="O237" s="114"/>
    </row>
    <row r="238" spans="1:15" ht="18.75">
      <c r="A238" s="15"/>
      <c r="B238" s="15"/>
      <c r="C238" s="69"/>
      <c r="D238" s="107"/>
      <c r="E238" s="103"/>
      <c r="F238" s="103"/>
      <c r="G238" s="108"/>
      <c r="H238" s="109"/>
      <c r="I238" s="109"/>
      <c r="J238" s="106"/>
      <c r="K238" s="109"/>
      <c r="L238" s="120"/>
      <c r="M238" s="120"/>
      <c r="N238" s="120"/>
      <c r="O238" s="114"/>
    </row>
    <row r="239" spans="1:15" ht="18.75">
      <c r="A239" s="15"/>
      <c r="B239" s="15"/>
      <c r="C239" s="69"/>
      <c r="D239" s="107"/>
      <c r="E239" s="103"/>
      <c r="F239" s="103"/>
      <c r="G239" s="108"/>
      <c r="H239" s="109"/>
      <c r="I239" s="109"/>
      <c r="J239" s="106"/>
      <c r="K239" s="109"/>
      <c r="L239" s="120"/>
      <c r="M239" s="120"/>
      <c r="N239" s="120"/>
      <c r="O239" s="114"/>
    </row>
    <row r="240" spans="1:15" ht="18.75">
      <c r="A240" s="15"/>
      <c r="B240" s="15"/>
      <c r="C240" s="69"/>
      <c r="D240" s="107"/>
      <c r="E240" s="103"/>
      <c r="F240" s="103"/>
      <c r="G240" s="108"/>
      <c r="H240" s="109"/>
      <c r="I240" s="109"/>
      <c r="J240" s="106"/>
      <c r="K240" s="109"/>
      <c r="L240" s="120"/>
      <c r="M240" s="120"/>
      <c r="N240" s="120"/>
      <c r="O240" s="114"/>
    </row>
    <row r="241" spans="1:15" ht="18.75">
      <c r="A241" s="15"/>
      <c r="B241" s="15"/>
      <c r="C241" s="69"/>
      <c r="D241" s="107"/>
      <c r="E241" s="103"/>
      <c r="F241" s="103"/>
      <c r="G241" s="108"/>
      <c r="H241" s="109"/>
      <c r="I241" s="109"/>
      <c r="J241" s="106"/>
      <c r="K241" s="109"/>
      <c r="L241" s="120"/>
      <c r="M241" s="120"/>
      <c r="N241" s="120"/>
      <c r="O241" s="114"/>
    </row>
    <row r="242" spans="1:15" ht="18.75">
      <c r="A242" s="15"/>
      <c r="B242" s="15"/>
      <c r="C242" s="69"/>
      <c r="D242" s="107"/>
      <c r="E242" s="103"/>
      <c r="F242" s="103"/>
      <c r="G242" s="108"/>
      <c r="H242" s="109"/>
      <c r="I242" s="109"/>
      <c r="J242" s="106"/>
      <c r="K242" s="109"/>
      <c r="L242" s="120"/>
      <c r="M242" s="120"/>
      <c r="N242" s="120"/>
      <c r="O242" s="114"/>
    </row>
    <row r="243" spans="1:15" ht="18.75">
      <c r="A243" s="15"/>
      <c r="B243" s="15"/>
      <c r="C243" s="69"/>
      <c r="D243" s="107"/>
      <c r="E243" s="103"/>
      <c r="F243" s="103"/>
      <c r="G243" s="108"/>
      <c r="H243" s="109"/>
      <c r="I243" s="109"/>
      <c r="J243" s="106"/>
      <c r="K243" s="109"/>
      <c r="L243" s="120"/>
      <c r="M243" s="120"/>
      <c r="N243" s="120"/>
      <c r="O243" s="114"/>
    </row>
    <row r="244" spans="1:15" ht="18.75">
      <c r="A244" s="15"/>
      <c r="B244" s="15"/>
      <c r="C244" s="69"/>
      <c r="D244" s="107"/>
      <c r="E244" s="103"/>
      <c r="F244" s="103"/>
      <c r="G244" s="108"/>
      <c r="H244" s="109"/>
      <c r="I244" s="109"/>
      <c r="J244" s="106"/>
      <c r="K244" s="109"/>
      <c r="L244" s="120"/>
      <c r="M244" s="120"/>
      <c r="N244" s="120"/>
      <c r="O244" s="114"/>
    </row>
    <row r="245" spans="1:15" ht="18.75">
      <c r="A245" s="15"/>
      <c r="B245" s="15"/>
      <c r="C245" s="69"/>
      <c r="D245" s="107"/>
      <c r="E245" s="103"/>
      <c r="F245" s="103"/>
      <c r="G245" s="108"/>
      <c r="H245" s="109"/>
      <c r="I245" s="109"/>
      <c r="J245" s="106"/>
      <c r="K245" s="109"/>
      <c r="L245" s="120"/>
      <c r="M245" s="120"/>
      <c r="N245" s="120"/>
      <c r="O245" s="114"/>
    </row>
    <row r="246" spans="1:15" ht="18.75">
      <c r="A246" s="15"/>
      <c r="B246" s="15"/>
      <c r="C246" s="69"/>
      <c r="D246" s="107"/>
      <c r="E246" s="103"/>
      <c r="F246" s="103"/>
      <c r="G246" s="108"/>
      <c r="H246" s="109"/>
      <c r="I246" s="109"/>
      <c r="J246" s="106"/>
      <c r="K246" s="109"/>
      <c r="L246" s="120"/>
      <c r="M246" s="120"/>
      <c r="N246" s="120"/>
      <c r="O246" s="114"/>
    </row>
    <row r="247" spans="1:15" ht="18.75">
      <c r="A247" s="15"/>
      <c r="B247" s="15"/>
      <c r="C247" s="69"/>
      <c r="D247" s="107"/>
      <c r="E247" s="103"/>
      <c r="F247" s="103"/>
      <c r="G247" s="108"/>
      <c r="H247" s="109"/>
      <c r="I247" s="109"/>
      <c r="J247" s="106"/>
      <c r="K247" s="109"/>
      <c r="L247" s="120"/>
      <c r="M247" s="120"/>
      <c r="N247" s="120"/>
      <c r="O247" s="114"/>
    </row>
    <row r="248" spans="1:15" ht="18.75">
      <c r="A248" s="15"/>
      <c r="B248" s="15"/>
      <c r="C248" s="69"/>
      <c r="D248" s="107"/>
      <c r="E248" s="103"/>
      <c r="F248" s="103"/>
      <c r="G248" s="108"/>
      <c r="H248" s="109"/>
      <c r="I248" s="109"/>
      <c r="J248" s="106"/>
      <c r="K248" s="109"/>
      <c r="L248" s="120"/>
      <c r="M248" s="120"/>
      <c r="N248" s="120"/>
      <c r="O248" s="114"/>
    </row>
    <row r="249" spans="1:15" ht="18.75">
      <c r="A249" s="69"/>
      <c r="B249" s="15"/>
      <c r="C249" s="69"/>
      <c r="D249" s="107"/>
      <c r="E249" s="103"/>
      <c r="F249" s="103"/>
      <c r="G249" s="108"/>
      <c r="H249" s="109"/>
      <c r="I249" s="109"/>
      <c r="J249" s="106"/>
      <c r="K249" s="109"/>
      <c r="L249" s="120"/>
      <c r="M249" s="120"/>
      <c r="N249" s="120"/>
      <c r="O249" s="114"/>
    </row>
    <row r="250" spans="1:15" ht="18.75">
      <c r="A250" s="69"/>
      <c r="B250" s="15"/>
      <c r="C250" s="69"/>
      <c r="D250" s="107"/>
      <c r="E250" s="103"/>
      <c r="F250" s="103"/>
      <c r="G250" s="108"/>
      <c r="H250" s="109"/>
      <c r="I250" s="109"/>
      <c r="J250" s="106"/>
      <c r="K250" s="109"/>
      <c r="L250" s="120"/>
      <c r="M250" s="120"/>
      <c r="N250" s="120"/>
      <c r="O250" s="114"/>
    </row>
    <row r="251" spans="1:15" ht="18.75">
      <c r="A251" s="69"/>
      <c r="B251" s="15"/>
      <c r="C251" s="69"/>
      <c r="D251" s="107"/>
      <c r="E251" s="103"/>
      <c r="F251" s="103"/>
      <c r="G251" s="108"/>
      <c r="H251" s="109"/>
      <c r="I251" s="109"/>
      <c r="J251" s="106"/>
      <c r="K251" s="109"/>
      <c r="L251" s="120"/>
      <c r="M251" s="120"/>
      <c r="N251" s="120"/>
      <c r="O251" s="114"/>
    </row>
    <row r="252" spans="1:15" ht="18.75">
      <c r="A252" s="69"/>
      <c r="B252" s="15"/>
      <c r="C252" s="69"/>
      <c r="D252" s="107"/>
      <c r="E252" s="103"/>
      <c r="F252" s="103"/>
      <c r="G252" s="108"/>
      <c r="H252" s="109"/>
      <c r="I252" s="109"/>
      <c r="J252" s="106"/>
      <c r="K252" s="109"/>
      <c r="L252" s="120"/>
      <c r="M252" s="120"/>
      <c r="N252" s="120"/>
      <c r="O252" s="114"/>
    </row>
    <row r="253" spans="1:15" ht="18.75">
      <c r="A253" s="69"/>
      <c r="B253" s="15"/>
      <c r="C253" s="69"/>
      <c r="D253" s="107"/>
      <c r="E253" s="103"/>
      <c r="F253" s="103"/>
      <c r="G253" s="108"/>
      <c r="H253" s="109"/>
      <c r="I253" s="109"/>
      <c r="J253" s="106"/>
      <c r="K253" s="109"/>
      <c r="L253" s="120"/>
      <c r="M253" s="120"/>
      <c r="N253" s="120"/>
      <c r="O253" s="114"/>
    </row>
    <row r="254" spans="1:15" ht="18.75">
      <c r="A254" s="69"/>
      <c r="B254" s="15"/>
      <c r="C254" s="69"/>
      <c r="D254" s="107"/>
      <c r="E254" s="103"/>
      <c r="F254" s="103"/>
      <c r="G254" s="108"/>
      <c r="H254" s="109"/>
      <c r="I254" s="109"/>
      <c r="J254" s="106"/>
      <c r="K254" s="109"/>
      <c r="L254" s="120"/>
      <c r="M254" s="120"/>
      <c r="N254" s="120"/>
      <c r="O254" s="114"/>
    </row>
    <row r="255" spans="1:15" ht="18.75">
      <c r="A255" s="69"/>
      <c r="B255" s="15"/>
      <c r="C255" s="69"/>
      <c r="D255" s="107"/>
      <c r="E255" s="103"/>
      <c r="F255" s="103"/>
      <c r="G255" s="108"/>
      <c r="H255" s="109"/>
      <c r="I255" s="109"/>
      <c r="J255" s="106"/>
      <c r="K255" s="109"/>
      <c r="L255" s="120"/>
      <c r="M255" s="120"/>
      <c r="N255" s="120"/>
      <c r="O255" s="114"/>
    </row>
    <row r="256" spans="1:15" ht="18.75">
      <c r="A256" s="69"/>
      <c r="B256" s="15"/>
      <c r="C256" s="69"/>
      <c r="D256" s="107"/>
      <c r="E256" s="103"/>
      <c r="F256" s="103"/>
      <c r="G256" s="108"/>
      <c r="H256" s="109"/>
      <c r="I256" s="109"/>
      <c r="J256" s="106"/>
      <c r="K256" s="109"/>
      <c r="L256" s="120"/>
      <c r="M256" s="120"/>
      <c r="N256" s="120"/>
      <c r="O256" s="114"/>
    </row>
    <row r="257" spans="1:15" ht="18.75">
      <c r="A257" s="69"/>
      <c r="B257" s="15"/>
      <c r="C257" s="69"/>
      <c r="D257" s="107"/>
      <c r="E257" s="103"/>
      <c r="F257" s="103"/>
      <c r="G257" s="108"/>
      <c r="H257" s="109"/>
      <c r="I257" s="109"/>
      <c r="J257" s="106"/>
      <c r="K257" s="109"/>
      <c r="L257" s="120"/>
      <c r="M257" s="120"/>
      <c r="N257" s="120"/>
      <c r="O257" s="114"/>
    </row>
    <row r="258" spans="1:15" ht="18.75">
      <c r="A258" s="69"/>
      <c r="B258" s="15"/>
      <c r="C258" s="69"/>
      <c r="D258" s="107"/>
      <c r="E258" s="103"/>
      <c r="F258" s="103"/>
      <c r="G258" s="108"/>
      <c r="H258" s="109"/>
      <c r="I258" s="109"/>
      <c r="J258" s="106"/>
      <c r="K258" s="109"/>
      <c r="L258" s="120"/>
      <c r="M258" s="120"/>
      <c r="N258" s="120"/>
      <c r="O258" s="114"/>
    </row>
    <row r="259" spans="1:15" ht="18.75">
      <c r="A259" s="69"/>
      <c r="B259" s="15"/>
      <c r="C259" s="69"/>
      <c r="D259" s="107"/>
      <c r="E259" s="103"/>
      <c r="F259" s="103"/>
      <c r="G259" s="108"/>
      <c r="H259" s="109"/>
      <c r="I259" s="109"/>
      <c r="J259" s="106"/>
      <c r="K259" s="109"/>
      <c r="L259" s="120"/>
      <c r="M259" s="120"/>
      <c r="N259" s="120"/>
      <c r="O259" s="114"/>
    </row>
    <row r="260" spans="1:15" ht="18.75">
      <c r="A260" s="69"/>
      <c r="B260" s="15"/>
      <c r="C260" s="69"/>
      <c r="D260" s="107"/>
      <c r="E260" s="103"/>
      <c r="F260" s="103"/>
      <c r="G260" s="108"/>
      <c r="H260" s="109"/>
      <c r="I260" s="109"/>
      <c r="J260" s="106"/>
      <c r="K260" s="109"/>
      <c r="L260" s="120"/>
      <c r="M260" s="120"/>
      <c r="N260" s="120"/>
      <c r="O260" s="114"/>
    </row>
    <row r="261" spans="1:15" ht="18.75">
      <c r="A261" s="69"/>
      <c r="B261" s="15"/>
      <c r="C261" s="69"/>
      <c r="D261" s="107"/>
      <c r="E261" s="103"/>
      <c r="F261" s="103"/>
      <c r="G261" s="108"/>
      <c r="H261" s="109"/>
      <c r="I261" s="109"/>
      <c r="J261" s="106"/>
      <c r="K261" s="109"/>
      <c r="L261" s="120"/>
      <c r="M261" s="120"/>
      <c r="N261" s="120"/>
      <c r="O261" s="114"/>
    </row>
    <row r="262" spans="1:15" ht="18.75">
      <c r="A262" s="69"/>
      <c r="B262" s="15"/>
      <c r="C262" s="69"/>
      <c r="D262" s="107"/>
      <c r="E262" s="103"/>
      <c r="F262" s="103"/>
      <c r="G262" s="108"/>
      <c r="H262" s="109"/>
      <c r="I262" s="109"/>
      <c r="J262" s="106"/>
      <c r="K262" s="109"/>
      <c r="L262" s="120"/>
      <c r="M262" s="120"/>
      <c r="N262" s="120"/>
      <c r="O262" s="114"/>
    </row>
    <row r="263" spans="1:15" ht="18.75">
      <c r="A263" s="69"/>
      <c r="B263" s="15"/>
      <c r="C263" s="69"/>
      <c r="D263" s="107"/>
      <c r="E263" s="103"/>
      <c r="F263" s="103"/>
      <c r="G263" s="108"/>
      <c r="H263" s="109"/>
      <c r="I263" s="109"/>
      <c r="J263" s="106"/>
      <c r="K263" s="109"/>
      <c r="L263" s="120"/>
      <c r="M263" s="120"/>
      <c r="N263" s="120"/>
      <c r="O263" s="114"/>
    </row>
    <row r="264" spans="1:15" ht="18.75">
      <c r="A264" s="69"/>
      <c r="B264" s="15"/>
      <c r="C264" s="69"/>
      <c r="D264" s="107"/>
      <c r="E264" s="103"/>
      <c r="F264" s="103"/>
      <c r="G264" s="108"/>
      <c r="H264" s="109"/>
      <c r="I264" s="109"/>
      <c r="J264" s="106"/>
      <c r="K264" s="109"/>
      <c r="L264" s="120"/>
      <c r="M264" s="120"/>
      <c r="N264" s="120"/>
      <c r="O264" s="114"/>
    </row>
    <row r="265" spans="1:15" ht="18.75">
      <c r="A265" s="69"/>
      <c r="B265" s="15"/>
      <c r="C265" s="69"/>
      <c r="D265" s="107"/>
      <c r="E265" s="103"/>
      <c r="F265" s="103"/>
      <c r="G265" s="108"/>
      <c r="H265" s="109"/>
      <c r="I265" s="109"/>
      <c r="J265" s="106"/>
      <c r="K265" s="109"/>
      <c r="L265" s="120"/>
      <c r="M265" s="120"/>
      <c r="N265" s="120"/>
      <c r="O265" s="114"/>
    </row>
    <row r="266" spans="1:15" ht="18.75">
      <c r="A266" s="69"/>
      <c r="B266" s="15"/>
      <c r="C266" s="69"/>
      <c r="D266" s="107"/>
      <c r="E266" s="103"/>
      <c r="F266" s="103"/>
      <c r="G266" s="108"/>
      <c r="H266" s="109"/>
      <c r="I266" s="109"/>
      <c r="J266" s="106"/>
      <c r="K266" s="109"/>
      <c r="L266" s="120"/>
      <c r="M266" s="120"/>
      <c r="N266" s="120"/>
      <c r="O266" s="114"/>
    </row>
    <row r="267" spans="1:15" ht="18.75">
      <c r="A267" s="69"/>
      <c r="B267" s="15"/>
      <c r="C267" s="69"/>
      <c r="D267" s="107"/>
      <c r="E267" s="103"/>
      <c r="F267" s="103"/>
      <c r="G267" s="108"/>
      <c r="H267" s="109"/>
      <c r="I267" s="109"/>
      <c r="J267" s="106"/>
      <c r="K267" s="109"/>
      <c r="L267" s="120"/>
      <c r="M267" s="120"/>
      <c r="N267" s="120"/>
      <c r="O267" s="114"/>
    </row>
    <row r="268" spans="1:15" ht="18.75">
      <c r="A268" s="69"/>
      <c r="B268" s="15"/>
      <c r="C268" s="69"/>
      <c r="D268" s="107"/>
      <c r="E268" s="103"/>
      <c r="F268" s="103"/>
      <c r="G268" s="108"/>
      <c r="H268" s="109"/>
      <c r="I268" s="109"/>
      <c r="J268" s="106"/>
      <c r="K268" s="109"/>
      <c r="L268" s="120"/>
      <c r="M268" s="120"/>
      <c r="N268" s="120"/>
      <c r="O268" s="114"/>
    </row>
    <row r="269" spans="1:15" ht="18.75">
      <c r="A269" s="69"/>
      <c r="B269" s="15"/>
      <c r="C269" s="69"/>
      <c r="D269" s="107"/>
      <c r="E269" s="103"/>
      <c r="F269" s="103"/>
      <c r="G269" s="108"/>
      <c r="H269" s="109"/>
      <c r="I269" s="109"/>
      <c r="J269" s="106"/>
      <c r="K269" s="109"/>
      <c r="L269" s="120"/>
      <c r="M269" s="120"/>
      <c r="N269" s="120"/>
      <c r="O269" s="114"/>
    </row>
    <row r="270" spans="1:15" ht="18.75">
      <c r="A270" s="69"/>
      <c r="B270" s="15"/>
      <c r="C270" s="69"/>
      <c r="D270" s="107"/>
      <c r="E270" s="103"/>
      <c r="F270" s="103"/>
      <c r="G270" s="108"/>
      <c r="H270" s="109"/>
      <c r="I270" s="109"/>
      <c r="J270" s="106"/>
      <c r="K270" s="109"/>
      <c r="L270" s="120"/>
      <c r="M270" s="120"/>
      <c r="N270" s="120"/>
      <c r="O270" s="114"/>
    </row>
    <row r="271" spans="1:15" ht="18.75">
      <c r="A271" s="69"/>
      <c r="B271" s="15"/>
      <c r="C271" s="69"/>
      <c r="D271" s="107"/>
      <c r="E271" s="103"/>
      <c r="F271" s="103"/>
      <c r="G271" s="108"/>
      <c r="H271" s="109"/>
      <c r="I271" s="109"/>
      <c r="J271" s="106"/>
      <c r="K271" s="109"/>
      <c r="L271" s="120"/>
      <c r="M271" s="120"/>
      <c r="N271" s="120"/>
      <c r="O271" s="114"/>
    </row>
    <row r="272" spans="1:15" ht="18.75">
      <c r="A272" s="69"/>
      <c r="B272" s="15"/>
      <c r="C272" s="69"/>
      <c r="D272" s="107"/>
      <c r="E272" s="103"/>
      <c r="F272" s="103"/>
      <c r="G272" s="108"/>
      <c r="H272" s="109"/>
      <c r="I272" s="109"/>
      <c r="J272" s="106"/>
      <c r="K272" s="109"/>
      <c r="L272" s="120"/>
      <c r="M272" s="120"/>
      <c r="N272" s="120"/>
      <c r="O272" s="114"/>
    </row>
    <row r="273" spans="1:15" ht="18.75">
      <c r="A273" s="69"/>
      <c r="B273" s="15"/>
      <c r="C273" s="69"/>
      <c r="D273" s="107"/>
      <c r="E273" s="103"/>
      <c r="F273" s="103"/>
      <c r="G273" s="108"/>
      <c r="H273" s="109"/>
      <c r="I273" s="109"/>
      <c r="J273" s="106"/>
      <c r="K273" s="109"/>
      <c r="L273" s="120"/>
      <c r="M273" s="120"/>
      <c r="N273" s="120"/>
      <c r="O273" s="114"/>
    </row>
    <row r="274" spans="1:15" ht="18.75">
      <c r="A274" s="69"/>
      <c r="B274" s="15"/>
      <c r="C274" s="69"/>
      <c r="D274" s="107"/>
      <c r="E274" s="103"/>
      <c r="F274" s="103"/>
      <c r="G274" s="108"/>
      <c r="H274" s="109"/>
      <c r="I274" s="109"/>
      <c r="J274" s="106"/>
      <c r="K274" s="109"/>
      <c r="L274" s="120"/>
      <c r="M274" s="120"/>
      <c r="N274" s="120"/>
      <c r="O274" s="114"/>
    </row>
    <row r="275" spans="1:15" ht="18.75">
      <c r="A275" s="69"/>
      <c r="B275" s="15"/>
      <c r="C275" s="69"/>
      <c r="D275" s="107"/>
      <c r="E275" s="103"/>
      <c r="F275" s="103"/>
      <c r="G275" s="108"/>
      <c r="H275" s="109"/>
      <c r="I275" s="109"/>
      <c r="J275" s="106"/>
      <c r="K275" s="109"/>
      <c r="L275" s="120"/>
      <c r="M275" s="120"/>
      <c r="N275" s="120"/>
      <c r="O275" s="114"/>
    </row>
    <row r="276" spans="1:15" ht="18.75">
      <c r="A276" s="69"/>
      <c r="B276" s="15"/>
      <c r="C276" s="69"/>
      <c r="D276" s="107"/>
      <c r="E276" s="103"/>
      <c r="F276" s="103"/>
      <c r="G276" s="108"/>
      <c r="H276" s="109"/>
      <c r="I276" s="109"/>
      <c r="J276" s="106"/>
      <c r="K276" s="109"/>
      <c r="L276" s="120"/>
      <c r="M276" s="120"/>
      <c r="N276" s="120"/>
      <c r="O276" s="114"/>
    </row>
    <row r="277" spans="1:15" ht="18.75">
      <c r="A277" s="69"/>
      <c r="B277" s="15"/>
      <c r="C277" s="69"/>
      <c r="D277" s="107"/>
      <c r="E277" s="103"/>
      <c r="F277" s="103"/>
      <c r="G277" s="108"/>
      <c r="H277" s="109"/>
      <c r="I277" s="109"/>
      <c r="J277" s="106"/>
      <c r="K277" s="109"/>
      <c r="L277" s="120"/>
      <c r="M277" s="120"/>
      <c r="N277" s="120"/>
      <c r="O277" s="114"/>
    </row>
    <row r="278" spans="1:15" ht="18.75">
      <c r="A278" s="69"/>
      <c r="B278" s="15"/>
      <c r="C278" s="69"/>
      <c r="D278" s="107"/>
      <c r="E278" s="103"/>
      <c r="F278" s="103"/>
      <c r="G278" s="108"/>
      <c r="H278" s="109"/>
      <c r="I278" s="109"/>
      <c r="J278" s="106"/>
      <c r="K278" s="109"/>
      <c r="L278" s="120"/>
      <c r="M278" s="120"/>
      <c r="N278" s="120"/>
      <c r="O278" s="114"/>
    </row>
    <row r="279" spans="1:15" ht="18.75">
      <c r="A279" s="69"/>
      <c r="B279" s="15"/>
      <c r="C279" s="69"/>
      <c r="D279" s="107"/>
      <c r="E279" s="103"/>
      <c r="F279" s="103"/>
      <c r="G279" s="108"/>
      <c r="H279" s="109"/>
      <c r="I279" s="109"/>
      <c r="J279" s="106"/>
      <c r="K279" s="109"/>
      <c r="L279" s="120"/>
      <c r="M279" s="120"/>
      <c r="N279" s="120"/>
      <c r="O279" s="114"/>
    </row>
    <row r="280" spans="1:15" ht="18.75">
      <c r="A280" s="69"/>
      <c r="B280" s="15"/>
      <c r="C280" s="69"/>
      <c r="D280" s="107"/>
      <c r="E280" s="103"/>
      <c r="F280" s="103"/>
      <c r="G280" s="108"/>
      <c r="H280" s="109"/>
      <c r="I280" s="109"/>
      <c r="J280" s="106"/>
      <c r="K280" s="109"/>
      <c r="L280" s="120"/>
      <c r="M280" s="120"/>
      <c r="N280" s="120"/>
      <c r="O280" s="114"/>
    </row>
    <row r="281" spans="1:15" ht="18.75">
      <c r="A281" s="69"/>
      <c r="B281" s="15"/>
      <c r="C281" s="69"/>
      <c r="D281" s="107"/>
      <c r="E281" s="103"/>
      <c r="F281" s="103"/>
      <c r="G281" s="108"/>
      <c r="H281" s="109"/>
      <c r="I281" s="109"/>
      <c r="J281" s="106"/>
      <c r="K281" s="109"/>
      <c r="L281" s="120"/>
      <c r="M281" s="120"/>
      <c r="N281" s="120"/>
      <c r="O281" s="114"/>
    </row>
    <row r="282" spans="1:15" ht="18.75">
      <c r="A282" s="69"/>
      <c r="B282" s="15"/>
      <c r="C282" s="69"/>
      <c r="D282" s="107"/>
      <c r="E282" s="103"/>
      <c r="F282" s="103"/>
      <c r="G282" s="108"/>
      <c r="H282" s="109"/>
      <c r="I282" s="109"/>
      <c r="J282" s="106"/>
      <c r="K282" s="109"/>
      <c r="L282" s="120"/>
      <c r="M282" s="120"/>
      <c r="N282" s="120"/>
      <c r="O282" s="114"/>
    </row>
    <row r="283" spans="1:15" ht="18.75">
      <c r="A283" s="69"/>
      <c r="B283" s="15"/>
      <c r="C283" s="69"/>
      <c r="D283" s="107"/>
      <c r="E283" s="103"/>
      <c r="F283" s="103"/>
      <c r="G283" s="108"/>
      <c r="H283" s="109"/>
      <c r="I283" s="109"/>
      <c r="J283" s="106"/>
      <c r="K283" s="109"/>
      <c r="L283" s="120"/>
      <c r="M283" s="120"/>
      <c r="N283" s="120"/>
      <c r="O283" s="114"/>
    </row>
    <row r="284" spans="1:15" ht="18.75">
      <c r="A284" s="69"/>
      <c r="B284" s="15"/>
      <c r="C284" s="69"/>
      <c r="D284" s="107"/>
      <c r="E284" s="103"/>
      <c r="F284" s="103"/>
      <c r="G284" s="110"/>
      <c r="H284" s="111"/>
      <c r="I284" s="111"/>
      <c r="J284" s="14"/>
      <c r="K284" s="111"/>
      <c r="L284" s="120"/>
      <c r="M284" s="120"/>
      <c r="N284" s="120"/>
      <c r="O284" s="114"/>
    </row>
    <row r="285" spans="1:15" ht="18.75">
      <c r="A285" s="69"/>
      <c r="B285" s="15"/>
      <c r="C285" s="69"/>
      <c r="D285" s="107"/>
      <c r="E285" s="103"/>
      <c r="F285" s="103"/>
      <c r="G285" s="112"/>
      <c r="H285" s="14"/>
      <c r="I285" s="14"/>
      <c r="J285" s="14"/>
      <c r="K285" s="14"/>
      <c r="L285" s="120"/>
      <c r="M285" s="120"/>
      <c r="N285" s="120"/>
      <c r="O285" s="114"/>
    </row>
    <row r="286" spans="1:15" ht="18.75">
      <c r="A286" s="69"/>
      <c r="B286" s="15"/>
      <c r="C286" s="69"/>
      <c r="D286" s="107"/>
      <c r="E286" s="103"/>
      <c r="F286" s="103"/>
      <c r="G286" s="112"/>
      <c r="H286" s="14"/>
      <c r="I286" s="14"/>
      <c r="J286" s="14"/>
      <c r="K286" s="14"/>
      <c r="L286" s="120"/>
      <c r="M286" s="120"/>
      <c r="N286" s="120"/>
      <c r="O286" s="114"/>
    </row>
    <row r="287" spans="1:15" ht="18.75">
      <c r="A287" s="69"/>
      <c r="B287" s="15"/>
      <c r="C287" s="69"/>
      <c r="D287" s="107"/>
      <c r="E287" s="103"/>
      <c r="F287" s="103"/>
      <c r="G287" s="112"/>
      <c r="H287" s="14"/>
      <c r="I287" s="14"/>
      <c r="J287" s="14"/>
      <c r="K287" s="14"/>
      <c r="L287" s="120"/>
      <c r="M287" s="120"/>
      <c r="N287" s="120"/>
    </row>
    <row r="288" spans="1:15" ht="18.75">
      <c r="A288" s="69"/>
      <c r="B288" s="15"/>
      <c r="C288" s="69"/>
      <c r="D288" s="103"/>
      <c r="E288" s="103"/>
      <c r="F288" s="103"/>
      <c r="G288" s="112"/>
      <c r="H288" s="14"/>
      <c r="I288" s="14"/>
      <c r="J288" s="14"/>
      <c r="K288" s="14"/>
      <c r="L288" s="120"/>
      <c r="M288" s="120"/>
      <c r="N288" s="120"/>
    </row>
    <row r="289" spans="1:14" ht="18.75">
      <c r="A289" s="69"/>
      <c r="B289" s="15"/>
      <c r="C289" s="69"/>
      <c r="D289" s="103"/>
      <c r="E289" s="103"/>
      <c r="F289" s="103"/>
      <c r="G289" s="112"/>
      <c r="H289" s="14"/>
      <c r="I289" s="14"/>
      <c r="J289" s="14"/>
      <c r="K289" s="14"/>
      <c r="L289" s="120"/>
      <c r="M289" s="120"/>
      <c r="N289" s="120"/>
    </row>
    <row r="290" spans="1:14" ht="18.75">
      <c r="A290" s="69"/>
      <c r="B290" s="15"/>
      <c r="C290" s="69"/>
      <c r="D290" s="103"/>
      <c r="E290" s="103"/>
      <c r="F290" s="103"/>
      <c r="G290" s="112"/>
      <c r="H290" s="14"/>
      <c r="I290" s="14"/>
      <c r="J290" s="14"/>
      <c r="K290" s="14"/>
      <c r="L290" s="120"/>
      <c r="M290" s="120"/>
      <c r="N290" s="120"/>
    </row>
    <row r="291" spans="1:14" ht="18.75">
      <c r="A291" s="69"/>
      <c r="B291" s="15"/>
      <c r="C291" s="69"/>
      <c r="D291" s="103"/>
      <c r="E291" s="103"/>
      <c r="F291" s="103"/>
      <c r="G291" s="112"/>
      <c r="H291" s="14"/>
      <c r="I291" s="14"/>
      <c r="J291" s="14"/>
      <c r="K291" s="14"/>
      <c r="L291" s="120"/>
      <c r="M291" s="120"/>
      <c r="N291" s="120"/>
    </row>
    <row r="292" spans="1:14" ht="18.75">
      <c r="A292" s="69"/>
      <c r="B292" s="15"/>
      <c r="C292" s="69"/>
      <c r="D292" s="103"/>
      <c r="E292" s="103"/>
      <c r="F292" s="103"/>
      <c r="G292" s="112"/>
      <c r="H292" s="14"/>
      <c r="I292" s="14"/>
      <c r="J292" s="14"/>
      <c r="K292" s="14"/>
      <c r="L292" s="120"/>
      <c r="M292" s="120"/>
      <c r="N292" s="120"/>
    </row>
    <row r="293" spans="1:14" ht="18.75">
      <c r="A293" s="69"/>
      <c r="B293" s="15"/>
      <c r="C293" s="69"/>
      <c r="D293" s="103"/>
      <c r="E293" s="103"/>
      <c r="F293" s="103"/>
      <c r="G293" s="112"/>
      <c r="H293" s="14"/>
      <c r="I293" s="14"/>
      <c r="J293" s="14"/>
      <c r="K293" s="14"/>
      <c r="L293" s="120"/>
      <c r="M293" s="120"/>
      <c r="N293" s="120"/>
    </row>
    <row r="294" spans="1:14" ht="18.75">
      <c r="A294" s="69"/>
      <c r="B294" s="15"/>
      <c r="C294" s="69"/>
      <c r="D294" s="103"/>
      <c r="E294" s="103"/>
      <c r="F294" s="103"/>
      <c r="G294" s="112"/>
      <c r="H294" s="14"/>
      <c r="I294" s="14"/>
      <c r="J294" s="14"/>
      <c r="K294" s="14"/>
      <c r="L294" s="120"/>
      <c r="M294" s="120"/>
      <c r="N294" s="120"/>
    </row>
    <row r="295" spans="1:14" ht="18.75">
      <c r="A295" s="69"/>
      <c r="B295" s="15"/>
      <c r="C295" s="69"/>
      <c r="D295" s="103"/>
      <c r="E295" s="103"/>
      <c r="F295" s="103"/>
      <c r="G295" s="112"/>
      <c r="H295" s="14"/>
      <c r="I295" s="14"/>
      <c r="J295" s="14"/>
      <c r="K295" s="14"/>
      <c r="L295" s="120"/>
      <c r="M295" s="120"/>
      <c r="N295" s="120"/>
    </row>
    <row r="296" spans="1:14" ht="18.75">
      <c r="A296" s="69"/>
      <c r="B296" s="15"/>
      <c r="C296" s="69"/>
      <c r="D296" s="103"/>
      <c r="E296" s="103"/>
      <c r="F296" s="103"/>
      <c r="G296" s="112"/>
      <c r="H296" s="14"/>
      <c r="I296" s="14"/>
      <c r="J296" s="14"/>
      <c r="K296" s="14"/>
      <c r="L296" s="120"/>
      <c r="M296" s="120"/>
      <c r="N296" s="120"/>
    </row>
    <row r="297" spans="1:14" ht="18.75">
      <c r="A297" s="69"/>
      <c r="B297" s="15"/>
      <c r="C297" s="69"/>
      <c r="D297" s="103"/>
      <c r="E297" s="103"/>
      <c r="F297" s="103"/>
      <c r="G297" s="112"/>
      <c r="H297" s="14"/>
      <c r="I297" s="14"/>
      <c r="J297" s="14"/>
      <c r="K297" s="14"/>
      <c r="L297" s="120"/>
      <c r="M297" s="120"/>
      <c r="N297" s="120"/>
    </row>
    <row r="298" spans="1:14" ht="18.75">
      <c r="A298" s="69"/>
      <c r="B298" s="15"/>
      <c r="C298" s="69"/>
      <c r="D298" s="103"/>
      <c r="E298" s="103"/>
      <c r="F298" s="103"/>
      <c r="G298" s="112"/>
      <c r="H298" s="14"/>
      <c r="I298" s="14"/>
      <c r="J298" s="14"/>
      <c r="K298" s="14"/>
      <c r="L298" s="120"/>
      <c r="M298" s="120"/>
      <c r="N298" s="120"/>
    </row>
    <row r="299" spans="1:14" ht="18.75">
      <c r="A299" s="69"/>
      <c r="B299" s="15"/>
      <c r="C299" s="69"/>
      <c r="D299" s="103"/>
      <c r="E299" s="103"/>
      <c r="F299" s="103"/>
      <c r="G299" s="112"/>
      <c r="H299" s="14"/>
      <c r="I299" s="14"/>
      <c r="J299" s="14"/>
      <c r="K299" s="14"/>
      <c r="L299" s="120"/>
      <c r="M299" s="120"/>
      <c r="N299" s="120"/>
    </row>
    <row r="300" spans="1:14" ht="18.75">
      <c r="A300" s="69"/>
      <c r="B300" s="15"/>
      <c r="C300" s="69"/>
      <c r="D300" s="103"/>
      <c r="E300" s="103"/>
      <c r="F300" s="103"/>
      <c r="G300" s="112"/>
      <c r="H300" s="14"/>
      <c r="I300" s="14"/>
      <c r="J300" s="14"/>
      <c r="K300" s="14"/>
      <c r="L300" s="120"/>
      <c r="M300" s="120"/>
      <c r="N300" s="120"/>
    </row>
    <row r="301" spans="1:14" ht="18.75">
      <c r="A301" s="69"/>
      <c r="B301" s="15"/>
      <c r="C301" s="69"/>
      <c r="D301" s="103"/>
      <c r="E301" s="103"/>
      <c r="F301" s="103"/>
      <c r="G301" s="112"/>
      <c r="H301" s="14"/>
      <c r="I301" s="14"/>
      <c r="J301" s="14"/>
      <c r="K301" s="14"/>
      <c r="L301" s="120"/>
      <c r="M301" s="120"/>
      <c r="N301" s="120"/>
    </row>
    <row r="302" spans="1:14" ht="18.75">
      <c r="A302" s="69"/>
      <c r="B302" s="15"/>
      <c r="C302" s="69"/>
      <c r="D302" s="103"/>
      <c r="E302" s="103"/>
      <c r="F302" s="103"/>
      <c r="G302" s="112"/>
      <c r="H302" s="14"/>
      <c r="I302" s="14"/>
      <c r="J302" s="14"/>
      <c r="K302" s="14"/>
      <c r="L302" s="120"/>
      <c r="M302" s="120"/>
      <c r="N302" s="120"/>
    </row>
    <row r="303" spans="1:14" ht="18.75">
      <c r="A303" s="69"/>
      <c r="B303" s="15"/>
      <c r="C303" s="69"/>
      <c r="D303" s="103"/>
      <c r="E303" s="103"/>
      <c r="F303" s="103"/>
      <c r="G303" s="112"/>
      <c r="H303" s="14"/>
      <c r="I303" s="14"/>
      <c r="J303" s="14"/>
      <c r="K303" s="14"/>
      <c r="L303" s="120"/>
      <c r="M303" s="120"/>
      <c r="N303" s="120"/>
    </row>
    <row r="304" spans="1:14" ht="18.75">
      <c r="A304" s="69"/>
      <c r="B304" s="15"/>
      <c r="C304" s="69"/>
      <c r="D304" s="103"/>
      <c r="E304" s="103"/>
      <c r="F304" s="103"/>
      <c r="G304" s="112"/>
      <c r="H304" s="14"/>
      <c r="I304" s="14"/>
      <c r="J304" s="14"/>
      <c r="K304" s="14"/>
      <c r="L304" s="120"/>
      <c r="M304" s="120"/>
      <c r="N304" s="120"/>
    </row>
    <row r="305" spans="1:14" ht="18.75">
      <c r="A305" s="69"/>
      <c r="B305" s="15"/>
      <c r="C305" s="69"/>
      <c r="D305" s="103"/>
      <c r="E305" s="103"/>
      <c r="F305" s="103"/>
      <c r="G305" s="112"/>
      <c r="H305" s="14"/>
      <c r="I305" s="14"/>
      <c r="J305" s="14"/>
      <c r="K305" s="14"/>
      <c r="L305" s="120"/>
      <c r="M305" s="120"/>
      <c r="N305" s="120"/>
    </row>
    <row r="306" spans="1:14" ht="18.75">
      <c r="A306" s="69"/>
      <c r="B306" s="15"/>
      <c r="C306" s="69"/>
      <c r="D306" s="103"/>
      <c r="E306" s="103"/>
      <c r="F306" s="103"/>
      <c r="G306" s="112"/>
      <c r="H306" s="14"/>
      <c r="I306" s="14"/>
      <c r="J306" s="14"/>
      <c r="K306" s="14"/>
      <c r="L306" s="120"/>
      <c r="M306" s="120"/>
      <c r="N306" s="120"/>
    </row>
    <row r="307" spans="1:14" ht="16.5">
      <c r="A307" s="100"/>
      <c r="B307" s="99"/>
      <c r="C307" s="100"/>
      <c r="D307" s="103"/>
      <c r="E307" s="103"/>
      <c r="F307" s="103"/>
      <c r="G307" s="112"/>
      <c r="H307" s="14"/>
      <c r="I307" s="14"/>
      <c r="J307" s="14"/>
      <c r="K307" s="14"/>
      <c r="L307" s="120"/>
      <c r="M307" s="120"/>
      <c r="N307" s="120"/>
    </row>
    <row r="308" spans="1:14" ht="16.5">
      <c r="A308" s="100"/>
      <c r="B308" s="99"/>
      <c r="C308" s="100"/>
      <c r="D308" s="103"/>
      <c r="E308" s="103"/>
      <c r="F308" s="103"/>
      <c r="G308" s="112"/>
      <c r="H308" s="14"/>
      <c r="I308" s="14"/>
      <c r="J308" s="14"/>
      <c r="K308" s="14"/>
      <c r="L308" s="120"/>
      <c r="M308" s="120"/>
      <c r="N308" s="120"/>
    </row>
    <row r="309" spans="1:14" ht="16.5">
      <c r="A309" s="100"/>
      <c r="B309" s="99"/>
      <c r="C309" s="100"/>
      <c r="D309" s="103"/>
      <c r="E309" s="103"/>
      <c r="F309" s="103"/>
      <c r="G309" s="112"/>
      <c r="H309" s="14"/>
      <c r="I309" s="14"/>
      <c r="J309" s="14"/>
      <c r="K309" s="14"/>
      <c r="L309" s="120"/>
      <c r="M309" s="120"/>
      <c r="N309" s="120"/>
    </row>
    <row r="310" spans="1:14" ht="16.5">
      <c r="A310" s="100"/>
      <c r="B310" s="99"/>
      <c r="C310" s="100"/>
      <c r="D310" s="103"/>
      <c r="E310" s="103"/>
      <c r="F310" s="103"/>
      <c r="G310" s="112"/>
      <c r="H310" s="14"/>
      <c r="I310" s="14"/>
      <c r="J310" s="14"/>
      <c r="K310" s="14"/>
      <c r="L310" s="120"/>
      <c r="M310" s="120"/>
      <c r="N310" s="120"/>
    </row>
    <row r="311" spans="1:14" ht="16.5">
      <c r="A311" s="100"/>
      <c r="B311" s="99"/>
      <c r="C311" s="100"/>
      <c r="D311" s="103"/>
      <c r="E311" s="103"/>
      <c r="F311" s="103"/>
      <c r="G311" s="112"/>
      <c r="H311" s="14"/>
      <c r="I311" s="14"/>
      <c r="J311" s="14"/>
      <c r="K311" s="14"/>
      <c r="L311" s="120"/>
      <c r="M311" s="120"/>
      <c r="N311" s="120"/>
    </row>
    <row r="312" spans="1:14" ht="16.5">
      <c r="A312" s="100"/>
      <c r="B312" s="99"/>
      <c r="C312" s="100"/>
      <c r="D312" s="103"/>
      <c r="E312" s="103"/>
      <c r="F312" s="103"/>
      <c r="G312" s="112"/>
      <c r="H312" s="14"/>
      <c r="I312" s="14"/>
      <c r="J312" s="14"/>
      <c r="K312" s="14"/>
      <c r="L312" s="120"/>
      <c r="M312" s="120"/>
      <c r="N312" s="120"/>
    </row>
    <row r="313" spans="1:14" ht="16.5">
      <c r="A313" s="100"/>
      <c r="B313" s="99"/>
      <c r="C313" s="100"/>
      <c r="D313" s="103"/>
      <c r="E313" s="103"/>
      <c r="F313" s="103"/>
      <c r="G313" s="112"/>
      <c r="H313" s="14"/>
      <c r="I313" s="14"/>
      <c r="J313" s="14"/>
      <c r="K313" s="14"/>
      <c r="L313" s="120"/>
      <c r="M313" s="120"/>
      <c r="N313" s="120"/>
    </row>
    <row r="314" spans="1:14" ht="16.5">
      <c r="A314" s="100"/>
      <c r="B314" s="99"/>
      <c r="C314" s="100"/>
      <c r="D314" s="103"/>
      <c r="E314" s="103"/>
      <c r="F314" s="103"/>
      <c r="G314" s="112"/>
      <c r="H314" s="14"/>
      <c r="I314" s="14"/>
      <c r="J314" s="14"/>
      <c r="K314" s="14"/>
      <c r="L314" s="120"/>
      <c r="M314" s="120"/>
      <c r="N314" s="120"/>
    </row>
    <row r="315" spans="1:14" ht="16.5">
      <c r="A315" s="100"/>
      <c r="B315" s="99"/>
      <c r="C315" s="100"/>
      <c r="D315" s="103"/>
      <c r="E315" s="103"/>
      <c r="F315" s="103"/>
      <c r="G315" s="112"/>
      <c r="H315" s="14"/>
      <c r="I315" s="14"/>
      <c r="J315" s="14"/>
      <c r="K315" s="14"/>
      <c r="L315" s="120"/>
      <c r="M315" s="120"/>
      <c r="N315" s="120"/>
    </row>
    <row r="316" spans="1:14" ht="16.5">
      <c r="A316" s="100"/>
      <c r="B316" s="99"/>
      <c r="C316" s="100"/>
      <c r="D316" s="103"/>
      <c r="E316" s="103"/>
      <c r="F316" s="103"/>
      <c r="G316" s="112"/>
      <c r="H316" s="14"/>
      <c r="I316" s="14"/>
      <c r="J316" s="14"/>
      <c r="K316" s="14"/>
      <c r="L316" s="120"/>
      <c r="M316" s="120"/>
      <c r="N316" s="120"/>
    </row>
    <row r="317" spans="1:14" ht="16.5">
      <c r="A317" s="100"/>
      <c r="B317" s="99"/>
      <c r="C317" s="100"/>
      <c r="D317" s="103"/>
      <c r="E317" s="103"/>
      <c r="F317" s="103"/>
      <c r="G317" s="112"/>
      <c r="H317" s="14"/>
      <c r="I317" s="14"/>
      <c r="J317" s="14"/>
      <c r="K317" s="14"/>
      <c r="L317" s="120"/>
      <c r="M317" s="120"/>
      <c r="N317" s="120"/>
    </row>
    <row r="318" spans="1:14" ht="16.5">
      <c r="A318" s="100"/>
      <c r="B318" s="99"/>
      <c r="C318" s="100"/>
      <c r="D318" s="103"/>
      <c r="E318" s="103"/>
      <c r="F318" s="103"/>
      <c r="G318" s="112"/>
      <c r="H318" s="14"/>
      <c r="I318" s="14"/>
      <c r="J318" s="14"/>
      <c r="K318" s="14"/>
      <c r="L318" s="120"/>
      <c r="M318" s="120"/>
      <c r="N318" s="120"/>
    </row>
    <row r="319" spans="1:14" ht="16.5">
      <c r="A319" s="100"/>
      <c r="B319" s="99"/>
      <c r="C319" s="100"/>
      <c r="D319" s="103"/>
      <c r="E319" s="103"/>
      <c r="F319" s="103"/>
      <c r="G319" s="112"/>
      <c r="H319" s="14"/>
      <c r="I319" s="14"/>
      <c r="J319" s="14"/>
      <c r="K319" s="14"/>
      <c r="L319" s="120"/>
      <c r="M319" s="120"/>
      <c r="N319" s="120"/>
    </row>
    <row r="320" spans="1:14" ht="16.5">
      <c r="A320" s="100"/>
      <c r="B320" s="99"/>
      <c r="C320" s="100"/>
      <c r="D320" s="103"/>
      <c r="E320" s="103"/>
      <c r="F320" s="103"/>
      <c r="G320" s="112"/>
      <c r="H320" s="14"/>
      <c r="I320" s="14"/>
      <c r="J320" s="14"/>
      <c r="K320" s="14"/>
      <c r="L320" s="120"/>
      <c r="M320" s="120"/>
      <c r="N320" s="120"/>
    </row>
    <row r="321" spans="1:14" ht="16.5">
      <c r="A321" s="100"/>
      <c r="B321" s="99"/>
      <c r="C321" s="100"/>
      <c r="D321" s="103"/>
      <c r="E321" s="103"/>
      <c r="F321" s="103"/>
      <c r="G321" s="112"/>
      <c r="H321" s="14"/>
      <c r="I321" s="14"/>
      <c r="J321" s="14"/>
      <c r="K321" s="14"/>
      <c r="L321" s="120"/>
      <c r="M321" s="120"/>
      <c r="N321" s="120"/>
    </row>
    <row r="322" spans="1:14" ht="16.5">
      <c r="A322" s="100"/>
      <c r="B322" s="99"/>
      <c r="C322" s="100"/>
      <c r="D322" s="103"/>
      <c r="E322" s="103"/>
      <c r="F322" s="103"/>
      <c r="G322" s="112"/>
      <c r="H322" s="14"/>
      <c r="I322" s="14"/>
      <c r="J322" s="14"/>
      <c r="K322" s="14"/>
      <c r="L322" s="120"/>
      <c r="M322" s="120"/>
      <c r="N322" s="120"/>
    </row>
    <row r="323" spans="1:14" ht="16.5">
      <c r="A323" s="100"/>
      <c r="B323" s="99"/>
      <c r="C323" s="100"/>
      <c r="D323" s="103"/>
      <c r="E323" s="103"/>
      <c r="F323" s="103"/>
      <c r="G323" s="112"/>
      <c r="H323" s="14"/>
      <c r="I323" s="14"/>
      <c r="J323" s="14"/>
      <c r="K323" s="14"/>
      <c r="L323" s="120"/>
      <c r="M323" s="120"/>
      <c r="N323" s="120"/>
    </row>
    <row r="324" spans="1:14" ht="16.5">
      <c r="A324" s="100"/>
      <c r="B324" s="99"/>
      <c r="C324" s="100"/>
      <c r="D324" s="103"/>
      <c r="E324" s="103"/>
      <c r="F324" s="103"/>
      <c r="G324" s="112"/>
      <c r="H324" s="14"/>
      <c r="I324" s="14"/>
      <c r="J324" s="14"/>
      <c r="K324" s="14"/>
      <c r="L324" s="120"/>
      <c r="M324" s="120"/>
      <c r="N324" s="120"/>
    </row>
    <row r="325" spans="1:14" ht="16.5">
      <c r="A325" s="100"/>
      <c r="B325" s="99"/>
      <c r="C325" s="100"/>
      <c r="D325" s="103"/>
      <c r="E325" s="103"/>
      <c r="F325" s="103"/>
      <c r="G325" s="112"/>
      <c r="H325" s="14"/>
      <c r="I325" s="14"/>
      <c r="J325" s="14"/>
      <c r="K325" s="14"/>
      <c r="L325" s="120"/>
      <c r="M325" s="120"/>
      <c r="N325" s="120"/>
    </row>
    <row r="326" spans="1:14" ht="16.5">
      <c r="A326" s="100"/>
      <c r="B326" s="99"/>
      <c r="C326" s="100"/>
      <c r="D326" s="103"/>
      <c r="E326" s="103"/>
      <c r="F326" s="103"/>
      <c r="G326" s="112"/>
      <c r="H326" s="14"/>
      <c r="I326" s="14"/>
      <c r="J326" s="14"/>
      <c r="K326" s="14"/>
      <c r="L326" s="120"/>
      <c r="M326" s="120"/>
      <c r="N326" s="120"/>
    </row>
    <row r="327" spans="1:14" ht="16.5">
      <c r="A327" s="100"/>
      <c r="B327" s="99"/>
      <c r="C327" s="100"/>
      <c r="D327" s="103"/>
      <c r="E327" s="103"/>
      <c r="F327" s="103"/>
      <c r="G327" s="112"/>
      <c r="H327" s="14"/>
      <c r="I327" s="14"/>
      <c r="J327" s="14"/>
      <c r="K327" s="14"/>
      <c r="L327" s="120"/>
      <c r="M327" s="120"/>
      <c r="N327" s="120"/>
    </row>
    <row r="328" spans="1:14" ht="16.5">
      <c r="A328" s="100"/>
      <c r="B328" s="99"/>
      <c r="C328" s="100"/>
      <c r="D328" s="103"/>
      <c r="E328" s="103"/>
      <c r="F328" s="103"/>
      <c r="G328" s="112"/>
      <c r="H328" s="14"/>
      <c r="I328" s="14"/>
      <c r="J328" s="14"/>
      <c r="K328" s="14"/>
      <c r="L328" s="120"/>
      <c r="M328" s="120"/>
      <c r="N328" s="120"/>
    </row>
    <row r="329" spans="1:14" ht="16.5">
      <c r="A329" s="100"/>
      <c r="B329" s="99"/>
      <c r="C329" s="100"/>
      <c r="D329" s="103"/>
      <c r="E329" s="103"/>
      <c r="F329" s="103"/>
      <c r="G329" s="112"/>
      <c r="H329" s="14"/>
      <c r="I329" s="14"/>
      <c r="J329" s="14"/>
      <c r="K329" s="14"/>
      <c r="L329" s="120"/>
      <c r="M329" s="120"/>
      <c r="N329" s="120"/>
    </row>
    <row r="330" spans="1:14" ht="16.5">
      <c r="A330" s="100"/>
      <c r="B330" s="99"/>
      <c r="C330" s="100"/>
      <c r="D330" s="103"/>
      <c r="E330" s="103"/>
      <c r="F330" s="103"/>
      <c r="G330" s="112"/>
      <c r="H330" s="14"/>
      <c r="I330" s="14"/>
      <c r="J330" s="14"/>
      <c r="K330" s="14"/>
      <c r="L330" s="120"/>
      <c r="M330" s="120"/>
      <c r="N330" s="120"/>
    </row>
    <row r="331" spans="1:14" ht="16.5">
      <c r="A331" s="100"/>
      <c r="B331" s="99"/>
      <c r="C331" s="100"/>
      <c r="D331" s="103"/>
      <c r="E331" s="103"/>
      <c r="F331" s="103"/>
      <c r="G331" s="112"/>
      <c r="H331" s="14"/>
      <c r="I331" s="14"/>
      <c r="J331" s="14"/>
      <c r="K331" s="14"/>
      <c r="L331" s="120"/>
      <c r="M331" s="120"/>
      <c r="N331" s="120"/>
    </row>
    <row r="332" spans="1:14" ht="16.5">
      <c r="A332" s="100"/>
      <c r="B332" s="99"/>
      <c r="C332" s="100"/>
      <c r="D332" s="103"/>
      <c r="E332" s="103"/>
      <c r="F332" s="103"/>
      <c r="G332" s="112"/>
      <c r="H332" s="14"/>
      <c r="I332" s="14"/>
      <c r="J332" s="14"/>
      <c r="K332" s="14"/>
      <c r="L332" s="120"/>
      <c r="M332" s="120"/>
      <c r="N332" s="120"/>
    </row>
    <row r="333" spans="1:14" ht="16.5">
      <c r="A333" s="100"/>
      <c r="B333" s="99"/>
      <c r="C333" s="100"/>
      <c r="D333" s="103"/>
      <c r="E333" s="103"/>
      <c r="F333" s="103"/>
      <c r="G333" s="112"/>
      <c r="H333" s="14"/>
      <c r="I333" s="14"/>
      <c r="J333" s="14"/>
      <c r="K333" s="14"/>
      <c r="L333" s="120"/>
      <c r="M333" s="120"/>
      <c r="N333" s="120"/>
    </row>
    <row r="334" spans="1:14" ht="16.5">
      <c r="A334" s="100"/>
      <c r="B334" s="99"/>
      <c r="C334" s="100"/>
      <c r="D334" s="103"/>
      <c r="E334" s="103"/>
      <c r="F334" s="103"/>
      <c r="G334" s="112"/>
      <c r="H334" s="14"/>
      <c r="I334" s="14"/>
      <c r="J334" s="14"/>
      <c r="K334" s="14"/>
      <c r="L334" s="120"/>
      <c r="M334" s="120"/>
      <c r="N334" s="120"/>
    </row>
    <row r="335" spans="1:14" ht="16.5">
      <c r="A335" s="100"/>
      <c r="B335" s="99"/>
      <c r="C335" s="100"/>
      <c r="D335" s="103"/>
      <c r="E335" s="103"/>
      <c r="F335" s="103"/>
      <c r="G335" s="112"/>
      <c r="H335" s="14"/>
      <c r="I335" s="14"/>
      <c r="J335" s="14"/>
      <c r="K335" s="14"/>
      <c r="L335" s="120"/>
      <c r="M335" s="120"/>
      <c r="N335" s="120"/>
    </row>
    <row r="336" spans="1:14" ht="16.5">
      <c r="A336" s="100"/>
      <c r="B336" s="99"/>
      <c r="C336" s="100"/>
      <c r="D336" s="103"/>
      <c r="E336" s="103"/>
      <c r="F336" s="103"/>
      <c r="G336" s="112"/>
      <c r="H336" s="14"/>
      <c r="I336" s="14"/>
      <c r="J336" s="14"/>
      <c r="K336" s="14"/>
      <c r="L336" s="120"/>
      <c r="M336" s="120"/>
      <c r="N336" s="120"/>
    </row>
    <row r="337" spans="1:14" ht="16.5">
      <c r="A337" s="100"/>
      <c r="B337" s="99"/>
      <c r="C337" s="100"/>
      <c r="D337" s="103"/>
      <c r="E337" s="103"/>
      <c r="F337" s="103"/>
      <c r="G337" s="112"/>
      <c r="H337" s="14"/>
      <c r="I337" s="14"/>
      <c r="J337" s="14"/>
      <c r="K337" s="14"/>
      <c r="L337" s="120"/>
      <c r="M337" s="120"/>
      <c r="N337" s="120"/>
    </row>
    <row r="338" spans="1:14" ht="16.5">
      <c r="A338" s="100"/>
      <c r="B338" s="99"/>
      <c r="C338" s="100"/>
      <c r="D338" s="103"/>
      <c r="E338" s="103"/>
      <c r="F338" s="103"/>
      <c r="G338" s="112"/>
      <c r="H338" s="14"/>
      <c r="I338" s="14"/>
      <c r="J338" s="14"/>
      <c r="K338" s="14"/>
      <c r="L338" s="120"/>
      <c r="M338" s="120"/>
      <c r="N338" s="120"/>
    </row>
    <row r="339" spans="1:14" ht="16.5">
      <c r="A339" s="100"/>
      <c r="B339" s="99"/>
      <c r="C339" s="100"/>
      <c r="D339" s="103"/>
      <c r="E339" s="103"/>
      <c r="F339" s="103"/>
      <c r="G339" s="112"/>
      <c r="H339" s="14"/>
      <c r="I339" s="14"/>
      <c r="J339" s="14"/>
      <c r="K339" s="14"/>
      <c r="L339" s="120"/>
      <c r="M339" s="120"/>
      <c r="N339" s="120"/>
    </row>
    <row r="340" spans="1:14" ht="16.5">
      <c r="A340" s="100"/>
      <c r="B340" s="99"/>
      <c r="C340" s="100"/>
      <c r="D340" s="103"/>
      <c r="E340" s="103"/>
      <c r="F340" s="103"/>
      <c r="G340" s="112"/>
      <c r="H340" s="14"/>
      <c r="I340" s="14"/>
      <c r="J340" s="14"/>
      <c r="K340" s="14"/>
      <c r="L340" s="120"/>
      <c r="M340" s="120"/>
      <c r="N340" s="120"/>
    </row>
    <row r="341" spans="1:14" ht="16.5">
      <c r="A341" s="100"/>
      <c r="B341" s="99"/>
      <c r="C341" s="100"/>
      <c r="D341" s="103"/>
      <c r="E341" s="103"/>
      <c r="F341" s="103"/>
      <c r="G341" s="112"/>
      <c r="H341" s="14"/>
      <c r="I341" s="14"/>
      <c r="J341" s="14"/>
      <c r="K341" s="14"/>
      <c r="L341" s="120"/>
      <c r="M341" s="120"/>
      <c r="N341" s="120"/>
    </row>
    <row r="342" spans="1:14" ht="16.5">
      <c r="A342" s="100"/>
      <c r="B342" s="99"/>
      <c r="C342" s="100"/>
      <c r="D342" s="103"/>
      <c r="E342" s="103"/>
      <c r="F342" s="103"/>
      <c r="G342" s="112"/>
      <c r="H342" s="14"/>
      <c r="I342" s="14"/>
      <c r="J342" s="14"/>
      <c r="K342" s="14"/>
      <c r="L342" s="120"/>
      <c r="M342" s="120"/>
      <c r="N342" s="120"/>
    </row>
    <row r="343" spans="1:14" ht="16.5">
      <c r="A343" s="100"/>
      <c r="B343" s="99"/>
      <c r="C343" s="100"/>
      <c r="D343" s="103"/>
      <c r="E343" s="103"/>
      <c r="F343" s="103"/>
      <c r="G343" s="112"/>
      <c r="H343" s="14"/>
      <c r="I343" s="14"/>
      <c r="J343" s="14"/>
      <c r="K343" s="14"/>
      <c r="L343" s="120"/>
      <c r="M343" s="120"/>
      <c r="N343" s="120"/>
    </row>
    <row r="344" spans="1:14" ht="16.5">
      <c r="A344" s="100"/>
      <c r="B344" s="99"/>
      <c r="C344" s="100"/>
      <c r="D344" s="103"/>
      <c r="E344" s="103"/>
      <c r="F344" s="103"/>
      <c r="G344" s="112"/>
      <c r="H344" s="14"/>
      <c r="I344" s="14"/>
      <c r="J344" s="14"/>
      <c r="K344" s="14"/>
      <c r="L344" s="120"/>
      <c r="M344" s="120"/>
      <c r="N344" s="120"/>
    </row>
    <row r="345" spans="1:14" ht="16.5">
      <c r="A345" s="100"/>
      <c r="B345" s="99"/>
      <c r="C345" s="100"/>
      <c r="D345" s="103"/>
      <c r="E345" s="103"/>
      <c r="F345" s="103"/>
      <c r="G345" s="112"/>
      <c r="H345" s="14"/>
      <c r="I345" s="14"/>
      <c r="J345" s="14"/>
      <c r="K345" s="14"/>
      <c r="L345" s="120"/>
      <c r="M345" s="120"/>
      <c r="N345" s="120"/>
    </row>
    <row r="346" spans="1:14" ht="16.5">
      <c r="A346" s="100"/>
      <c r="B346" s="99"/>
      <c r="C346" s="100"/>
      <c r="D346" s="103"/>
      <c r="E346" s="103"/>
      <c r="F346" s="103"/>
      <c r="G346" s="112"/>
      <c r="H346" s="14"/>
      <c r="I346" s="14"/>
      <c r="J346" s="14"/>
      <c r="K346" s="14"/>
      <c r="L346" s="120"/>
      <c r="M346" s="120"/>
      <c r="N346" s="120"/>
    </row>
    <row r="347" spans="1:14" ht="16.5">
      <c r="A347" s="100"/>
      <c r="B347" s="99"/>
      <c r="C347" s="100"/>
      <c r="D347" s="103"/>
      <c r="E347" s="103"/>
      <c r="F347" s="103"/>
      <c r="G347" s="112"/>
      <c r="H347" s="14"/>
      <c r="I347" s="14"/>
      <c r="J347" s="14"/>
      <c r="K347" s="14"/>
      <c r="L347" s="120"/>
      <c r="M347" s="120"/>
      <c r="N347" s="120"/>
    </row>
    <row r="348" spans="1:14" ht="16.5">
      <c r="A348" s="100"/>
      <c r="B348" s="99"/>
      <c r="C348" s="100"/>
      <c r="D348" s="103"/>
      <c r="E348" s="103"/>
      <c r="F348" s="103"/>
      <c r="G348" s="112"/>
      <c r="H348" s="14"/>
      <c r="I348" s="14"/>
      <c r="J348" s="14"/>
      <c r="K348" s="14"/>
      <c r="L348" s="120"/>
      <c r="M348" s="120"/>
      <c r="N348" s="120"/>
    </row>
    <row r="349" spans="1:14" ht="16.5">
      <c r="A349" s="100"/>
      <c r="B349" s="99"/>
      <c r="C349" s="100"/>
      <c r="D349" s="103"/>
      <c r="E349" s="103"/>
      <c r="F349" s="103"/>
      <c r="G349" s="112"/>
      <c r="H349" s="14"/>
      <c r="I349" s="14"/>
      <c r="J349" s="14"/>
      <c r="K349" s="14"/>
      <c r="L349" s="120"/>
      <c r="M349" s="120"/>
      <c r="N349" s="120"/>
    </row>
    <row r="350" spans="1:14" ht="16.5">
      <c r="A350" s="100"/>
      <c r="B350" s="99"/>
      <c r="C350" s="100"/>
      <c r="D350" s="103"/>
      <c r="E350" s="103"/>
      <c r="F350" s="103"/>
      <c r="G350" s="112"/>
      <c r="H350" s="14"/>
      <c r="I350" s="14"/>
      <c r="J350" s="14"/>
      <c r="K350" s="14"/>
      <c r="L350" s="120"/>
      <c r="M350" s="120"/>
      <c r="N350" s="120"/>
    </row>
    <row r="351" spans="1:14" ht="16.5">
      <c r="A351" s="100"/>
      <c r="B351" s="99"/>
      <c r="C351" s="100"/>
      <c r="D351" s="103"/>
      <c r="E351" s="103"/>
      <c r="F351" s="103"/>
      <c r="G351" s="112"/>
      <c r="H351" s="14"/>
      <c r="I351" s="14"/>
      <c r="J351" s="14"/>
      <c r="K351" s="14"/>
      <c r="L351" s="120"/>
      <c r="M351" s="120"/>
      <c r="N351" s="120"/>
    </row>
    <row r="352" spans="1:14" ht="16.5">
      <c r="A352" s="100"/>
      <c r="B352" s="99"/>
      <c r="C352" s="100"/>
      <c r="D352" s="103"/>
      <c r="E352" s="103"/>
      <c r="F352" s="103"/>
      <c r="G352" s="112"/>
      <c r="H352" s="14"/>
      <c r="I352" s="14"/>
      <c r="J352" s="14"/>
      <c r="K352" s="14"/>
      <c r="L352" s="120"/>
      <c r="M352" s="120"/>
      <c r="N352" s="120"/>
    </row>
    <row r="353" spans="1:14" ht="16.5">
      <c r="A353" s="100"/>
      <c r="B353" s="99"/>
      <c r="C353" s="100"/>
      <c r="D353" s="103"/>
      <c r="E353" s="103"/>
      <c r="F353" s="103"/>
      <c r="G353" s="112"/>
      <c r="H353" s="14"/>
      <c r="I353" s="14"/>
      <c r="J353" s="14"/>
      <c r="K353" s="14"/>
      <c r="L353" s="120"/>
      <c r="M353" s="120"/>
      <c r="N353" s="120"/>
    </row>
    <row r="354" spans="1:14" ht="16.5">
      <c r="A354" s="100"/>
      <c r="B354" s="99"/>
      <c r="C354" s="100"/>
      <c r="D354" s="103"/>
      <c r="E354" s="103"/>
      <c r="F354" s="103"/>
      <c r="G354" s="112"/>
      <c r="H354" s="14"/>
      <c r="I354" s="14"/>
      <c r="J354" s="14"/>
      <c r="K354" s="14"/>
      <c r="L354" s="120"/>
      <c r="M354" s="120"/>
      <c r="N354" s="120"/>
    </row>
    <row r="355" spans="1:14" ht="16.5">
      <c r="A355" s="100"/>
      <c r="B355" s="99"/>
      <c r="C355" s="100"/>
      <c r="D355" s="103"/>
      <c r="E355" s="103"/>
      <c r="F355" s="103"/>
      <c r="G355" s="112"/>
      <c r="H355" s="14"/>
      <c r="I355" s="14"/>
      <c r="J355" s="14"/>
      <c r="K355" s="14"/>
      <c r="L355" s="120"/>
      <c r="M355" s="120"/>
      <c r="N355" s="120"/>
    </row>
    <row r="356" spans="1:14" ht="16.5">
      <c r="A356" s="100"/>
      <c r="B356" s="99"/>
      <c r="C356" s="100"/>
      <c r="D356" s="103"/>
      <c r="E356" s="103"/>
      <c r="F356" s="103"/>
      <c r="G356" s="112"/>
      <c r="H356" s="14"/>
      <c r="I356" s="14"/>
      <c r="J356" s="14"/>
      <c r="K356" s="14"/>
      <c r="L356" s="120"/>
      <c r="M356" s="120"/>
      <c r="N356" s="120"/>
    </row>
    <row r="357" spans="1:14" ht="16.5">
      <c r="A357" s="100"/>
      <c r="B357" s="99"/>
      <c r="C357" s="100"/>
      <c r="D357" s="103"/>
      <c r="E357" s="103"/>
      <c r="F357" s="103"/>
      <c r="G357" s="112"/>
      <c r="H357" s="14"/>
      <c r="I357" s="14"/>
      <c r="J357" s="14"/>
      <c r="K357" s="14"/>
      <c r="L357" s="120"/>
      <c r="M357" s="120"/>
      <c r="N357" s="120"/>
    </row>
    <row r="358" spans="1:14" ht="16.5">
      <c r="A358" s="100"/>
      <c r="B358" s="99"/>
      <c r="C358" s="100"/>
      <c r="D358" s="103"/>
      <c r="E358" s="103"/>
      <c r="F358" s="103"/>
      <c r="G358" s="112"/>
      <c r="H358" s="14"/>
      <c r="I358" s="14"/>
      <c r="J358" s="14"/>
      <c r="K358" s="14"/>
      <c r="L358" s="120"/>
      <c r="M358" s="120"/>
      <c r="N358" s="120"/>
    </row>
    <row r="359" spans="1:14" ht="16.5">
      <c r="A359" s="100"/>
      <c r="B359" s="99"/>
      <c r="C359" s="100"/>
      <c r="D359" s="103"/>
      <c r="E359" s="103"/>
      <c r="F359" s="103"/>
      <c r="G359" s="112"/>
      <c r="H359" s="14"/>
      <c r="I359" s="14"/>
      <c r="J359" s="14"/>
      <c r="K359" s="14"/>
      <c r="L359" s="120"/>
      <c r="M359" s="120"/>
      <c r="N359" s="120"/>
    </row>
    <row r="360" spans="1:14" ht="16.5">
      <c r="A360" s="100"/>
      <c r="B360" s="99"/>
      <c r="C360" s="100"/>
      <c r="D360" s="103"/>
      <c r="E360" s="103"/>
      <c r="F360" s="103"/>
      <c r="G360" s="112"/>
      <c r="H360" s="14"/>
      <c r="I360" s="14"/>
      <c r="J360" s="14"/>
      <c r="K360" s="14"/>
      <c r="L360" s="120"/>
      <c r="M360" s="120"/>
      <c r="N360" s="120"/>
    </row>
    <row r="361" spans="1:14" ht="16.5">
      <c r="A361" s="100"/>
      <c r="B361" s="99"/>
      <c r="C361" s="100"/>
      <c r="D361" s="103"/>
      <c r="E361" s="103"/>
      <c r="F361" s="103"/>
      <c r="G361" s="112"/>
      <c r="H361" s="14"/>
      <c r="I361" s="14"/>
      <c r="J361" s="14"/>
      <c r="K361" s="14"/>
      <c r="L361" s="120"/>
      <c r="M361" s="120"/>
      <c r="N361" s="120"/>
    </row>
    <row r="362" spans="1:14" ht="16.5">
      <c r="A362" s="100"/>
      <c r="B362" s="99"/>
      <c r="C362" s="100"/>
      <c r="D362" s="103"/>
      <c r="E362" s="103"/>
      <c r="F362" s="103"/>
      <c r="G362" s="112"/>
      <c r="H362" s="14"/>
      <c r="I362" s="14"/>
      <c r="J362" s="14"/>
      <c r="K362" s="14"/>
      <c r="L362" s="120"/>
      <c r="M362" s="120"/>
      <c r="N362" s="120"/>
    </row>
    <row r="363" spans="1:14" ht="16.5">
      <c r="A363" s="91"/>
      <c r="D363" s="103"/>
      <c r="E363" s="103"/>
      <c r="F363" s="103"/>
      <c r="G363" s="113"/>
      <c r="H363" s="5"/>
      <c r="I363" s="5"/>
      <c r="K363" s="5"/>
      <c r="L363" s="120"/>
      <c r="M363" s="120"/>
      <c r="N363" s="120"/>
    </row>
    <row r="364" spans="1:14" ht="16.5">
      <c r="A364" s="91"/>
      <c r="D364" s="103"/>
      <c r="E364" s="103"/>
      <c r="F364" s="103"/>
      <c r="G364" s="113"/>
      <c r="H364" s="5"/>
      <c r="I364" s="5"/>
      <c r="K364" s="5"/>
      <c r="L364" s="120"/>
      <c r="M364" s="120"/>
      <c r="N364" s="120"/>
    </row>
    <row r="365" spans="1:14" ht="16.5">
      <c r="A365" s="91"/>
      <c r="D365" s="103"/>
      <c r="E365" s="103"/>
      <c r="F365" s="103"/>
      <c r="G365" s="113"/>
      <c r="H365" s="5"/>
      <c r="I365" s="5"/>
      <c r="K365" s="5"/>
      <c r="L365" s="120"/>
      <c r="M365" s="120"/>
      <c r="N365" s="120"/>
    </row>
    <row r="366" spans="1:14" ht="16.5">
      <c r="A366" s="91"/>
      <c r="D366" s="103"/>
      <c r="E366" s="103"/>
      <c r="F366" s="103"/>
      <c r="G366" s="113"/>
      <c r="H366" s="5"/>
      <c r="I366" s="5"/>
      <c r="K366" s="5"/>
      <c r="L366" s="120"/>
      <c r="M366" s="120"/>
      <c r="N366" s="120"/>
    </row>
    <row r="367" spans="1:14" ht="16.5">
      <c r="A367" s="91"/>
      <c r="D367" s="103"/>
      <c r="E367" s="103"/>
      <c r="F367" s="103"/>
      <c r="G367" s="113"/>
      <c r="H367" s="5"/>
      <c r="I367" s="5"/>
      <c r="K367" s="5"/>
      <c r="L367" s="120"/>
      <c r="M367" s="120"/>
      <c r="N367" s="120"/>
    </row>
    <row r="368" spans="1:14" ht="16.5">
      <c r="A368" s="91"/>
      <c r="D368" s="103"/>
      <c r="E368" s="103"/>
      <c r="F368" s="103"/>
      <c r="L368" s="120"/>
      <c r="M368" s="120"/>
      <c r="N368" s="120"/>
    </row>
    <row r="369" spans="1:14" ht="16.5">
      <c r="A369" s="91"/>
      <c r="D369" s="103"/>
      <c r="E369" s="103"/>
      <c r="F369" s="103"/>
      <c r="L369" s="120"/>
      <c r="M369" s="120"/>
      <c r="N369" s="120"/>
    </row>
    <row r="370" spans="1:14" ht="16.5">
      <c r="A370" s="91"/>
      <c r="D370" s="103"/>
      <c r="E370" s="103"/>
      <c r="F370" s="103"/>
      <c r="L370" s="120"/>
      <c r="M370" s="120"/>
      <c r="N370" s="120"/>
    </row>
    <row r="371" spans="1:14" ht="15">
      <c r="A371" s="91"/>
      <c r="L371" s="120"/>
      <c r="M371" s="120"/>
      <c r="N371" s="120"/>
    </row>
    <row r="372" spans="1:14" ht="15">
      <c r="A372" s="91"/>
      <c r="L372" s="120"/>
      <c r="M372" s="120"/>
      <c r="N372" s="120"/>
    </row>
    <row r="373" spans="1:14" ht="15">
      <c r="A373" s="91"/>
      <c r="L373" s="120"/>
      <c r="M373" s="120"/>
      <c r="N373" s="120"/>
    </row>
    <row r="374" spans="1:14" ht="15">
      <c r="A374" s="91"/>
      <c r="L374" s="120"/>
      <c r="M374" s="120"/>
      <c r="N374" s="120"/>
    </row>
    <row r="375" spans="1:14" ht="15">
      <c r="A375" s="91"/>
      <c r="L375" s="120"/>
      <c r="M375" s="120"/>
      <c r="N375" s="120"/>
    </row>
    <row r="376" spans="1:14" ht="15">
      <c r="A376" s="91"/>
      <c r="L376" s="120"/>
      <c r="M376" s="120"/>
      <c r="N376" s="120"/>
    </row>
    <row r="377" spans="1:14" ht="15">
      <c r="A377" s="91"/>
      <c r="L377" s="120"/>
      <c r="M377" s="120"/>
      <c r="N377" s="120"/>
    </row>
    <row r="378" spans="1:14" ht="15">
      <c r="A378" s="91"/>
      <c r="L378" s="120"/>
      <c r="M378" s="120"/>
      <c r="N378" s="120"/>
    </row>
    <row r="379" spans="1:14" ht="15">
      <c r="A379" s="91"/>
      <c r="L379" s="120"/>
      <c r="M379" s="120"/>
      <c r="N379" s="120"/>
    </row>
    <row r="380" spans="1:14" ht="15">
      <c r="A380" s="91"/>
      <c r="L380" s="120"/>
      <c r="M380" s="120"/>
      <c r="N380" s="120"/>
    </row>
    <row r="381" spans="1:14" ht="15">
      <c r="A381" s="91"/>
      <c r="L381" s="120"/>
      <c r="M381" s="120"/>
      <c r="N381" s="120"/>
    </row>
    <row r="382" spans="1:14" ht="15">
      <c r="A382" s="91"/>
      <c r="L382" s="120"/>
      <c r="M382" s="120"/>
      <c r="N382" s="120"/>
    </row>
    <row r="383" spans="1:14" ht="15">
      <c r="A383" s="91"/>
      <c r="L383" s="120"/>
      <c r="M383" s="120"/>
      <c r="N383" s="120"/>
    </row>
    <row r="384" spans="1:14" ht="15">
      <c r="A384" s="91"/>
      <c r="L384" s="120"/>
      <c r="M384" s="120"/>
      <c r="N384" s="120"/>
    </row>
    <row r="385" spans="1:14" ht="15">
      <c r="A385" s="91"/>
      <c r="L385" s="120"/>
      <c r="M385" s="120"/>
      <c r="N385" s="120"/>
    </row>
    <row r="386" spans="1:14" ht="15">
      <c r="A386" s="91"/>
      <c r="L386" s="120"/>
      <c r="M386" s="120"/>
      <c r="N386" s="120"/>
    </row>
    <row r="387" spans="1:14" ht="15">
      <c r="A387" s="91"/>
      <c r="L387" s="120"/>
      <c r="M387" s="120"/>
      <c r="N387" s="120"/>
    </row>
    <row r="388" spans="1:14" ht="15">
      <c r="A388" s="91"/>
      <c r="L388" s="120"/>
      <c r="M388" s="120"/>
      <c r="N388" s="120"/>
    </row>
    <row r="389" spans="1:14" ht="15">
      <c r="A389" s="91"/>
      <c r="L389" s="120"/>
      <c r="M389" s="120"/>
      <c r="N389" s="120"/>
    </row>
    <row r="390" spans="1:14" ht="15">
      <c r="A390" s="91"/>
      <c r="L390" s="120"/>
      <c r="M390" s="120"/>
      <c r="N390" s="120"/>
    </row>
    <row r="391" spans="1:14" ht="15">
      <c r="A391" s="91"/>
      <c r="L391" s="120"/>
      <c r="M391" s="120"/>
      <c r="N391" s="120"/>
    </row>
    <row r="392" spans="1:14" ht="15">
      <c r="A392" s="91"/>
      <c r="L392" s="120"/>
      <c r="M392" s="120"/>
      <c r="N392" s="120"/>
    </row>
    <row r="393" spans="1:14" ht="15">
      <c r="A393" s="91"/>
      <c r="L393" s="120"/>
      <c r="M393" s="120"/>
      <c r="N393" s="120"/>
    </row>
    <row r="394" spans="1:14" ht="15">
      <c r="A394" s="91"/>
      <c r="L394" s="120"/>
      <c r="M394" s="120"/>
      <c r="N394" s="120"/>
    </row>
    <row r="395" spans="1:14" ht="15">
      <c r="A395" s="91"/>
      <c r="L395" s="120"/>
      <c r="M395" s="120"/>
      <c r="N395" s="120"/>
    </row>
    <row r="396" spans="1:14" ht="15">
      <c r="A396" s="91"/>
      <c r="L396" s="120"/>
      <c r="M396" s="120"/>
      <c r="N396" s="120"/>
    </row>
    <row r="397" spans="1:14" ht="15">
      <c r="A397" s="91"/>
      <c r="L397" s="120"/>
      <c r="M397" s="120"/>
      <c r="N397" s="120"/>
    </row>
    <row r="398" spans="1:14" ht="15">
      <c r="A398" s="91"/>
      <c r="L398" s="120"/>
      <c r="M398" s="120"/>
      <c r="N398" s="120"/>
    </row>
    <row r="399" spans="1:14" ht="15">
      <c r="A399" s="91"/>
      <c r="L399" s="120"/>
      <c r="M399" s="120"/>
      <c r="N399" s="120"/>
    </row>
    <row r="400" spans="1:14" ht="15">
      <c r="A400" s="91"/>
      <c r="L400" s="120"/>
      <c r="M400" s="120"/>
      <c r="N400" s="120"/>
    </row>
    <row r="401" spans="1:14" ht="15">
      <c r="A401" s="91"/>
      <c r="L401" s="120"/>
      <c r="M401" s="120"/>
      <c r="N401" s="120"/>
    </row>
    <row r="402" spans="1:14" ht="15">
      <c r="A402" s="91"/>
      <c r="L402" s="120"/>
      <c r="M402" s="120"/>
      <c r="N402" s="120"/>
    </row>
    <row r="403" spans="1:14" ht="15">
      <c r="A403" s="91"/>
      <c r="L403" s="120"/>
      <c r="M403" s="120"/>
      <c r="N403" s="120"/>
    </row>
    <row r="404" spans="1:14" ht="15">
      <c r="A404" s="91"/>
      <c r="L404" s="120"/>
      <c r="M404" s="120"/>
      <c r="N404" s="120"/>
    </row>
    <row r="405" spans="1:14" ht="15">
      <c r="A405" s="91"/>
      <c r="L405" s="120"/>
      <c r="M405" s="120"/>
      <c r="N405" s="120"/>
    </row>
    <row r="406" spans="1:14" ht="15">
      <c r="A406" s="91"/>
      <c r="L406" s="120"/>
      <c r="M406" s="120"/>
      <c r="N406" s="120"/>
    </row>
    <row r="407" spans="1:14" ht="15">
      <c r="A407" s="91"/>
      <c r="L407" s="120"/>
      <c r="M407" s="120"/>
      <c r="N407" s="120"/>
    </row>
    <row r="408" spans="1:14" ht="15">
      <c r="A408" s="91"/>
      <c r="L408" s="120"/>
      <c r="M408" s="120"/>
      <c r="N408" s="120"/>
    </row>
    <row r="409" spans="1:14" ht="15">
      <c r="A409" s="91"/>
      <c r="L409" s="120"/>
      <c r="M409" s="120"/>
      <c r="N409" s="120"/>
    </row>
    <row r="410" spans="1:14" ht="15">
      <c r="A410" s="91"/>
      <c r="L410" s="120"/>
      <c r="M410" s="120"/>
      <c r="N410" s="120"/>
    </row>
    <row r="411" spans="1:14" ht="15">
      <c r="A411" s="91"/>
      <c r="L411" s="120"/>
      <c r="M411" s="120"/>
      <c r="N411" s="120"/>
    </row>
    <row r="412" spans="1:14" ht="15">
      <c r="A412" s="91"/>
      <c r="L412" s="120"/>
      <c r="M412" s="120"/>
      <c r="N412" s="120"/>
    </row>
    <row r="413" spans="1:14" ht="15">
      <c r="A413" s="91"/>
      <c r="L413" s="120"/>
      <c r="M413" s="120"/>
      <c r="N413" s="120"/>
    </row>
    <row r="414" spans="1:14" ht="15">
      <c r="A414" s="91"/>
      <c r="L414" s="120"/>
      <c r="M414" s="120"/>
      <c r="N414" s="120"/>
    </row>
    <row r="415" spans="1:14" ht="15">
      <c r="A415" s="91"/>
      <c r="L415" s="120"/>
      <c r="M415" s="120"/>
      <c r="N415" s="120"/>
    </row>
    <row r="416" spans="1:14" ht="15">
      <c r="A416" s="91"/>
      <c r="L416" s="120"/>
      <c r="M416" s="120"/>
      <c r="N416" s="120"/>
    </row>
    <row r="417" spans="1:14" ht="15">
      <c r="A417" s="91"/>
      <c r="L417" s="120"/>
      <c r="M417" s="120"/>
      <c r="N417" s="120"/>
    </row>
    <row r="418" spans="1:14" ht="15">
      <c r="A418" s="91"/>
      <c r="L418" s="120"/>
      <c r="M418" s="120"/>
      <c r="N418" s="120"/>
    </row>
    <row r="419" spans="1:14" ht="15">
      <c r="A419" s="91"/>
      <c r="L419" s="120"/>
      <c r="M419" s="120"/>
      <c r="N419" s="120"/>
    </row>
    <row r="420" spans="1:14" ht="15">
      <c r="A420" s="91"/>
      <c r="L420" s="120"/>
      <c r="M420" s="120"/>
      <c r="N420" s="120"/>
    </row>
    <row r="421" spans="1:14" ht="15">
      <c r="A421" s="91"/>
      <c r="L421" s="120"/>
      <c r="M421" s="120"/>
      <c r="N421" s="120"/>
    </row>
    <row r="422" spans="1:14" ht="15">
      <c r="A422" s="91"/>
      <c r="L422" s="120"/>
      <c r="M422" s="120"/>
      <c r="N422" s="120"/>
    </row>
    <row r="423" spans="1:14" ht="15">
      <c r="A423" s="91"/>
      <c r="L423" s="120"/>
      <c r="M423" s="120"/>
      <c r="N423" s="120"/>
    </row>
    <row r="424" spans="1:14" ht="15">
      <c r="A424" s="91"/>
      <c r="L424" s="120"/>
      <c r="M424" s="120"/>
      <c r="N424" s="120"/>
    </row>
    <row r="425" spans="1:14" ht="15">
      <c r="A425" s="91"/>
      <c r="L425" s="120"/>
      <c r="M425" s="120"/>
      <c r="N425" s="120"/>
    </row>
    <row r="426" spans="1:14" ht="15">
      <c r="A426" s="91"/>
      <c r="L426" s="120"/>
      <c r="M426" s="120"/>
      <c r="N426" s="120"/>
    </row>
    <row r="427" spans="1:14" ht="15">
      <c r="A427" s="91"/>
      <c r="L427" s="120"/>
      <c r="M427" s="120"/>
      <c r="N427" s="120"/>
    </row>
    <row r="428" spans="1:14" ht="15">
      <c r="A428" s="91"/>
      <c r="L428" s="120"/>
      <c r="M428" s="120"/>
      <c r="N428" s="120"/>
    </row>
    <row r="429" spans="1:14" ht="15">
      <c r="A429" s="91"/>
      <c r="L429" s="120"/>
      <c r="M429" s="120"/>
      <c r="N429" s="120"/>
    </row>
    <row r="430" spans="1:14" ht="15">
      <c r="A430" s="91"/>
      <c r="L430" s="120"/>
      <c r="M430" s="120"/>
      <c r="N430" s="120"/>
    </row>
    <row r="431" spans="1:14" ht="15">
      <c r="A431" s="91"/>
      <c r="L431" s="120"/>
      <c r="M431" s="120"/>
      <c r="N431" s="120"/>
    </row>
    <row r="432" spans="1:14" ht="15">
      <c r="A432" s="91"/>
      <c r="L432" s="120"/>
      <c r="M432" s="120"/>
      <c r="N432" s="120"/>
    </row>
    <row r="433" spans="1:1" ht="15">
      <c r="A433" s="91"/>
    </row>
    <row r="434" spans="1:1" ht="15">
      <c r="A434" s="91"/>
    </row>
    <row r="435" spans="1:1" ht="15">
      <c r="A435" s="91"/>
    </row>
    <row r="436" spans="1:1" ht="15">
      <c r="A436" s="91"/>
    </row>
    <row r="437" spans="1:1" ht="15">
      <c r="A437" s="91"/>
    </row>
    <row r="438" spans="1:1" ht="15">
      <c r="A438" s="91"/>
    </row>
    <row r="439" spans="1:1" ht="15">
      <c r="A439" s="91"/>
    </row>
    <row r="440" spans="1:1" ht="15">
      <c r="A440" s="91"/>
    </row>
    <row r="441" spans="1:1" ht="15">
      <c r="A441" s="91"/>
    </row>
    <row r="442" spans="1:1" ht="15">
      <c r="A442" s="91"/>
    </row>
    <row r="443" spans="1:1" ht="15">
      <c r="A443" s="91"/>
    </row>
    <row r="444" spans="1:1" ht="15">
      <c r="A444" s="91"/>
    </row>
    <row r="445" spans="1:1" ht="15">
      <c r="A445" s="91"/>
    </row>
    <row r="446" spans="1:1" ht="15">
      <c r="A446" s="91"/>
    </row>
    <row r="447" spans="1:1" ht="15">
      <c r="A447" s="91"/>
    </row>
    <row r="448" spans="1:1" ht="15">
      <c r="A448" s="91"/>
    </row>
    <row r="449" spans="1:1" ht="15">
      <c r="A449" s="91"/>
    </row>
    <row r="450" spans="1:1" ht="15">
      <c r="A450" s="91"/>
    </row>
    <row r="451" spans="1:1" ht="15">
      <c r="A451" s="91"/>
    </row>
    <row r="452" spans="1:1" ht="15">
      <c r="A452" s="91"/>
    </row>
    <row r="453" spans="1:1" ht="15">
      <c r="A453" s="91"/>
    </row>
    <row r="454" spans="1:1" ht="15">
      <c r="A454" s="91"/>
    </row>
    <row r="455" spans="1:1" ht="15">
      <c r="A455" s="91"/>
    </row>
    <row r="456" spans="1:1" ht="15">
      <c r="A456" s="91"/>
    </row>
    <row r="457" spans="1:1" ht="15">
      <c r="A457" s="91"/>
    </row>
    <row r="458" spans="1:1" ht="15">
      <c r="A458" s="91"/>
    </row>
    <row r="459" spans="1:1" ht="15">
      <c r="A459" s="91"/>
    </row>
    <row r="460" spans="1:1" ht="15">
      <c r="A460" s="91"/>
    </row>
    <row r="461" spans="1:1" ht="15">
      <c r="A461" s="91"/>
    </row>
    <row r="462" spans="1:1" ht="15">
      <c r="A462" s="91"/>
    </row>
    <row r="463" spans="1:1" ht="15">
      <c r="A463" s="91"/>
    </row>
    <row r="464" spans="1:1" ht="15">
      <c r="A464" s="91"/>
    </row>
    <row r="465" spans="1:1" ht="15">
      <c r="A465" s="91"/>
    </row>
    <row r="466" spans="1:1" ht="15">
      <c r="A466" s="91"/>
    </row>
    <row r="467" spans="1:1" ht="15">
      <c r="A467" s="91"/>
    </row>
    <row r="468" spans="1:1" ht="15">
      <c r="A468" s="91"/>
    </row>
    <row r="469" spans="1:1" ht="15">
      <c r="A469" s="91"/>
    </row>
    <row r="470" spans="1:1" ht="15">
      <c r="A470" s="91"/>
    </row>
    <row r="471" spans="1:1" ht="15">
      <c r="A471" s="91"/>
    </row>
    <row r="472" spans="1:1" ht="15">
      <c r="A472" s="91"/>
    </row>
    <row r="473" spans="1:1" ht="15">
      <c r="A473" s="91"/>
    </row>
    <row r="474" spans="1:1" ht="15">
      <c r="A474" s="91"/>
    </row>
    <row r="475" spans="1:1" ht="15">
      <c r="A475" s="91"/>
    </row>
    <row r="476" spans="1:1" ht="15">
      <c r="A476" s="91"/>
    </row>
    <row r="477" spans="1:1" ht="15">
      <c r="A477" s="91"/>
    </row>
    <row r="478" spans="1:1" ht="15">
      <c r="A478" s="91"/>
    </row>
    <row r="479" spans="1:1" ht="15">
      <c r="A479" s="91"/>
    </row>
    <row r="480" spans="1:1" ht="15">
      <c r="A480" s="91"/>
    </row>
    <row r="481" spans="1:1" ht="15">
      <c r="A481" s="91"/>
    </row>
    <row r="482" spans="1:1" ht="15">
      <c r="A482" s="91"/>
    </row>
    <row r="483" spans="1:1" ht="15">
      <c r="A483" s="91"/>
    </row>
    <row r="484" spans="1:1" ht="15">
      <c r="A484" s="91"/>
    </row>
    <row r="485" spans="1:1" ht="15">
      <c r="A485" s="91"/>
    </row>
    <row r="486" spans="1:1" ht="15">
      <c r="A486" s="91"/>
    </row>
    <row r="487" spans="1:1" ht="15">
      <c r="A487" s="91"/>
    </row>
    <row r="488" spans="1:1" ht="15">
      <c r="A488" s="91"/>
    </row>
    <row r="489" spans="1:1" ht="15">
      <c r="A489" s="91"/>
    </row>
    <row r="490" spans="1:1" ht="15">
      <c r="A490" s="91"/>
    </row>
    <row r="491" spans="1:1" ht="15">
      <c r="A491" s="91"/>
    </row>
    <row r="492" spans="1:1" ht="15">
      <c r="A492" s="91"/>
    </row>
    <row r="493" spans="1:1" ht="15">
      <c r="A493" s="91"/>
    </row>
    <row r="494" spans="1:1" ht="15">
      <c r="A494" s="91"/>
    </row>
    <row r="495" spans="1:1" ht="15">
      <c r="A495" s="91"/>
    </row>
    <row r="496" spans="1:1" ht="15">
      <c r="A496" s="91"/>
    </row>
    <row r="497" spans="1:1" ht="15">
      <c r="A497" s="91"/>
    </row>
    <row r="498" spans="1:1" ht="15">
      <c r="A498" s="91"/>
    </row>
    <row r="499" spans="1:1" ht="15">
      <c r="A499" s="91"/>
    </row>
    <row r="500" spans="1:1" ht="15">
      <c r="A500" s="91"/>
    </row>
    <row r="501" spans="1:1" ht="15">
      <c r="A501" s="91"/>
    </row>
    <row r="502" spans="1:1" ht="15">
      <c r="A502" s="91"/>
    </row>
    <row r="503" spans="1:1" ht="15">
      <c r="A503" s="91"/>
    </row>
    <row r="504" spans="1:1" ht="15">
      <c r="A504" s="91"/>
    </row>
    <row r="505" spans="1:1" ht="15">
      <c r="A505" s="91"/>
    </row>
    <row r="506" spans="1:1" ht="15">
      <c r="A506" s="91"/>
    </row>
    <row r="507" spans="1:1" ht="15">
      <c r="A507" s="91"/>
    </row>
    <row r="508" spans="1:1" ht="15">
      <c r="A508" s="91"/>
    </row>
    <row r="509" spans="1:1" ht="15">
      <c r="A509" s="91"/>
    </row>
    <row r="510" spans="1:1" ht="15">
      <c r="A510" s="91"/>
    </row>
    <row r="511" spans="1:1" ht="15">
      <c r="A511" s="91"/>
    </row>
    <row r="512" spans="1:1" ht="15">
      <c r="A512" s="91"/>
    </row>
    <row r="513" spans="1:1" ht="15">
      <c r="A513" s="91"/>
    </row>
    <row r="514" spans="1:1" ht="15">
      <c r="A514" s="91"/>
    </row>
    <row r="515" spans="1:1" ht="15">
      <c r="A515" s="91"/>
    </row>
    <row r="516" spans="1:1" ht="15">
      <c r="A516" s="91"/>
    </row>
    <row r="517" spans="1:1" ht="15">
      <c r="A517" s="91"/>
    </row>
    <row r="518" spans="1:1" ht="15">
      <c r="A518" s="91"/>
    </row>
    <row r="519" spans="1:1" ht="15">
      <c r="A519" s="91"/>
    </row>
    <row r="520" spans="1:1" ht="15">
      <c r="A520" s="91"/>
    </row>
    <row r="521" spans="1:1" ht="15">
      <c r="A521" s="91"/>
    </row>
    <row r="522" spans="1:1" ht="15">
      <c r="A522" s="91"/>
    </row>
    <row r="523" spans="1:1" ht="15">
      <c r="A523" s="91"/>
    </row>
    <row r="524" spans="1:1" ht="15">
      <c r="A524" s="91"/>
    </row>
    <row r="525" spans="1:1" ht="15">
      <c r="A525" s="91"/>
    </row>
    <row r="526" spans="1:1" ht="15">
      <c r="A526" s="91"/>
    </row>
    <row r="527" spans="1:1" ht="15">
      <c r="A527" s="91"/>
    </row>
    <row r="528" spans="1:1" ht="15">
      <c r="A528" s="91"/>
    </row>
    <row r="529" spans="1:1" ht="15">
      <c r="A529" s="91"/>
    </row>
    <row r="530" spans="1:1" ht="15">
      <c r="A530" s="91"/>
    </row>
    <row r="531" spans="1:1" ht="15">
      <c r="A531" s="91"/>
    </row>
    <row r="532" spans="1:1" ht="15">
      <c r="A532" s="91"/>
    </row>
    <row r="533" spans="1:1" ht="15">
      <c r="A533" s="91"/>
    </row>
    <row r="534" spans="1:1" ht="15">
      <c r="A534" s="91"/>
    </row>
    <row r="535" spans="1:1" ht="15">
      <c r="A535" s="91"/>
    </row>
    <row r="536" spans="1:1" ht="15">
      <c r="A536" s="91"/>
    </row>
    <row r="537" spans="1:1" ht="15">
      <c r="A537" s="91"/>
    </row>
    <row r="538" spans="1:1" ht="15">
      <c r="A538" s="91"/>
    </row>
    <row r="539" spans="1:1" ht="15">
      <c r="A539" s="91"/>
    </row>
    <row r="540" spans="1:1" ht="15">
      <c r="A540" s="91"/>
    </row>
    <row r="541" spans="1:1" ht="15">
      <c r="A541" s="91"/>
    </row>
    <row r="542" spans="1:1" ht="15">
      <c r="A542" s="91"/>
    </row>
    <row r="543" spans="1:1" ht="15">
      <c r="A543" s="91"/>
    </row>
    <row r="544" spans="1:1" ht="15">
      <c r="A544" s="91"/>
    </row>
    <row r="545" spans="1:1" ht="15">
      <c r="A545" s="91"/>
    </row>
    <row r="546" spans="1:1" ht="15">
      <c r="A546" s="91"/>
    </row>
    <row r="547" spans="1:1" ht="15">
      <c r="A547" s="91"/>
    </row>
    <row r="548" spans="1:1" ht="15">
      <c r="A548" s="91"/>
    </row>
    <row r="549" spans="1:1" ht="15">
      <c r="A549" s="91"/>
    </row>
    <row r="550" spans="1:1" ht="15">
      <c r="A550" s="91"/>
    </row>
    <row r="551" spans="1:1" ht="15">
      <c r="A551" s="91"/>
    </row>
    <row r="552" spans="1:1" ht="15">
      <c r="A552" s="91"/>
    </row>
    <row r="553" spans="1:1" ht="15">
      <c r="A553" s="91"/>
    </row>
    <row r="554" spans="1:1" ht="15">
      <c r="A554" s="91"/>
    </row>
    <row r="555" spans="1:1" ht="15">
      <c r="A555" s="91"/>
    </row>
    <row r="556" spans="1:1" ht="15">
      <c r="A556" s="91"/>
    </row>
    <row r="557" spans="1:1" ht="15">
      <c r="A557" s="91"/>
    </row>
    <row r="558" spans="1:1" ht="15">
      <c r="A558" s="91"/>
    </row>
    <row r="559" spans="1:1" ht="15">
      <c r="A559" s="91"/>
    </row>
    <row r="560" spans="1:1" ht="15">
      <c r="A560" s="91"/>
    </row>
    <row r="561" spans="1:1" ht="15">
      <c r="A561" s="91"/>
    </row>
    <row r="562" spans="1:1" ht="15">
      <c r="A562" s="91"/>
    </row>
    <row r="563" spans="1:1" ht="15">
      <c r="A563" s="91"/>
    </row>
    <row r="564" spans="1:1" ht="15">
      <c r="A564" s="91"/>
    </row>
    <row r="565" spans="1:1" ht="15">
      <c r="A565" s="91"/>
    </row>
    <row r="566" spans="1:1" ht="15">
      <c r="A566" s="91"/>
    </row>
    <row r="567" spans="1:1" ht="15">
      <c r="A567" s="91"/>
    </row>
    <row r="568" spans="1:1" ht="15">
      <c r="A568" s="91"/>
    </row>
    <row r="569" spans="1:1" ht="15">
      <c r="A569" s="91"/>
    </row>
    <row r="570" spans="1:1" ht="15">
      <c r="A570" s="91"/>
    </row>
    <row r="571" spans="1:1" ht="15">
      <c r="A571" s="91"/>
    </row>
    <row r="572" spans="1:1" ht="15">
      <c r="A572" s="91"/>
    </row>
    <row r="573" spans="1:1" ht="15">
      <c r="A573" s="91"/>
    </row>
    <row r="574" spans="1:1" ht="15">
      <c r="A574" s="91"/>
    </row>
    <row r="575" spans="1:1" ht="15">
      <c r="A575" s="91"/>
    </row>
    <row r="576" spans="1:1" ht="15">
      <c r="A576" s="91"/>
    </row>
    <row r="577" spans="1:1" ht="15">
      <c r="A577" s="91"/>
    </row>
    <row r="578" spans="1:1" ht="15">
      <c r="A578" s="91"/>
    </row>
    <row r="579" spans="1:1" ht="15">
      <c r="A579" s="91"/>
    </row>
    <row r="580" spans="1:1" ht="15">
      <c r="A580" s="91"/>
    </row>
    <row r="581" spans="1:1" ht="15">
      <c r="A581" s="91"/>
    </row>
    <row r="582" spans="1:1" ht="15">
      <c r="A582" s="91"/>
    </row>
    <row r="583" spans="1:1" ht="15">
      <c r="A583" s="91"/>
    </row>
    <row r="584" spans="1:1" ht="15">
      <c r="A584" s="91"/>
    </row>
    <row r="585" spans="1:1" ht="15">
      <c r="A585" s="91"/>
    </row>
    <row r="586" spans="1:1" ht="15">
      <c r="A586" s="91"/>
    </row>
    <row r="587" spans="1:1" ht="15">
      <c r="A587" s="91"/>
    </row>
    <row r="588" spans="1:1" ht="15">
      <c r="A588" s="91"/>
    </row>
    <row r="589" spans="1:1" ht="15">
      <c r="A589" s="91"/>
    </row>
    <row r="590" spans="1:1" ht="15">
      <c r="A590" s="91"/>
    </row>
    <row r="591" spans="1:1" ht="15">
      <c r="A591" s="91"/>
    </row>
    <row r="592" spans="1:1" ht="15">
      <c r="A592" s="91"/>
    </row>
    <row r="593" spans="1:1" ht="15">
      <c r="A593" s="91"/>
    </row>
    <row r="594" spans="1:1" ht="15">
      <c r="A594" s="91"/>
    </row>
    <row r="595" spans="1:1" ht="15">
      <c r="A595" s="91"/>
    </row>
    <row r="596" spans="1:1" ht="15">
      <c r="A596" s="91"/>
    </row>
    <row r="597" spans="1:1" ht="15">
      <c r="A597" s="91"/>
    </row>
    <row r="598" spans="1:1" ht="15">
      <c r="A598" s="91"/>
    </row>
    <row r="599" spans="1:1" ht="15">
      <c r="A599" s="91"/>
    </row>
    <row r="600" spans="1:1" ht="15">
      <c r="A600" s="91"/>
    </row>
    <row r="601" spans="1:1" ht="15">
      <c r="A601" s="91"/>
    </row>
    <row r="602" spans="1:1" ht="15">
      <c r="A602" s="91"/>
    </row>
    <row r="603" spans="1:1" ht="15">
      <c r="A603" s="91"/>
    </row>
    <row r="604" spans="1:1" ht="15">
      <c r="A604" s="91"/>
    </row>
    <row r="605" spans="1:1" ht="15">
      <c r="A605" s="91"/>
    </row>
    <row r="606" spans="1:1" ht="15">
      <c r="A606" s="91"/>
    </row>
    <row r="607" spans="1:1" ht="15">
      <c r="A607" s="91"/>
    </row>
    <row r="608" spans="1:1" ht="15">
      <c r="A608" s="91"/>
    </row>
    <row r="609" spans="1:1" ht="15">
      <c r="A609" s="91"/>
    </row>
    <row r="610" spans="1:1" ht="15">
      <c r="A610" s="91"/>
    </row>
    <row r="611" spans="1:1" ht="15">
      <c r="A611" s="91"/>
    </row>
    <row r="612" spans="1:1" ht="15">
      <c r="A612" s="91"/>
    </row>
    <row r="613" spans="1:1" ht="15">
      <c r="A613" s="91"/>
    </row>
    <row r="614" spans="1:1" ht="15">
      <c r="A614" s="91"/>
    </row>
    <row r="615" spans="1:1" ht="15">
      <c r="A615" s="91"/>
    </row>
    <row r="616" spans="1:1" ht="15">
      <c r="A616" s="91"/>
    </row>
    <row r="617" spans="1:1" ht="15">
      <c r="A617" s="91"/>
    </row>
    <row r="618" spans="1:1" ht="15">
      <c r="A618" s="91"/>
    </row>
    <row r="619" spans="1:1" ht="15">
      <c r="A619" s="91"/>
    </row>
    <row r="620" spans="1:1" ht="15">
      <c r="A620" s="91"/>
    </row>
    <row r="621" spans="1:1" ht="15">
      <c r="A621" s="91"/>
    </row>
    <row r="622" spans="1:1" ht="15">
      <c r="A622" s="91"/>
    </row>
    <row r="623" spans="1:1" ht="15">
      <c r="A623" s="91"/>
    </row>
    <row r="624" spans="1:1" ht="15">
      <c r="A624" s="91"/>
    </row>
    <row r="625" spans="1:1" ht="15">
      <c r="A625" s="91"/>
    </row>
    <row r="626" spans="1:1" ht="15">
      <c r="A626" s="91"/>
    </row>
    <row r="627" spans="1:1" ht="15">
      <c r="A627" s="91"/>
    </row>
    <row r="628" spans="1:1" ht="15">
      <c r="A628" s="91"/>
    </row>
    <row r="629" spans="1:1" ht="15">
      <c r="A629" s="91"/>
    </row>
    <row r="630" spans="1:1" ht="15">
      <c r="A630" s="91"/>
    </row>
    <row r="631" spans="1:1" ht="15">
      <c r="A631" s="91"/>
    </row>
    <row r="632" spans="1:1" ht="15">
      <c r="A632" s="91"/>
    </row>
    <row r="633" spans="1:1" ht="15">
      <c r="A633" s="91"/>
    </row>
    <row r="634" spans="1:1" ht="15">
      <c r="A634" s="91"/>
    </row>
    <row r="635" spans="1:1" ht="15">
      <c r="A635" s="91"/>
    </row>
    <row r="636" spans="1:1" ht="15">
      <c r="A636" s="91"/>
    </row>
    <row r="637" spans="1:1" ht="15">
      <c r="A637" s="91"/>
    </row>
    <row r="638" spans="1:1" ht="15">
      <c r="A638" s="91"/>
    </row>
    <row r="639" spans="1:1" ht="15">
      <c r="A639" s="91"/>
    </row>
    <row r="640" spans="1:1" ht="15">
      <c r="A640" s="91"/>
    </row>
    <row r="641" spans="1:1" ht="15">
      <c r="A641" s="91"/>
    </row>
    <row r="642" spans="1:1" ht="15">
      <c r="A642" s="91"/>
    </row>
    <row r="643" spans="1:1" ht="15">
      <c r="A643" s="91"/>
    </row>
    <row r="644" spans="1:1" ht="15">
      <c r="A644" s="91"/>
    </row>
    <row r="645" spans="1:1" ht="15">
      <c r="A645" s="91"/>
    </row>
    <row r="646" spans="1:1" ht="15">
      <c r="A646" s="91"/>
    </row>
    <row r="647" spans="1:1" ht="15">
      <c r="A647" s="91"/>
    </row>
    <row r="648" spans="1:1" ht="15">
      <c r="A648" s="91"/>
    </row>
    <row r="649" spans="1:1" ht="15">
      <c r="A649" s="91"/>
    </row>
    <row r="650" spans="1:1" ht="15">
      <c r="A650" s="91"/>
    </row>
    <row r="651" spans="1:1" ht="15">
      <c r="A651" s="91"/>
    </row>
    <row r="652" spans="1:1" ht="15">
      <c r="A652" s="91"/>
    </row>
    <row r="653" spans="1:1" ht="15">
      <c r="A653" s="91"/>
    </row>
    <row r="654" spans="1:1" ht="15">
      <c r="A654" s="91"/>
    </row>
    <row r="655" spans="1:1" ht="15">
      <c r="A655" s="91"/>
    </row>
    <row r="656" spans="1:1" ht="15">
      <c r="A656" s="91"/>
    </row>
    <row r="657" spans="1:1" ht="15">
      <c r="A657" s="91"/>
    </row>
    <row r="658" spans="1:1" ht="15">
      <c r="A658" s="91"/>
    </row>
    <row r="659" spans="1:1" ht="15">
      <c r="A659" s="91"/>
    </row>
    <row r="660" spans="1:1" ht="15">
      <c r="A660" s="91"/>
    </row>
    <row r="661" spans="1:1" ht="15">
      <c r="A661" s="91"/>
    </row>
    <row r="662" spans="1:1" ht="15">
      <c r="A662" s="91"/>
    </row>
    <row r="663" spans="1:1" ht="15">
      <c r="A663" s="91"/>
    </row>
    <row r="664" spans="1:1" ht="15">
      <c r="A664" s="91"/>
    </row>
    <row r="665" spans="1:1" ht="15">
      <c r="A665" s="91"/>
    </row>
    <row r="666" spans="1:1" ht="15">
      <c r="A666" s="91"/>
    </row>
    <row r="667" spans="1:1" ht="15">
      <c r="A667" s="91"/>
    </row>
    <row r="668" spans="1:1" ht="15">
      <c r="A668" s="91"/>
    </row>
    <row r="669" spans="1:1" ht="15">
      <c r="A669" s="91"/>
    </row>
    <row r="670" spans="1:1" ht="15">
      <c r="A670" s="91"/>
    </row>
    <row r="671" spans="1:1" ht="15">
      <c r="A671" s="91"/>
    </row>
    <row r="672" spans="1:1" ht="15">
      <c r="A672" s="91"/>
    </row>
    <row r="673" spans="1:1" ht="15">
      <c r="A673" s="91"/>
    </row>
    <row r="674" spans="1:1" ht="15">
      <c r="A674" s="91"/>
    </row>
    <row r="675" spans="1:1" ht="15">
      <c r="A675" s="91"/>
    </row>
    <row r="676" spans="1:1" ht="15">
      <c r="A676" s="91"/>
    </row>
    <row r="677" spans="1:1" ht="15">
      <c r="A677" s="91"/>
    </row>
    <row r="678" spans="1:1" ht="15">
      <c r="A678" s="91"/>
    </row>
    <row r="679" spans="1:1" ht="15">
      <c r="A679" s="91"/>
    </row>
    <row r="680" spans="1:1" ht="15">
      <c r="A680" s="91"/>
    </row>
    <row r="681" spans="1:1" ht="15">
      <c r="A681" s="91"/>
    </row>
    <row r="682" spans="1:1" ht="15">
      <c r="A682" s="91"/>
    </row>
    <row r="683" spans="1:1" ht="15">
      <c r="A683" s="91"/>
    </row>
    <row r="684" spans="1:1" ht="15">
      <c r="A684" s="91"/>
    </row>
    <row r="685" spans="1:1" ht="15">
      <c r="A685" s="91"/>
    </row>
    <row r="686" spans="1:1" ht="15">
      <c r="A686" s="91"/>
    </row>
    <row r="687" spans="1:1" ht="15">
      <c r="A687" s="91"/>
    </row>
    <row r="688" spans="1:1" ht="15">
      <c r="A688" s="91"/>
    </row>
    <row r="689" spans="1:1" ht="15">
      <c r="A689" s="91"/>
    </row>
    <row r="690" spans="1:1" ht="15">
      <c r="A690" s="91"/>
    </row>
    <row r="691" spans="1:1" ht="15">
      <c r="A691" s="91"/>
    </row>
    <row r="692" spans="1:1" ht="15">
      <c r="A692" s="91"/>
    </row>
    <row r="693" spans="1:1" ht="15">
      <c r="A693" s="91"/>
    </row>
    <row r="694" spans="1:1" ht="15">
      <c r="A694" s="91"/>
    </row>
    <row r="695" spans="1:1" ht="15">
      <c r="A695" s="91"/>
    </row>
    <row r="696" spans="1:1" ht="15">
      <c r="A696" s="91"/>
    </row>
    <row r="697" spans="1:1" ht="15">
      <c r="A697" s="91"/>
    </row>
    <row r="698" spans="1:1" ht="15">
      <c r="A698" s="91"/>
    </row>
    <row r="699" spans="1:1" ht="15">
      <c r="A699" s="91"/>
    </row>
    <row r="700" spans="1:1" ht="15">
      <c r="A700" s="91"/>
    </row>
    <row r="701" spans="1:1" ht="15">
      <c r="A701" s="91"/>
    </row>
    <row r="702" spans="1:1" ht="15">
      <c r="A702" s="91"/>
    </row>
    <row r="703" spans="1:1" ht="15">
      <c r="A703" s="91"/>
    </row>
    <row r="704" spans="1:1" ht="15">
      <c r="A704" s="91"/>
    </row>
    <row r="705" spans="1:1" ht="15">
      <c r="A705" s="91"/>
    </row>
    <row r="706" spans="1:1" ht="15">
      <c r="A706" s="91"/>
    </row>
    <row r="707" spans="1:1" ht="15">
      <c r="A707" s="91"/>
    </row>
    <row r="708" spans="1:1" ht="15">
      <c r="A708" s="91"/>
    </row>
    <row r="709" spans="1:1" ht="15">
      <c r="A709" s="91"/>
    </row>
    <row r="710" spans="1:1" ht="15">
      <c r="A710" s="91"/>
    </row>
    <row r="711" spans="1:1" ht="15">
      <c r="A711" s="91"/>
    </row>
    <row r="712" spans="1:1" ht="15">
      <c r="A712" s="91"/>
    </row>
    <row r="713" spans="1:1" ht="15">
      <c r="A713" s="91"/>
    </row>
    <row r="714" spans="1:1" ht="15">
      <c r="A714" s="91"/>
    </row>
  </sheetData>
  <autoFilter ref="A11:L229">
    <filterColumn colId="8" showButton="0"/>
    <filterColumn colId="9" showButton="0"/>
    <filterColumn colId="11">
      <customFilters>
        <customFilter operator="notEqual" val=" "/>
      </customFilters>
    </filterColumn>
  </autoFilter>
  <mergeCells count="118">
    <mergeCell ref="A233:B233"/>
    <mergeCell ref="A235:B235"/>
    <mergeCell ref="A214:A216"/>
    <mergeCell ref="B214:B216"/>
    <mergeCell ref="C214:C216"/>
    <mergeCell ref="D214:D220"/>
    <mergeCell ref="E224:E226"/>
    <mergeCell ref="F224:F226"/>
    <mergeCell ref="A231:D231"/>
    <mergeCell ref="A232:C232"/>
    <mergeCell ref="E204:E207"/>
    <mergeCell ref="F204:F207"/>
    <mergeCell ref="E182:E183"/>
    <mergeCell ref="F182:F183"/>
    <mergeCell ref="E184:E185"/>
    <mergeCell ref="F184:F185"/>
    <mergeCell ref="E191:E192"/>
    <mergeCell ref="F191:F192"/>
    <mergeCell ref="E197:E200"/>
    <mergeCell ref="F197:F200"/>
    <mergeCell ref="E172:E174"/>
    <mergeCell ref="F172:F174"/>
    <mergeCell ref="E175:E176"/>
    <mergeCell ref="F175:F176"/>
    <mergeCell ref="E177:E178"/>
    <mergeCell ref="F177:F178"/>
    <mergeCell ref="E179:E181"/>
    <mergeCell ref="F179:F181"/>
    <mergeCell ref="E201:E202"/>
    <mergeCell ref="F201:F202"/>
    <mergeCell ref="E151:E152"/>
    <mergeCell ref="F151:F152"/>
    <mergeCell ref="E155:E157"/>
    <mergeCell ref="F155:F157"/>
    <mergeCell ref="E158:E163"/>
    <mergeCell ref="F158:F163"/>
    <mergeCell ref="E165:E166"/>
    <mergeCell ref="F165:F166"/>
    <mergeCell ref="E167:E170"/>
    <mergeCell ref="F167:F170"/>
    <mergeCell ref="E132:E136"/>
    <mergeCell ref="F132:F136"/>
    <mergeCell ref="A139:A142"/>
    <mergeCell ref="B139:B142"/>
    <mergeCell ref="C139:C142"/>
    <mergeCell ref="D139:D142"/>
    <mergeCell ref="E143:E146"/>
    <mergeCell ref="F143:F146"/>
    <mergeCell ref="E147:E150"/>
    <mergeCell ref="F147:F150"/>
    <mergeCell ref="E88:E101"/>
    <mergeCell ref="F88:F101"/>
    <mergeCell ref="E106:E115"/>
    <mergeCell ref="F106:F115"/>
    <mergeCell ref="E116:E117"/>
    <mergeCell ref="F116:F117"/>
    <mergeCell ref="A123:A129"/>
    <mergeCell ref="B123:B129"/>
    <mergeCell ref="C123:C129"/>
    <mergeCell ref="D123:D129"/>
    <mergeCell ref="E63:E64"/>
    <mergeCell ref="F63:F64"/>
    <mergeCell ref="E66:E69"/>
    <mergeCell ref="F66:F69"/>
    <mergeCell ref="E76:E80"/>
    <mergeCell ref="F76:F80"/>
    <mergeCell ref="E81:E87"/>
    <mergeCell ref="F81:F87"/>
    <mergeCell ref="A48:A49"/>
    <mergeCell ref="B48:B49"/>
    <mergeCell ref="C48:C49"/>
    <mergeCell ref="D48:D49"/>
    <mergeCell ref="E50:E51"/>
    <mergeCell ref="F50:F51"/>
    <mergeCell ref="E54:E61"/>
    <mergeCell ref="F54:F61"/>
    <mergeCell ref="E35:E36"/>
    <mergeCell ref="F35:F36"/>
    <mergeCell ref="E38:E39"/>
    <mergeCell ref="F38:F39"/>
    <mergeCell ref="E40:E41"/>
    <mergeCell ref="F40:F41"/>
    <mergeCell ref="E43:E45"/>
    <mergeCell ref="F43:F45"/>
    <mergeCell ref="L20:L21"/>
    <mergeCell ref="E22:E23"/>
    <mergeCell ref="F22:F23"/>
    <mergeCell ref="J20:J21"/>
    <mergeCell ref="K20:K21"/>
    <mergeCell ref="E20:E21"/>
    <mergeCell ref="F20:F21"/>
    <mergeCell ref="G20:G21"/>
    <mergeCell ref="H20:H21"/>
    <mergeCell ref="I20:I21"/>
    <mergeCell ref="A26:A27"/>
    <mergeCell ref="B26:B27"/>
    <mergeCell ref="C26:C27"/>
    <mergeCell ref="D26:D27"/>
    <mergeCell ref="A28:A31"/>
    <mergeCell ref="B28:B31"/>
    <mergeCell ref="C28:C31"/>
    <mergeCell ref="D28:D31"/>
    <mergeCell ref="A19:A21"/>
    <mergeCell ref="B19:B21"/>
    <mergeCell ref="C19:C21"/>
    <mergeCell ref="D19:D21"/>
    <mergeCell ref="A5:K5"/>
    <mergeCell ref="A6:K6"/>
    <mergeCell ref="A7:K7"/>
    <mergeCell ref="A11:A12"/>
    <mergeCell ref="B11:B12"/>
    <mergeCell ref="C11:C12"/>
    <mergeCell ref="D11:D12"/>
    <mergeCell ref="E11:E12"/>
    <mergeCell ref="F11:F12"/>
    <mergeCell ref="G11:G12"/>
    <mergeCell ref="H11:H12"/>
    <mergeCell ref="I11:K11"/>
  </mergeCells>
  <pageMargins left="0.70866141732283472" right="0.19685039370078741" top="0.39370078740157483" bottom="0.9055118110236221" header="0.15748031496062992" footer="0.31496062992125984"/>
  <pageSetup paperSize="9" scale="33" fitToHeight="0" orientation="portrait" horizontalDpi="300" verticalDpi="300" r:id="rId1"/>
  <headerFooter differentFirst="1">
    <oddHeader>&amp;C&amp;P</oddHead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45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Lenovo</cp:lastModifiedBy>
  <cp:revision>55</cp:revision>
  <cp:lastPrinted>2025-09-24T14:14:38Z</cp:lastPrinted>
  <dcterms:created xsi:type="dcterms:W3CDTF">2024-03-26T08:06:41Z</dcterms:created>
  <dcterms:modified xsi:type="dcterms:W3CDTF">2025-10-13T14:19:37Z</dcterms:modified>
  <dc:language>uk-UA</dc:language>
</cp:coreProperties>
</file>