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bookViews>
    <workbookView xWindow="0" yWindow="0" windowWidth="16380" windowHeight="8196" tabRatio="500"/>
  </bookViews>
  <sheets>
    <sheet name="Лист1" sheetId="1" r:id="rId1"/>
    <sheet name="Лист2" sheetId="2" r:id="rId2"/>
    <sheet name="Лист3" sheetId="3" r:id="rId3"/>
  </sheets>
  <definedNames>
    <definedName name="_GoBack" localSheetId="0">Лист1!$E$32</definedName>
    <definedName name="_xlnm._FilterDatabase" localSheetId="0" hidden="1">Лист1!$K$10:$K$429</definedName>
    <definedName name="_xlnm.Print_Titles" localSheetId="0">Лист1!$11:$12</definedName>
    <definedName name="_xlnm.Print_Area" localSheetId="0">Лист1!$A$3:$J$429</definedName>
  </definedNames>
  <calcPr calcId="144525"/>
  <extLst>
    <ext xmlns:loext="http://schemas.libreoffice.org/" uri="{7626C862-2A13-11E5-B345-FEFF819CDC9F}">
      <loext:extCalcPr stringRefSyntax="ExcelA1"/>
    </ext>
  </extLst>
</workbook>
</file>

<file path=xl/calcChain.xml><?xml version="1.0" encoding="utf-8"?>
<calcChain xmlns="http://schemas.openxmlformats.org/spreadsheetml/2006/main">
  <c r="I232" i="1" l="1"/>
  <c r="I165" i="1"/>
  <c r="I368" i="1" l="1"/>
  <c r="I330" i="1"/>
  <c r="I292" i="1"/>
  <c r="I282" i="1"/>
  <c r="I178" i="1"/>
  <c r="I124" i="1"/>
  <c r="I120" i="1"/>
  <c r="I115" i="1"/>
  <c r="I28" i="1"/>
  <c r="I72" i="1"/>
  <c r="I421" i="1" l="1"/>
  <c r="I316" i="1" l="1"/>
  <c r="I221" i="1"/>
  <c r="I311" i="1"/>
  <c r="I204" i="1"/>
  <c r="I92" i="1"/>
  <c r="I181" i="1"/>
  <c r="I16" i="1" l="1"/>
  <c r="I333" i="1" l="1"/>
  <c r="I418" i="1" l="1"/>
  <c r="I289" i="1" l="1"/>
  <c r="I134" i="1"/>
  <c r="I378" i="1" l="1"/>
  <c r="I326" i="1"/>
  <c r="I302" i="1"/>
  <c r="I128" i="1"/>
  <c r="I212" i="1"/>
  <c r="I40" i="1"/>
  <c r="I137" i="1"/>
  <c r="I307" i="1"/>
  <c r="I296" i="1" l="1"/>
  <c r="I207" i="1"/>
  <c r="I383" i="1"/>
  <c r="I320" i="1" l="1"/>
  <c r="I131" i="1"/>
  <c r="I273" i="1"/>
  <c r="I424" i="1" l="1"/>
  <c r="I415" i="1"/>
  <c r="I375" i="1"/>
  <c r="I373" i="1" s="1"/>
  <c r="I366" i="1"/>
  <c r="I365" i="1" s="1"/>
  <c r="I351" i="1"/>
  <c r="I348" i="1"/>
  <c r="I345" i="1"/>
  <c r="I323" i="1"/>
  <c r="I299" i="1"/>
  <c r="I279" i="1"/>
  <c r="I256" i="1"/>
  <c r="I248" i="1"/>
  <c r="I244" i="1"/>
  <c r="I238" i="1"/>
  <c r="I235" i="1"/>
  <c r="I225" i="1"/>
  <c r="I215" i="1"/>
  <c r="I201" i="1"/>
  <c r="I192" i="1"/>
  <c r="I189" i="1"/>
  <c r="I184" i="1"/>
  <c r="I172" i="1"/>
  <c r="I170" i="1" s="1"/>
  <c r="I169" i="1" s="1"/>
  <c r="I162" i="1"/>
  <c r="I159" i="1"/>
  <c r="I153" i="1"/>
  <c r="I150" i="1"/>
  <c r="I147" i="1"/>
  <c r="I50" i="1"/>
  <c r="I47" i="1"/>
  <c r="I34" i="1"/>
  <c r="I31" i="1"/>
  <c r="I25" i="1"/>
  <c r="I20" i="1"/>
  <c r="I219" i="1" l="1"/>
  <c r="I218" i="1" s="1"/>
  <c r="I287" i="1"/>
  <c r="I286" i="1" s="1"/>
  <c r="I176" i="1"/>
  <c r="I175" i="1" s="1"/>
  <c r="I14" i="1"/>
  <c r="I13" i="1" s="1"/>
  <c r="I277" i="1"/>
  <c r="I276" i="1" s="1"/>
  <c r="I413" i="1"/>
  <c r="I412" i="1" s="1"/>
  <c r="I199" i="1"/>
  <c r="I198" i="1" s="1"/>
  <c r="I70" i="1"/>
  <c r="I69" i="1" s="1"/>
  <c r="I372" i="1"/>
  <c r="I145" i="1"/>
  <c r="I144" i="1" s="1"/>
  <c r="I157" i="1"/>
  <c r="I156" i="1" s="1"/>
  <c r="I427" i="1" l="1"/>
</calcChain>
</file>

<file path=xl/sharedStrings.xml><?xml version="1.0" encoding="utf-8"?>
<sst xmlns="http://schemas.openxmlformats.org/spreadsheetml/2006/main" count="516" uniqueCount="431">
  <si>
    <t>до рішення міської ради</t>
  </si>
  <si>
    <t xml:space="preserve">                                   № </t>
  </si>
  <si>
    <t>Зміни до додатку 6</t>
  </si>
  <si>
    <t>до рішення міської ради "Про бюджет Луцької міської територіальної громади на 2025 рік"</t>
  </si>
  <si>
    <t>Обсяги капітальних вкладень бюджету у розрізі інвестиційних проєктів</t>
  </si>
  <si>
    <t xml:space="preserve"> у 2025 році</t>
  </si>
  <si>
    <t>.0355100000</t>
  </si>
  <si>
    <t>код бюджету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</si>
  <si>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</si>
  <si>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</si>
  <si>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</si>
  <si>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</si>
  <si>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 xml:space="preserve">Найменування інвестиційного проекту
</t>
  </si>
  <si>
    <t>Загальний період реалізації проекту, (рік початку і завершення)</t>
  </si>
  <si>
    <t>Загальна вартість проекту, гривень</t>
  </si>
  <si>
    <t>Обсяг капітальних вкладень місцевого бюджету всього, гривень</t>
  </si>
  <si>
    <t>Обсяг капітальних вкладень місцевого бюджету у 2025 році, гривень</t>
  </si>
  <si>
    <t>Очікуваний рівень готовності проекту на кінець 2025 року, %</t>
  </si>
  <si>
    <t>0200000</t>
  </si>
  <si>
    <t>Виконавчий комітет міської ради</t>
  </si>
  <si>
    <t>0210000</t>
  </si>
  <si>
    <t>0210150</t>
  </si>
  <si>
    <t>0150</t>
  </si>
  <si>
    <t>0111</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</si>
  <si>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</si>
  <si>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Придбання техніки та обладнання</t>
  </si>
  <si>
    <t>0217350</t>
  </si>
  <si>
    <t>0443</t>
  </si>
  <si>
    <t>Розроблення схем планування та забудови територій (містобудівної документації)</t>
  </si>
  <si>
    <t>Розробка проєктної документації за результатами містобудівних конкурсів</t>
  </si>
  <si>
    <t>Розробка містобудівної документації, в т.ч. Комплексного плану просторового розвитку території Луцької МТГ</t>
  </si>
  <si>
    <t>Виготовлення топографо-геодезичної основи 1:2000 для розроблення містобудівної документації</t>
  </si>
  <si>
    <t>0217421</t>
  </si>
  <si>
    <t>7421</t>
  </si>
  <si>
    <t>0453</t>
  </si>
  <si>
    <t xml:space="preserve">Утримання та розвиток наземного електротранспорту </t>
  </si>
  <si>
    <t>Проєкт "Міський громадський транспорт України ІІ" Субпроєкт "Оновлення тролейбусного парку міста Луцька" (кошти позики ЄІБ)</t>
  </si>
  <si>
    <t>0217650</t>
  </si>
  <si>
    <t>0490</t>
  </si>
  <si>
    <t>Проведення експертної грошової оцінки земельної ділянки чи права на неї</t>
  </si>
  <si>
    <t xml:space="preserve">Розроблення документації з проведення експертних грошових оцінок, земельних ділянок, продаж яких здійснюватиметься шляхом викупу, власниками об’єктів нерухомого майна, які знаходяться на земельних ділянках, що підлягають продажу </t>
  </si>
  <si>
    <t>0217670</t>
  </si>
  <si>
    <t>Внески до статутного капіталу суб’єктів господарювання</t>
  </si>
  <si>
    <t>КП "Луцьке підприємство електротранспорту" - придбання запасних частин до кабельних ліній та тягових підстанцій</t>
  </si>
  <si>
    <t>КП "Луцьке підприємство електротранспорту" - придбання мідного проводу та запчастин до контактної мережі</t>
  </si>
  <si>
    <t>КП "Ласка" придбання автомобіля для відлову тварин</t>
  </si>
  <si>
    <t>.0217700</t>
  </si>
  <si>
    <t>.0133</t>
  </si>
  <si>
    <t>Реалізація програм допомоги і грантів Європейського Союзу, урядів іноземних держав, міжнародних організацій, донорських установ</t>
  </si>
  <si>
    <t>Реалізація Програми "Впровадження міжнародного проєкту "Дике життя у великому місті: захист і промоція дикої природи й біорізноманіття в Луцьку та Жешуві" на 2024-2026 роки". Нове будівництво лугопарку вздовж річки Стир на території від мосту на вул. Ковельській до мосту на вул. Шевченка</t>
  </si>
  <si>
    <t>0218110</t>
  </si>
  <si>
    <t>Заходи із запобігання та ліквідації надзвичайних ситуацій та наслідків стихійного лиха</t>
  </si>
  <si>
    <t>Нове  будівництво місцевої  автоматизованої системи централізованого оповіщення (МАСЦО) Луцької міської територіальної громади</t>
  </si>
  <si>
    <t>.0218240</t>
  </si>
  <si>
    <t>.0380</t>
  </si>
  <si>
    <t>Заходи та роботи з територіальної оборони</t>
  </si>
  <si>
    <r>
      <rPr>
        <sz val="14"/>
        <rFont val="Times New Roman"/>
        <family val="1"/>
        <charset val="204"/>
      </rPr>
      <t xml:space="preserve">Очі для рятувальників </t>
    </r>
    <r>
      <rPr>
        <i/>
        <sz val="14"/>
        <rFont val="Times New Roman"/>
        <family val="1"/>
        <charset val="204"/>
      </rPr>
      <t>(Бюджет участі)</t>
    </r>
  </si>
  <si>
    <r>
      <rPr>
        <sz val="14"/>
        <rFont val="Times New Roman"/>
        <family val="1"/>
        <charset val="204"/>
      </rPr>
      <t xml:space="preserve">Тиловик 2.0: дрони для 100 ОМБр </t>
    </r>
    <r>
      <rPr>
        <i/>
        <sz val="14"/>
        <rFont val="Times New Roman"/>
        <family val="1"/>
        <charset val="204"/>
      </rPr>
      <t xml:space="preserve"> (Бюджет участі)</t>
    </r>
  </si>
  <si>
    <r>
      <rPr>
        <sz val="14"/>
        <rFont val="Times New Roman"/>
        <family val="1"/>
        <charset val="204"/>
      </rPr>
      <t xml:space="preserve">Дронів забагато не буває  </t>
    </r>
    <r>
      <rPr>
        <i/>
        <sz val="14"/>
        <rFont val="Times New Roman"/>
        <family val="1"/>
        <charset val="204"/>
      </rPr>
      <t>(Бюджет участі)</t>
    </r>
  </si>
  <si>
    <r>
      <rPr>
        <sz val="14"/>
        <rFont val="Times New Roman"/>
        <family val="1"/>
        <charset val="204"/>
      </rPr>
      <t xml:space="preserve">Дрони для аеророзвідки  </t>
    </r>
    <r>
      <rPr>
        <i/>
        <sz val="14"/>
        <rFont val="Times New Roman"/>
        <family val="1"/>
        <charset val="204"/>
      </rPr>
      <t>(Бюджет участі)</t>
    </r>
  </si>
  <si>
    <r>
      <rPr>
        <sz val="14"/>
        <rFont val="Times New Roman"/>
        <family val="1"/>
        <charset val="204"/>
      </rPr>
      <t xml:space="preserve">Аеророзвідка 24/7  </t>
    </r>
    <r>
      <rPr>
        <i/>
        <sz val="14"/>
        <rFont val="Times New Roman"/>
        <family val="1"/>
        <charset val="204"/>
      </rPr>
      <t>(Бюджет участі)</t>
    </r>
  </si>
  <si>
    <t>Програма покращення матеріально-технічного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2025-2027 роки</t>
  </si>
  <si>
    <t>0600000</t>
  </si>
  <si>
    <t>Департамент освіти</t>
  </si>
  <si>
    <t>0610000</t>
  </si>
  <si>
    <t>0611010</t>
  </si>
  <si>
    <t>0910</t>
  </si>
  <si>
    <t>Надання дошкільної освіти</t>
  </si>
  <si>
    <t>ЗДО №5, 6, 12, 13, 22, 23, 24, 25, 26 - придбання пральної машини</t>
  </si>
  <si>
    <t>ЗДО №9 - придбання овочерізки</t>
  </si>
  <si>
    <t>Усунення аварій, інших непередбачених ситуацій та придбання техніки для ЗДО</t>
  </si>
  <si>
    <t>0611021</t>
  </si>
  <si>
    <t>0921</t>
  </si>
  <si>
    <t>Надання загальної середньої освіти закладами загальної середньої освіти за рахунок коштів місцевого бюджету</t>
  </si>
  <si>
    <t xml:space="preserve">КЗЗСО «Луцький ліцей № 1» - реконструкція господарського приміщення під котельню </t>
  </si>
  <si>
    <t xml:space="preserve">КЗ ЗЗСО «Луцький ліцей №5» -  капітальний ремонт харчоблоку </t>
  </si>
  <si>
    <t>КЗ ЗСО «Луцький ліцей № 23» - капітальний ремонт харчоблоку</t>
  </si>
  <si>
    <t>КЗЗСО «Луцький ліцей №26»  - капітальний ремонт басейну</t>
  </si>
  <si>
    <t>КЗ ЗСО "Одерадівський ліцей №37" - капітальний ремонт котельні</t>
  </si>
  <si>
    <t>0700000</t>
  </si>
  <si>
    <t>Управління охорони здоров'я</t>
  </si>
  <si>
    <t>0710000</t>
  </si>
  <si>
    <t>0712010</t>
  </si>
  <si>
    <t>0731</t>
  </si>
  <si>
    <t>Багатопрофільна стаціонарна медична допомога населенню</t>
  </si>
  <si>
    <t>КП "Медичне об'єднання Луцької міської територіальної громади" співфінансування (придбання обладнання) до гранту програми Транскордонного Співробітництва  Interreg NEXT Польща -Україна для реалізації проєкту «"Мета - здорові людські двигуни у Луцьку та Пулавах: покращення допомоги людям з інфарктами та інсультами у Луцькій громаді та Пулавах"»</t>
  </si>
  <si>
    <t>0712080</t>
  </si>
  <si>
    <t>0721</t>
  </si>
  <si>
    <t>Амбулаторно-поліклінічна допомога населенню, крім первинної медичної допомоги</t>
  </si>
  <si>
    <t>КП "Луцька міська дитяча поліклініка" на пр. Волі, 3а - придбання рентгенапарату з флюрографом</t>
  </si>
  <si>
    <t>0712090</t>
  </si>
  <si>
    <t>0722</t>
  </si>
  <si>
    <t>Спеціалізована амбулаторно-поліклінічна допомога населенню</t>
  </si>
  <si>
    <t>КП "Медичний центр реабілітації учасників бойових дій Луцької міської територіальної громади" - співфінансування (придбання обладнання) для участі у грантових проєктах у програмі Interreg NEXT Польща-Україна 2021-2027</t>
  </si>
  <si>
    <t>0800000</t>
  </si>
  <si>
    <t>Департамент соціальної політики</t>
  </si>
  <si>
    <t>0810000</t>
  </si>
  <si>
    <t>0810160</t>
  </si>
  <si>
    <t>0160</t>
  </si>
  <si>
    <t>Керівництво і управління у відповідній сфері у містах (місті Києві), селищах, селах, територіальних громадах</t>
  </si>
  <si>
    <t>0813031</t>
  </si>
  <si>
    <t>3031</t>
  </si>
  <si>
    <t>1030</t>
  </si>
  <si>
    <t>Надання інших пільг окремим категоріям громадян відповідно до закодавства</t>
  </si>
  <si>
    <t>Капітальний ремонт житла пільгових категорій громадян</t>
  </si>
  <si>
    <t>0813104</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</si>
  <si>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</si>
  <si>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</si>
  <si>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</si>
  <si>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Придбання пральної машинки з сушкою</t>
  </si>
  <si>
    <t>0900000</t>
  </si>
  <si>
    <t>Управління соціальних служб для сім'ї, дітей та молоді</t>
  </si>
  <si>
    <t>0910000</t>
  </si>
  <si>
    <t>0910160</t>
  </si>
  <si>
    <t>Керівництво і управління у відповідній сфері у містах (місті Києві), селищах, селах, об’єднаних територіальних громадах</t>
  </si>
  <si>
    <t>1000000</t>
  </si>
  <si>
    <t xml:space="preserve">Департамент культури </t>
  </si>
  <si>
    <t>1010000</t>
  </si>
  <si>
    <t>1014030</t>
  </si>
  <si>
    <t>0824</t>
  </si>
  <si>
    <t>Забезпечення діяльності бібліотек</t>
  </si>
  <si>
    <t xml:space="preserve">КЗ "Луцька міська централізована бібліотечна система" - придбання літератури та передплата періодичних видань </t>
  </si>
  <si>
    <t>Бібліотека-філія №10 - капітальний ремонт приміщення (в т.ч. ПКД) за адресою Київський майдан, 12</t>
  </si>
  <si>
    <t>Придбання предметів довгострокового користування для бібліотек</t>
  </si>
  <si>
    <t>Забезпечення діяльності музеїв і виставок</t>
  </si>
  <si>
    <t>КЗ "Музей історії сільського господарства Волині - скансен" - придбання предметів довгострокового користування</t>
  </si>
  <si>
    <t>0828</t>
  </si>
  <si>
    <t xml:space="preserve">Забезпечення діяльності палаців і будинків культури, клубів, центрів дозвілля та інших клубних закладів </t>
  </si>
  <si>
    <t>КЗ "Палац культури міста Луцька" - придбання предметів довгострокового користування</t>
  </si>
  <si>
    <t>КЗ "Центр культури "Княгининок" - придбання предметів довгострокового користування</t>
  </si>
  <si>
    <t>Департамент молоді та спорту</t>
  </si>
  <si>
    <t>1110160</t>
  </si>
  <si>
    <t>Придбання офісної техніки</t>
  </si>
  <si>
    <t>1115031</t>
  </si>
  <si>
    <t>0810</t>
  </si>
  <si>
    <t>Розвиток здібностей у дітей та молоді з фізичної культури та спорту комунальними дитячо-юнацькими спортивними школами</t>
  </si>
  <si>
    <t>КЗ "ДЮСШ №4" - придбання велосипедів</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</si>
  <si>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</si>
  <si>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Забезпечення діяльності централізованої бухгалтерії</t>
  </si>
  <si>
    <t>1200000</t>
  </si>
  <si>
    <t xml:space="preserve">   Департамент житлово-комунального господарства</t>
  </si>
  <si>
    <t>1210000</t>
  </si>
  <si>
    <t>1216011</t>
  </si>
  <si>
    <t>0610</t>
  </si>
  <si>
    <t>Експлуатація та технічне обслуговування житлового фонду</t>
  </si>
  <si>
    <t xml:space="preserve">Капітальний ремонт об'єктів житлового фонду </t>
  </si>
  <si>
    <t>Капітальний ремонт об'єктів житлового фонду (усунення аварійних ситуацій)</t>
  </si>
  <si>
    <t xml:space="preserve">Капітальний ремонт фасадів житлових будинків </t>
  </si>
  <si>
    <t>1216015</t>
  </si>
  <si>
    <t>0620</t>
  </si>
  <si>
    <t>Забезпечення надійної та безперебійної експлуатації ліфтів</t>
  </si>
  <si>
    <t>Капітальний ремонт ліфтів</t>
  </si>
  <si>
    <t>1216030</t>
  </si>
  <si>
    <t>Організація благоустрою населених пунктів</t>
  </si>
  <si>
    <t>Придбання дитячого обладнання</t>
  </si>
  <si>
    <t>Капітальний ремонт контейнерних майданчиків</t>
  </si>
  <si>
    <t>Капітальний ремонт обєктів благоустрою</t>
  </si>
  <si>
    <t>Капремонт скверів (ПКД)</t>
  </si>
  <si>
    <t>1216091</t>
  </si>
  <si>
    <t>0640</t>
  </si>
  <si>
    <t>Будівництво об'єктів житлово-комунального господарства</t>
  </si>
  <si>
    <t xml:space="preserve">Реконструкція мереж зовнішнього освітлення </t>
  </si>
  <si>
    <t>Реконструкція алеї почесних поховань</t>
  </si>
  <si>
    <t>1217461</t>
  </si>
  <si>
    <t>0456</t>
  </si>
  <si>
    <t>Утримання та розвиток автомобільних доріг та дорожньої інфраструктури за рахунок коштів місцевого бюджету</t>
  </si>
  <si>
    <t>Капітальний ремонт вулиць</t>
  </si>
  <si>
    <t>Будівництво світлофорних об'єктів</t>
  </si>
  <si>
    <t>Капітальний ремонт світлофорних об'єктів</t>
  </si>
  <si>
    <t>Розробка схеми організації дорожнього руху</t>
  </si>
  <si>
    <t>Капітальний ремонт зупинок громадського транспорту "Розумні зупинки"</t>
  </si>
  <si>
    <t>1217670</t>
  </si>
  <si>
    <t xml:space="preserve">КП "Луцькводоканал" - співфінансування до проєкту "Комплексна модернізація системи водопостачання та водовідведення м. Луцьк" </t>
  </si>
  <si>
    <t>КП "Луцькводоканал"-  "Реалізація інфраструктурних проєктів у сфері водопостачання та водовідведення" (кошти позики)</t>
  </si>
  <si>
    <t>ДКП "Луцьктепло" - виконання умов кредитного договору з ЄБРР</t>
  </si>
  <si>
    <t>ДКП "Луцьктепло" - виконання умов кредитного договору  з ЄБРР "Проєкт модернізації системи централізованого теплопостачання (друга фаза) у          м. Луцьку в рамках програми RLF"</t>
  </si>
  <si>
    <t>Луцький cпеціалізований комбінат комунальнопобутового обслуговування - придбання техніки</t>
  </si>
  <si>
    <t>КП "Парки і сквери" - придбання техніки</t>
  </si>
  <si>
    <t xml:space="preserve">Департамент муніципальної варти </t>
  </si>
  <si>
    <t xml:space="preserve">Департамент муніципальної варти  </t>
  </si>
  <si>
    <t>1410160</t>
  </si>
  <si>
    <t>1500000</t>
  </si>
  <si>
    <t>Управління капітального будівництва</t>
  </si>
  <si>
    <t>1510000</t>
  </si>
  <si>
    <t>1511080</t>
  </si>
  <si>
    <t>0960</t>
  </si>
  <si>
    <t>Надання спеціалізованої освіти мистецькими школами</t>
  </si>
  <si>
    <t>1512010</t>
  </si>
  <si>
    <t>2010</t>
  </si>
  <si>
    <t>Капітальний ремонт операційного блоку комунального підприємства "Медичне об"єднання Луцької міської територіальної громади" на проспекті Відродження, 13в м.Луцьку</t>
  </si>
  <si>
    <t>1512080</t>
  </si>
  <si>
    <t>1513104</t>
  </si>
  <si>
    <t>1514040</t>
  </si>
  <si>
    <t>КЗ "Музей історії сільського господарства Волині - скансен" - заміна огороджуючих конструктивів</t>
  </si>
  <si>
    <t>1514060</t>
  </si>
  <si>
    <t>1516011</t>
  </si>
  <si>
    <t xml:space="preserve">Капітальний ремонт (аварійно-відновлювальні роботи) житлового будинку на проспекті Відродження, 18 в м. Луцьку </t>
  </si>
  <si>
    <t>1514084</t>
  </si>
  <si>
    <t>0829</t>
  </si>
  <si>
    <t>Проектування, реставрація та охорона пам'яток культурної спадщини</t>
  </si>
  <si>
    <t xml:space="preserve">Реставрація з пристосуванням будівлі кінотеатру /літера А-4/ під приміщення багатофункціонального простору для бізнесу в м.Луцьку на вул. П҆ятницька гірка,2 </t>
  </si>
  <si>
    <t>Реалізація проектів в рамках Надзвичайної кредитної програми для відновлення України</t>
  </si>
  <si>
    <t>Реконструкція комунального закладу «Луцька загальноосвітня школа І-ІІІ ступенів №13» (корпус №2) на вул. Чернишевського, 29 в м. Луцьку Волинської області (співфінансування до субвенції з державного бюджету місцевим бюджетам на реалізацію проектів у рамках Надзвичайної кредитної програми для відновлення України)</t>
  </si>
  <si>
    <t>1517370</t>
  </si>
  <si>
    <t>Реалізація інших заходів щодо соціально-економічного розвитку територій</t>
  </si>
  <si>
    <t>Капітальний ремонт першого, другого та третього поверху приміщення Луцького міськрайонного суду у Волинській області по вул. Лесі Українки, 24 в м. Луцьку</t>
  </si>
  <si>
    <t>Департамент "Центр надання адміністративних послуг у місті Луцьку"</t>
  </si>
  <si>
    <t>3410160</t>
  </si>
  <si>
    <t>Придбання обладнання і предметів довгострокового користування</t>
  </si>
  <si>
    <t xml:space="preserve"> Департамент фінансів, бюджету та аудиту</t>
  </si>
  <si>
    <t>3710160</t>
  </si>
  <si>
    <t>Придбання  техніки</t>
  </si>
  <si>
    <t>5100000</t>
  </si>
  <si>
    <t>Департамент з питань ветеранської політики</t>
  </si>
  <si>
    <t>5110000</t>
  </si>
  <si>
    <t>5110160</t>
  </si>
  <si>
    <t>5116082</t>
  </si>
  <si>
    <t>Придбання житла для окремих категорій населення відповідно до законодавства</t>
  </si>
  <si>
    <t>Забезпечення житлом на умовах співфінансування учасників АТО/ООС та членів їх сімей</t>
  </si>
  <si>
    <t>ВСЬОГО</t>
  </si>
  <si>
    <t>Єлова 720 614</t>
  </si>
  <si>
    <t>1218741</t>
  </si>
  <si>
    <t>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t>
  </si>
  <si>
    <t>Завершення робіт з відновлення житлових будинків, які були пошкоджені внаслідок масованих обстрілів з боку російської федерації</t>
  </si>
  <si>
    <t>Капітальний ремонт нежитлового приміщення комунальної власності за адресою м. Луцьк, пр. Волі, 8</t>
  </si>
  <si>
    <r>
      <t xml:space="preserve">На варті з 46 ДШВ комплекси ПАЦЮКИ </t>
    </r>
    <r>
      <rPr>
        <i/>
        <sz val="14"/>
        <rFont val="Times New Roman"/>
        <family val="1"/>
        <charset val="204"/>
      </rPr>
      <t>(бюджет участі)</t>
    </r>
  </si>
  <si>
    <r>
      <t xml:space="preserve">На варті з ССО 10-дюймові ПТАШКИ </t>
    </r>
    <r>
      <rPr>
        <i/>
        <sz val="14"/>
        <rFont val="Times New Roman"/>
        <family val="1"/>
        <charset val="204"/>
      </rPr>
      <t>(бюджет участі)</t>
    </r>
  </si>
  <si>
    <r>
      <t xml:space="preserve">Дрони для розвідників 100 ОМБр </t>
    </r>
    <r>
      <rPr>
        <i/>
        <sz val="14"/>
        <rFont val="Times New Roman"/>
        <family val="1"/>
        <charset val="204"/>
      </rPr>
      <t>(бюджет участі)</t>
    </r>
  </si>
  <si>
    <t>0611184</t>
  </si>
  <si>
    <t>0990</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</si>
  <si>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</si>
  <si>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Субвенція з місцевого бюджету на реалізацію публічного інвестиційного проєкту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</si>
  <si>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ДКП "Луцьктепло" - сплата місцевого внеску згідно умов кредитного договору з ЄБРР</t>
  </si>
  <si>
    <t>ЛСКАП "Луцькспецкомунтранс" - розробка техніко-економічного обгрунтування, детального плану територій, підготовка звіту впливу на довкілля, стратегічна економічна оцінка та виготовлення інших документів</t>
  </si>
  <si>
    <t>1514030</t>
  </si>
  <si>
    <t>Капітальний ремонт та облаштування інклюзивного громадського простору в приміщенні Публічної бібліотеки міста Луцька на вул. Свободи, 25</t>
  </si>
  <si>
    <t>3719800</t>
  </si>
  <si>
    <t>9800</t>
  </si>
  <si>
    <t>0180</t>
  </si>
  <si>
    <t>Субвенція з місцевого бюджету державному бюджету на виконання програм соціально-економічного розвитку регіонів</t>
  </si>
  <si>
    <r>
      <t>Субвенція державному бюджету на реалізацію Програми забезпечення особистої безпеки громадян та протидії злочинності на 2021-2025 роки</t>
    </r>
    <r>
      <rPr>
        <sz val="13"/>
        <color rgb="FFFF0000"/>
        <rFont val="Times New Roman"/>
        <family val="1"/>
        <charset val="204"/>
      </rPr>
      <t xml:space="preserve"> </t>
    </r>
    <r>
      <rPr>
        <sz val="13"/>
        <rFont val="Times New Roman"/>
        <family val="1"/>
        <charset val="204"/>
      </rPr>
      <t>на покращення матеріально-технічної бази управління патрульної поліції у Волинській області Департаменту патрульної поліції (Зведена бригада "Хижак")</t>
    </r>
  </si>
  <si>
    <t>Капітальний ремонт залу засідань третього поверху та внутрішніх електричних мереж приміщення Луцького міськрайонного суду у Волинській області по вул. Лесі Українки, 24 в м. Луцьку</t>
  </si>
  <si>
    <t>Субвенція державному бюджету на реалізацію Програми забезпечення особистої безпеки громадян та протидії злочинності на 2021-2025 роки для Територіального управління Бюро економічної безпеки України у Волинській області на зміцнення матеріально-технічної бази (придбання легкового автомобіля спеціалізованого призначення)</t>
  </si>
  <si>
    <t>Капітальний ремонт санвузлів та кабінету № 3 із влаштуванням пандусу в приміщенні за адресою вул. Б. Хмельницького, 19 в м. Луцьку</t>
  </si>
  <si>
    <t>КЗ ЗСО «Луцька гімназія № 3» - придбання обладнання для харчоблоку</t>
  </si>
  <si>
    <t>Нове будівництво вольєрів для утримання тварин КП "Ласка" на вул. Магістральна,23  в м.Луцьку (виготовлення ПКД)</t>
  </si>
  <si>
    <t>Капітальний ремонт приміщення для робітників КП "Ласка" на вул. Магістральній, 23 у м. Луцьку</t>
  </si>
  <si>
    <r>
      <t>Субвенція державному бюджету на реалізацію Програми забезпечення особистої безпеки громадян та протидії злочинності на 2021-2025 роки</t>
    </r>
    <r>
      <rPr>
        <sz val="13"/>
        <color rgb="FFFF0000"/>
        <rFont val="Times New Roman"/>
        <family val="1"/>
        <charset val="204"/>
      </rPr>
      <t xml:space="preserve"> </t>
    </r>
    <r>
      <rPr>
        <sz val="13"/>
        <rFont val="Times New Roman"/>
        <family val="1"/>
        <charset val="204"/>
      </rPr>
      <t xml:space="preserve">для Управління Служби безпеки України на матеріально-технічне забезпечення підрозділів військової контррозвідки </t>
    </r>
  </si>
  <si>
    <t>Субвенція державному бюджету на реалізацію Програми покращення матеріально-технічного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2025-2027 роки для в/ч А1405 на придбання матеріально-техніних засобів</t>
  </si>
  <si>
    <t>ЗДО №4, 9, 34 - придбання комп'ютерної техніки</t>
  </si>
  <si>
    <t>0611141</t>
  </si>
  <si>
    <t>Забезпечення діяльності інших закладів у сфері освіти</t>
  </si>
  <si>
    <t>Придбання комп'ютерної техніки</t>
  </si>
  <si>
    <t>0611160</t>
  </si>
  <si>
    <t>Забезпечення діяльності центрів професійного розвитку педагогічних працівників</t>
  </si>
  <si>
    <t>0611300</t>
  </si>
  <si>
    <t>Будівництво освітніх установ та закладів</t>
  </si>
  <si>
    <t>Капітальний ремонтдаху КЗ "Дитячо-юнацька спортивна школа №4"</t>
  </si>
  <si>
    <t>1511300</t>
  </si>
  <si>
    <t xml:space="preserve">Реконструкція ЗОШ І-Ш ступенів на вул. Володимирській, 47а в с.Забороль </t>
  </si>
  <si>
    <t xml:space="preserve">ДНЗ № 29 компенсуючого типу - капітальний ремонт даху  </t>
  </si>
  <si>
    <t>КЗ ЗСО «Прилуцький ліцей № 29» - капітальний ремонт котельні (коригування)</t>
  </si>
  <si>
    <t xml:space="preserve">КЗ ЗСО «Боголюбський ліцей № 30» - розроблення ПКД на капітальний ремонт котельні </t>
  </si>
  <si>
    <t>КЗ ЗСО «Жидичинський ліцей № 31» - капітальний ремонт котельні (коригування)</t>
  </si>
  <si>
    <t xml:space="preserve">Капітальний ремонт коридорів першого, другого поверхів та сходової клітки територіального центру соціального обслуговування (надання соціальних послуг) на вулиці Данила Галицького, 18 </t>
  </si>
  <si>
    <t>Субвенція державному бюджету на реалізацію Програми покращення матеріально-технічного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2025-2027 роки для військової частини 3057 Національної гвардії України на поліпшення матеріально-технічного забезпечення номенклатури автомобільної служби</t>
  </si>
  <si>
    <t>Субвенція державному бюджету на реалізацію Програми забезпечення особистої безпеки громадян та протидії злочинності на 2021-2025 роки для Головного управління Національної поліції у Волинській області на придбання квадракоптерів мультиротерного типу та комплектуючих до них для забезпечення підрозділів поліції особливого призначення та поліцейських ГУНП у Волинській області</t>
  </si>
  <si>
    <t>Субвенція державному бюджету на виконання Програми забезпечення особистої безпеки громадян та протидії злочинності на 2021-2025 роки для Департаменту поліції особливого призначення "Об'єднана штурмова бригада Національної поліції України "Лють" на придбання БПЛА, спеціального обладнання, засобів радіоелектронної боротьби, модульних конструкцій</t>
  </si>
  <si>
    <t>Капітальний ремонт болардів</t>
  </si>
  <si>
    <t>Субвенція державному бюджету на реалізацію Програми забезпечення особистої безпеки громадян та протидії злочинності на 2021-2025 роки для Територіального управління Бюро економічної безпеки України у Волинській області на придбання матеріально-технічного  забезпечення</t>
  </si>
  <si>
    <t>Субвенція державному бюджету на реалізацію Програми забезпечення особистої безпеки громадян та протидії злочинності на 2021-2025 роки на капітальний ремонт (заміна) лікарняного ліфта ПБ-500 лікарні (з поліклінікою) Державної установи "Територіальне медичне об'єднання Міністерства внутрішніх справ України по Волинській області" за адресою: м. Луцьк, вул. Державності 114Б</t>
  </si>
  <si>
    <t>КЗ ЗСО «Луцька гімназія № 3» - капітальний ремонт покрівлі</t>
  </si>
  <si>
    <t>Субвенція державному бюджету на реалізацію Програми забезпечення особистої безпеки громадян та протидії злочинності на 2021-2025 роки на закупівлю робіт та послуг з капітального ремонту покрівлі адмінприміщення управління патрульної поліції у Волинській області Департаменту патрульної поліції (літери А-3) за адресою м. Луцьк, вул. Залізнична, 15, встановлення водостічної системи та блискавкозахисту</t>
  </si>
  <si>
    <t>КЗ «Центр культури "Княгининок" - придбання одягу сцени для клубу с. Милуші</t>
  </si>
  <si>
    <t>Субвенція державному бюджету на реалізацію Програми покращення матеріально-технічного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2025-2027 роки для в/ч А4576 на закупівлю військової техніки, запчастин, засобів радіоелектронної боротьби, тощо</t>
  </si>
  <si>
    <t>Розробка проєктно-кошторисної документації на енергомодернізацію нового центру STEM-освіти</t>
  </si>
  <si>
    <t>Співфінансування до Програми "Впровадження міжнародного проєкту "Енергомодернізація нового центру STEM-освіти в Луцьку: популяризація кліматичних заходів"" на 2025-2028 роки - модернізація систем теплопостачання та енергозабезпечення</t>
  </si>
  <si>
    <t>КЗ "Луцький заклад дошкільної освіти (ясла-садок) № 26" - реконструкція системи газопостачання</t>
  </si>
  <si>
    <t>Капітальний ремонт спортивного майданчика зі встановленням спортивного обладнання</t>
  </si>
  <si>
    <t>Інші субвенції з місцевого бюджету</t>
  </si>
  <si>
    <t>Субвенція з місцевого бюджету обласному бюджету Волинської області на капітальний ремонт  відділення дитячої онкогематології Волинської обласної дитячої клінічної лікарні КП "Волинське обласне територіальне медичне об'єднання захисту материнства і дитинства" за адресою вул. Загородня, 20, м. Луцьк, Волинська область</t>
  </si>
  <si>
    <t>КП "Луцький зоопарк". Капітальний ремонт санвузлів, в тому числі виготовлення ПКД</t>
  </si>
  <si>
    <t>КП "Ласка" - придбання медичного обладнання</t>
  </si>
  <si>
    <t>0611183</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</si>
  <si>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</si>
  <si>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Співфінансування до субвенції з місцевого бюджету на реалізацію публічного інвестиційного проєкту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</si>
  <si>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КП "Луцька міська дитяча поліклініка"- капітальний ремонт частини приміщення реабілітаційного відділення на вул. В. Чорновола, 1</t>
  </si>
  <si>
    <t>Капітальний ремонт входу будинку культури з адміністративним приміщенням /А-2/ на вул. Центральній, 57 в с. Боголюби Луцького району Волинської області</t>
  </si>
  <si>
    <t>Капітальний ремонт санвузла у І корпусі КЗ "Палац культури міста Луцька" на вул. Богдана Хмельницького, 1 у м. Луцьку</t>
  </si>
  <si>
    <t>Субвенція з місцевого бюджету обласному бюджету Волинської області на будівництво навісу та площадки з бруківки КП «Волинський обласний центр екстренної медичної допомоги та медицини катастроф» у Волинській області, за адресою: м. Луцьк, вул. Словацького, 28</t>
  </si>
  <si>
    <t>0611070</t>
  </si>
  <si>
    <t>Надання позашкільної освіти закладами позашкільної освіти, заходи із позашкільної роботи з дітьми</t>
  </si>
  <si>
    <t xml:space="preserve">КЗ "Луцький міський Центр науково-технічної творчості учнівської молоді Луцької міської ради" - придбання 3 пультів керування автотрасовою моделлю </t>
  </si>
  <si>
    <t>0611222</t>
  </si>
  <si>
    <t>Виконання заходів щодо реалізації публічного інвестиційного проекту на модернізацію майстерень і лабораторій закладів професійної та фахової передвищої освіти, забезпечення енергоефективності, безпеки та інклюзивності освітнього простору за рахунок субвенції з державного бюджету місцевим бюджетам</t>
  </si>
  <si>
    <t>Субвенція з державного бюджету місцевим бюджетам на реалізацію публічного інвестиційного проекту на модернізацію майстерень і лабораторій закладів професійної та фахової передвищої освіти, забезпечення енергоефективності, безпеки та інклюзивності освітнього простору</t>
  </si>
  <si>
    <r>
      <t xml:space="preserve">«Світло в укритті: укомплектування Луцького ліцею №21 сонячною електростанцією»   </t>
    </r>
    <r>
      <rPr>
        <i/>
        <sz val="14"/>
        <rFont val="Times New Roman"/>
        <family val="1"/>
        <charset val="204"/>
      </rPr>
      <t>(бюджет участі)</t>
    </r>
  </si>
  <si>
    <t>КЗ "Музична школа №3"  - капітальний ремонт каналізаційних мереж та санвузлів</t>
  </si>
  <si>
    <t>1510160</t>
  </si>
  <si>
    <t>Капітальний ремонт покрівлі будівлі поліклініки №3 /Літера Б-3/ за адресою м. Луцьк вул. Стефаника, 3а</t>
  </si>
  <si>
    <t>1513245</t>
  </si>
  <si>
    <t>Реалізація публічного інвестиційного проекту із забезпечення житлом дитячих будинків сімейного типу, дітей-сиріт та дітей, позбавлених батьківського піклування</t>
  </si>
  <si>
    <t>Субвенція з місцевого бюджету на реалізацію публічного інвестиційного проєкту із забезпечення житлом дитячих будинків сімейного типу, дітей-сиріт та дітей, позбавлених батьківського піклування, за рахунок відповідної субвенції з державного бюджету</t>
  </si>
  <si>
    <t>Субвенція державному бюджету на реалізацію Програми покращення матеріально-технічного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2025-2027 роки для в/ч А1267 для закупівлі та встановлення засобів радіоелектронної боротьби</t>
  </si>
  <si>
    <t>Капітальний ремонт (аварійно-відновлювальні роботи) житлових будинків, пошкоджених внаслідок збройної агресії з боку російської федерації</t>
  </si>
  <si>
    <t>5113225</t>
  </si>
  <si>
    <t>3225</t>
  </si>
  <si>
    <t>1060</t>
  </si>
  <si>
    <r>
      <t>Реалізація публічного інвестиційного проекту із виплати грошової компенсації за належні для отримання жилі приміщення для сімей осіб, визначених пунктами 2-5 частини першої статті 10</t>
    </r>
    <r>
      <rPr>
        <b/>
        <vertAlign val="superscript"/>
        <sz val="8"/>
        <rFont val="Times New Roman"/>
        <family val="1"/>
        <charset val="204"/>
      </rPr>
      <t>-1</t>
    </r>
    <r>
      <rPr>
        <sz val="12"/>
        <rFont val="Times New Roman"/>
        <family val="1"/>
        <charset val="204"/>
      </rPr>
      <t> Закону України «Про статус ветеранів війни, гарантії їх соціального захисту», для осіб з інвалідністю I–II груп,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r>
  </si>
  <si>
    <t xml:space="preserve">Субвенція з місцевого бюджету за рахунок відповідної субвенції з державного бюджету </t>
  </si>
  <si>
    <t xml:space="preserve">Капітальний ремонт (аварійно-відновлювальні роботи) будинку №65 на вул. Стрілецькій в м. Луцьку, пошкодженого внаслідок збройної агресії з боку російської федерації </t>
  </si>
  <si>
    <t xml:space="preserve">Капітальний ремонт (аварійно-відновлювальні роботи) будинку №69 на вул. Стрілецькій в м. Луцьку, пошкодженого внаслідок збройної агресії з боку російської федерації </t>
  </si>
  <si>
    <t xml:space="preserve">Капітальний ремонт (аварійно-відновлювальні роботи) будинку №71 на вул. Стрілецькій в м. Луцьку, пошкодженого внаслідок збройної агресії з боку російської федерації </t>
  </si>
  <si>
    <t xml:space="preserve">Капітальний ремонт (аварійно-відновлювальні роботи) будинку №73 на вул. Стрілецькій в м. Луцьку, пошкодженого внаслідок збройної агресії з боку російської федерації </t>
  </si>
  <si>
    <t xml:space="preserve">Капітальний ремонт (аварійно-відновлювальні роботи) будинку №75 на вул. Стрілецькій в м. Луцьку, пошкодженого внаслідок збройної агресії з боку російської федерації </t>
  </si>
  <si>
    <t xml:space="preserve">Капітальний ремонт (аварійно-відновлювальні роботи) будинку №22 на вул.Івана Кожедуба в м. Луцьку, пошкодженого внаслідок збройної агресії з боку російської федерації </t>
  </si>
  <si>
    <t xml:space="preserve">Капітальний ремонт (аварійно-відновлювальні роботи) будинку №24 на вул.Івана Кожедуба в м. Луцьку, пошкодженого внаслідок збройної агресії з боку російської федерації </t>
  </si>
  <si>
    <t xml:space="preserve">Капітальний ремонт (аварійно-відновлювальні роботи) будинку №26 на вул.Івана Кожедуба в м. Луцьку, пошкодженого внаслідок збройної агресії з боку російської федерації </t>
  </si>
  <si>
    <t xml:space="preserve">Капітальний ремонт (аварійно-відновлювальні роботи) будинку №12 на вул.Озерецькій в м. Луцьку, пошкодженого внаслідок збройної агресії з боку російської федерації </t>
  </si>
  <si>
    <t>Придбання газового котла з установкою та монтажного обладнання в паливну адмінбудівлі Княгининівського старостинського округу</t>
  </si>
  <si>
    <t>КЗ "Луцька музична школа №3" - капітальний ремонт елементів благоустрою прилеглої території (облаштуванням тимчасової стоянки автомобілів) за адресою: м. Луцьк, вул. Гнідавська, 65</t>
  </si>
  <si>
    <t>Субвенція обласному бюджету на капітальний ремонт лікувального корпусу обласного територіального медичного протитуберкульозного об'єднання на вул. Львівській, 50 в м. Луцьку Волинської області (коригування)</t>
  </si>
  <si>
    <t>Субвенція державному бюджету на реалізацію Програми покращення матеріально-технічного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2025-2027 роки для в/ч А4554 на реставрацію  лікувального корпусу (будівля №60/70),  (монастир тринітаріїв - пам’ятка архітектури національного значення XVIII-XХ ст., охоронний номер №81) 498 військового госпіталю з пристосуванням (прибудовою)ліфтової шахти (будівля №60/70, військове містечко №60, м. Луцьк, вул. Сенаторки Левчанівської, 4) на коригування проектної документації та проходження екпертизи через Західне управління замовника робіт м. Львів</t>
  </si>
  <si>
    <t>Субвенція державному бюджету на реалізацію Програми забезпечення особистої безпеки громадян та протидії злочинності на 2021-2025 роки на закупівлю безпілотних наземних роботизованих комплексів для управління патрульної поліції у Волинській області Департаменту патрульної поліції (для зведеної бригади "Хижак")</t>
  </si>
  <si>
    <t>Субвенція державному бюджету на реалізацію Програми забезпечення особистої безпеки громадян та протидії злочинності на 2021-2025 роки для Головного управління Національної поліції у Волинській області на реконструкцію службового гуртожитку на вул. Заньковецької, 88 А  в м. Луцьку Волинської області</t>
  </si>
  <si>
    <t>Влаштування технічних засобів, механізмів та інших спеціальних пристроїв/засобів, а також спеціалізованих тактильних елементів доступності для забезпечення доступності особам з інвалідністю</t>
  </si>
  <si>
    <t xml:space="preserve">КЗ «Луцький заклад дошкільної освіти (ясла-садок) № 14» - придбання телевізора </t>
  </si>
  <si>
    <r>
      <t xml:space="preserve">Квадрокоптер DJI Matrice 4T для луцьких піротехніків </t>
    </r>
    <r>
      <rPr>
        <i/>
        <sz val="14"/>
        <color rgb="FF000000"/>
        <rFont val="Times New Roman"/>
        <family val="1"/>
        <charset val="204"/>
      </rPr>
      <t xml:space="preserve"> (Бюджет участі)</t>
    </r>
  </si>
  <si>
    <r>
      <t xml:space="preserve">Дрони для розвідників 100 ОМБр  </t>
    </r>
    <r>
      <rPr>
        <i/>
        <sz val="14"/>
        <color rgb="FF000000"/>
        <rFont val="Times New Roman"/>
        <family val="1"/>
        <charset val="204"/>
      </rPr>
      <t>(Бюджет участі)</t>
    </r>
  </si>
  <si>
    <r>
      <t xml:space="preserve">Ми бачимо більше: Квадрокоптер DJI Matrice 4T для 100-ї бригади  </t>
    </r>
    <r>
      <rPr>
        <i/>
        <sz val="14"/>
        <color rgb="FF000000"/>
        <rFont val="Times New Roman"/>
        <family val="1"/>
        <charset val="204"/>
      </rPr>
      <t>(Бюджет участі)</t>
    </r>
  </si>
  <si>
    <r>
      <t xml:space="preserve">Станція управління «Дронярня» для 46 ДШВ </t>
    </r>
    <r>
      <rPr>
        <i/>
        <sz val="14"/>
        <color rgb="FF000000"/>
        <rFont val="Times New Roman"/>
        <family val="1"/>
        <charset val="204"/>
      </rPr>
      <t>(Бюджет участі)</t>
    </r>
  </si>
  <si>
    <r>
      <t>Дронів забагато не буває  (</t>
    </r>
    <r>
      <rPr>
        <i/>
        <sz val="14"/>
        <color rgb="FF000000"/>
        <rFont val="Times New Roman"/>
        <family val="1"/>
        <charset val="204"/>
      </rPr>
      <t>Бюджет участі)</t>
    </r>
  </si>
  <si>
    <r>
      <t xml:space="preserve">Дрони для ББпС «Ворон» </t>
    </r>
    <r>
      <rPr>
        <i/>
        <sz val="14"/>
        <color rgb="FF000000"/>
        <rFont val="Times New Roman"/>
        <family val="1"/>
        <charset val="204"/>
      </rPr>
      <t>(Бюджет участі)</t>
    </r>
  </si>
  <si>
    <r>
      <t>Дрони для Сил Оборони  (</t>
    </r>
    <r>
      <rPr>
        <i/>
        <sz val="14"/>
        <color rgb="FF000000"/>
        <rFont val="Times New Roman"/>
        <family val="1"/>
        <charset val="204"/>
      </rPr>
      <t>Бюджет участі)</t>
    </r>
  </si>
  <si>
    <r>
      <t>Тиловик 3.0: дрони для 100 ОМБр (</t>
    </r>
    <r>
      <rPr>
        <i/>
        <sz val="14"/>
        <color rgb="FF000000"/>
        <rFont val="Times New Roman"/>
        <family val="1"/>
        <charset val="204"/>
      </rPr>
      <t>Бюджет участі)</t>
    </r>
  </si>
  <si>
    <t xml:space="preserve">КЗ ЗСО «Боголюбський ліцей № 30» -  капітальний ремонт котельні </t>
  </si>
  <si>
    <t>КЗ ЗСО «Жидичинський ліцей № 31» - капітальний ремонт елементів благоустрою (влаштування спортивного майданчика) на вул. Богдана Хмельницького, 1 у с. Жидичин</t>
  </si>
  <si>
    <r>
      <t>Соціально-психологічний ХАБ Ліцею № 27 (</t>
    </r>
    <r>
      <rPr>
        <i/>
        <sz val="14"/>
        <color rgb="FF000000"/>
        <rFont val="Times New Roman"/>
        <family val="1"/>
        <charset val="204"/>
      </rPr>
      <t>Бюджет участі)</t>
    </r>
  </si>
  <si>
    <t>1113133</t>
  </si>
  <si>
    <r>
      <t>Навчально тренувальне спорядження для підготовки цивільних до національного спротиву  КЗ «Луцький міський молодіжний центр» (</t>
    </r>
    <r>
      <rPr>
        <i/>
        <sz val="14"/>
        <rFont val="Times New Roman"/>
        <family val="1"/>
        <charset val="204"/>
      </rPr>
      <t>Бюджет участі</t>
    </r>
    <r>
      <rPr>
        <sz val="14"/>
        <rFont val="Times New Roman"/>
        <family val="1"/>
        <charset val="204"/>
      </rPr>
      <t>)</t>
    </r>
  </si>
  <si>
    <t>Забезпечення молодіжними центрами соціального становлення та розвитку молоді та інші заходи у сфері молодіжної політики</t>
  </si>
  <si>
    <t>Додаток 5</t>
  </si>
  <si>
    <t>1513194</t>
  </si>
  <si>
    <t>Реалізація публічного інвестиційного проекту із розвитку ветеранських просторів</t>
  </si>
  <si>
    <t xml:space="preserve">Субвенція з державного бюджету місцевим бюджетам на реалізацію публічного інвестиційного проекту із розвитку ветеранських просторів на нове будівництво ветеранського простору на вул. Конякіна в м. Луцьку </t>
  </si>
  <si>
    <t xml:space="preserve">Нове будівництво ветеранського простору на вул. Конякіна в м. Луцьку (співфінансування до субвенції з державного бюджету місцевим бюджетам на реалізацію публічного інвестиційного проекту із розвитку ветеранських просторів) </t>
  </si>
  <si>
    <t>КП "Луцька міська дитяча поліклініка"- капітальний ремонт рентгенкабінету по пр. Волі, 3а</t>
  </si>
  <si>
    <t>КЗ ЗЗСО «Луцький ліцей № 18» - капітальний ремонт входів/виходів</t>
  </si>
  <si>
    <t>КЗЗСО «Заборольський ліцей №32» - придбання вуличного флагштоку</t>
  </si>
  <si>
    <t>1210160</t>
  </si>
  <si>
    <t xml:space="preserve">Придбання техніки та обладнання </t>
  </si>
  <si>
    <t>Капітальний ремонт системи опалення із заміною газового котла в адмінприміщенні департаменту</t>
  </si>
  <si>
    <t xml:space="preserve">Співфінансування до субвенціїз державного бюджету місцевим бюджетам на реалізацію публічного інвестиційного проєкту із забезпечення житлом дитячих будинків сімейного типу, дітей-сиріт, дітей, позбавлених батьківського піклування </t>
  </si>
  <si>
    <t>КЗ ЗСО «Боголюбський ліцей № 30» - придбання обладнання</t>
  </si>
  <si>
    <t>ЗДО № 40 (ясла-садок) - капітальний ремонт укриття</t>
  </si>
  <si>
    <t xml:space="preserve">КЗ ЗЗСО «Луцький ліцей № 10» -капітальний ремонт підлоги в укритті </t>
  </si>
  <si>
    <t>КЗ ЗСО «Боголюбський ліцей № 30» -  капітальний ремонт гідроізоляції та утеплення стін експлуатованого підвалу (найпростішого укриття) частини будівлі</t>
  </si>
  <si>
    <t>5113241</t>
  </si>
  <si>
    <t>3241</t>
  </si>
  <si>
    <t>1090</t>
  </si>
  <si>
    <t>Надання комплексу послуг особам/сім’ям у сфері соціального захисту та соціального забезпечення іншими надавачами соціальних послуг</t>
  </si>
  <si>
    <t>КУ " ХАБ ВЕТЕРАН" Придбання техніки</t>
  </si>
  <si>
    <t xml:space="preserve">Виготовлення та коригування проєктно-кошторисної документації, експертиза та технічний нагляд  проєктів з встановлення камер відеоспостереження </t>
  </si>
  <si>
    <t>7370</t>
  </si>
  <si>
    <t>1417370</t>
  </si>
  <si>
    <t>ЗДО №6, 20 - придбання холодильника</t>
  </si>
  <si>
    <t>ЗДО № 10 - придбання картоплечистки</t>
  </si>
  <si>
    <t xml:space="preserve">ЗДО № 37 - придбання музичного центру </t>
  </si>
  <si>
    <t>ЗДО № 41 - придбання пароконвектомату</t>
  </si>
  <si>
    <t>ЗДО № 41 - придбання холодильної шафи</t>
  </si>
  <si>
    <t>ЛСКАП "Луцькспецкомунтранс" - будівництво електричних мереж електроустановок будівельного майданчика в с. Брище</t>
  </si>
  <si>
    <t>Капітальний ремонт прилеглої території будівлі територіального центру соціального обслуговування (надання соціальних послуг) на вулиці Данила Галицького, 18 в м. Луцьку</t>
  </si>
  <si>
    <t>Виготовлення проектної документації «Реконструкція зовнішніх мереж газопостачання на вул. Конякіна в м.Луцьку»</t>
  </si>
  <si>
    <t>Капітальний ремонт приміщення ЦНАП</t>
  </si>
  <si>
    <r>
      <t>Субвенція державному бюджету на реалізацію Програми забезпечення особистої безпеки громадян та протидії злочинності на 2021-2025 роки для закупівлі матеріальних цінностей з метою зміцнення матеріально-технічного забезп</t>
    </r>
    <r>
      <rPr>
        <sz val="13"/>
        <color rgb="FF000000"/>
        <rFont val="Times New Roman"/>
        <family val="1"/>
        <charset val="204"/>
      </rPr>
      <t>ечення управління патрульної поліції у Волинській області, а саме: комп’ютерної та організаційної техніки та інше</t>
    </r>
  </si>
  <si>
    <t>Субвенція державному бюджету на реалізацію Програми покращення матеріально-технічного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2025-2027 роки для в/ч А2466 на закупівлю виробничого обладнання для облаштування цеху ремонту легкових автомобілів</t>
  </si>
  <si>
    <t xml:space="preserve">Субвенція державному бюджету на реалізацію Програми покращення матеріально-технічного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2025-2027 роки на матеріально-технічне забезпечення в/ч А1671  </t>
  </si>
  <si>
    <t>КП "Луцькводоканал"-  забезпечення управлінням мережами централізованого водопостачання та централізованого водовідведення м. Луцька (субвенція з Боратинської СТГ)</t>
  </si>
  <si>
    <t>Нове будівництво ветеранського простору на вул. Конякіна в м. Луцьку (субвенція з обласного бюджету Волинської області )</t>
  </si>
  <si>
    <t xml:space="preserve">Субвенція державному бюджету на реалізацію Програми покращення матеріально-технічного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2025-2027 роки для Волинського обласного територіального центру комплектування та соціальної підтримки (на потреби Луцького об’єднаного міського територіального центру комплектування та соціальної підтримки) на придбання ручних металодетекторів, обладнання для системи контролю доступу та системи відеонагляду
</t>
  </si>
  <si>
    <t>ЛСКАП "Луцькспецкомунтранс" - закупівля спецтехніки та обладнання для безперебійного функціонування полігону твердих побутових відходів у с. Брище (субвенція з Підгайцівської СТГ)</t>
  </si>
  <si>
    <t>0217622</t>
  </si>
  <si>
    <t>0470</t>
  </si>
  <si>
    <t>Реалізація програм і заходів в галузі туризму та курортів</t>
  </si>
  <si>
    <t>Закупівля сходового гусеничного підйомника "RTR-160"  для розширення можливостей  безперешкодного пересування та відвідування особами з інвалідністю Музейного простору "Окольний замок"</t>
  </si>
  <si>
    <t>ЗДО №10, 14, 27, 32, 40 - придбання оргтехніки</t>
  </si>
  <si>
    <t>ЗДО № 21 - придбання ігрового комплексу</t>
  </si>
  <si>
    <t>ЗДО № 35 - придбання овочерізки</t>
  </si>
  <si>
    <t>КЗ ЗЗСО "Луцька гімназія № 17" - виготовлення ПКД на капітальний ремонт харчоблоку</t>
  </si>
  <si>
    <t>КЗ ЗЗСО "Луцька гімназія № 19" - виготовлення ПКД на капітальний ремонт фасаду</t>
  </si>
  <si>
    <t>КЗ ЗЗСО "Луцька гімназія № 20" - виготовлення ПКД на капітальний ремонт харчоблоку</t>
  </si>
  <si>
    <t>КЗ "Луцький міський Центр науково-технічної творчості учнівської молоді Луцької міської ради" - придбання кондиціонеру</t>
  </si>
  <si>
    <t>ПУМ - придбання кондиціонеру</t>
  </si>
  <si>
    <t>Придбання сервера для централізованої бухгалтерії</t>
  </si>
  <si>
    <t>КУ "Центр профеесійного розвитку педагогічних працівників Луцької міської ради" - придбання кондиціонеру</t>
  </si>
  <si>
    <t>КЗ "Луцький заклад дошкільної освіти (ясла-садок) № 26" -  виготовлення ПКД на реконструкцію системи теплопостачання</t>
  </si>
  <si>
    <t>1010160</t>
  </si>
  <si>
    <t>Придбання предметів довгострокового користування</t>
  </si>
  <si>
    <t>КЗ "Центр культури "Княгининок"- капітальний ремонт прилеглої території будинку культури с. Боголюби (вул. Центральна,57)</t>
  </si>
  <si>
    <t>КЗ "ДЮСШ № 4" - придбання обладнання</t>
  </si>
  <si>
    <t>КП "Луцькводоканал" - придбання обладнання та комплектуючих для забезпечення соціальних об'єктів (школи, заклади дошкільної освіти, лікарні) системами доочищення води (співпраця з ЮНІСЕФ)</t>
  </si>
  <si>
    <t>КП "Луцькводоканал" - придбання обладнання  для моніторингу (витратомірів води з передачею даних до системи SKADA) для покращення роботи водопровідної ситсеми Луцької міської територіальної громади (співпраця з ЮНІСЕФ)</t>
  </si>
  <si>
    <t>На виконання заходів Комплексної програми "Безпечне місто Луцьк" на 2025-2029 роки на нове будівництво з встановлення камер відеоспостереження по проспектах Соборності та Молоді</t>
  </si>
  <si>
    <t>КЗ "Музична школа №3"  - капітальний ремонт тамбура та санвузла</t>
  </si>
  <si>
    <t>.0810</t>
  </si>
  <si>
    <t>Капітальний ремонт частини покрівлі ДЮСШ №2, на вул. Івана Мазепи, 49   в           м. Луцьку</t>
  </si>
  <si>
    <t>Капітальний ремонт приміщення із заміною внутрішніх дверей Луцького міськрайонного суду і Волинській області по вул. Лесі Українки, 24 в м. Луцьку</t>
  </si>
  <si>
    <t>Реконструкція зовнішніх мереж газопостачання на вул. Конякіна в м. Луцьку</t>
  </si>
  <si>
    <t>Капітальний ремонт приміщення на вул. Соборності, 18 в м. Луцьку</t>
  </si>
  <si>
    <t>Капітальний ремонт адміністративного приміщення департаменту "Центр надання адміністративних послуг у м. Луцьку" Луцької міської ради за адресою вул. Лесі Українки, 35  з влаштуванням підйомної платформи для маломобільних груп населення</t>
  </si>
  <si>
    <t xml:space="preserve">Субвенція державному бюджету на реалізацію Програми покращення матеріально-технічного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2025-2027 роки для в/ч А0959 на зміцнення матеріально-технічної бази </t>
  </si>
  <si>
    <t>Субвенція державному бюджету на реалізацію Програми забезпечення особистої безпеки громадян та протидії злочинності на 2021-2025 роки на закупівлю квадрокоптерів та комплектуючих до них та іншого необхідного обладнання для зміцнення матеріально-технічної бази для управління патрульної поліції у Волинській області Департаменту патрульної поліції (Зведена бригада "Хижак")</t>
  </si>
  <si>
    <t>Субвенція державному бюджету на реалізацію Програми покращення матеріально-технічного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2025-2027 роки для в/ч А7028 на придбання цифрового портативного рентгенапарату</t>
  </si>
  <si>
    <t>Субвенція державному бюджету на реалізацію Програми забезпечення особистої безпеки громадян та протидії злочинності на 2021-2025 роки для Головного управління Національної поліції у Волинській області на проведення капітальних ремонтів об'єктів ГУНП у Волинській області (410 013,0 грн) та на покращення матеріально-технічної бази (336 937,0 грн)</t>
  </si>
  <si>
    <t>Субвенція державному бюджету на виконання Комплексної програми охорони довкілля Луцької міської територіальної громади на 2022-2025 роки для Державної екологічної інспекції у Волинській області на природоохоронні заходи на природоохоронні заходи (придбання обладнання)</t>
  </si>
  <si>
    <t>Субвенція державному бюджету на реалізацію Програми покращення матеріально-технічного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2025-2027 роки для в/ч А1267 на закупівлю комплекту джерела альтернативного живлення</t>
  </si>
  <si>
    <t>Реалізація Програми розвитку міжнародного співробітництва Луцької міської ради на виконання робіт із розробки проєктно-кошторисної документації по об'єкту "Нове будівництво лугопарку вздовж річки Стир на території від мосту на вул. Ковельській до мосту на вул. Шевченка (коригування)"</t>
  </si>
  <si>
    <t>Програма розвитку міжнародного співробітництва Луцької міської ради на реалізацію проєкту "Модернізація теплоенергетичної інфраструктури для надання стабільних та ефективних комнальних послуг у Луцьку, Україна"</t>
  </si>
  <si>
    <t xml:space="preserve">КЗ «Луцький ЗДО (ясла-садок) № 14 Луцької міської ради» - придбання дверей </t>
  </si>
  <si>
    <t xml:space="preserve">КЗ «Луцький ЗДО (ясла-садок) №27" - придбання морозильної камери </t>
  </si>
  <si>
    <t xml:space="preserve">КЗ «Дачнівський ЗДО (ясла-садок) № 42" - придбання ноутбуків </t>
  </si>
  <si>
    <t xml:space="preserve">КЗЗСО "Одерадівська гімназія № 37" - закупівля комп'ютерної техніки </t>
  </si>
  <si>
    <t>КЗ «Луцький ЗДО (ясла-садок) № 8 Луцької міської ради» - коригування ПКД та експертиза ПКД: «Нове будівництво захисної споруди цивільного захисту (сховище подвійного призначення із захисними властивостями ПРУ) на території комунального закладу на вул. Корольова, 1 у м. Луцьку</t>
  </si>
  <si>
    <t>Забезпечення діяльності водопровідно-каналізаційного господарства</t>
  </si>
  <si>
    <t>КП «Луцькводоканал» - на реалізацію проєктів, які спрямовані на приріст та оновлення стратегічних об’єктів довготривалого користування (кредитні кошти)</t>
  </si>
  <si>
    <t>КП "Луцькводоканал" - придбання обладнання та комплектуючих для впровадження локальних очисних споруд на соціальних об'єктах (школи, зклади дошкільної освіти, лікарні) системами доочищення води співпраця з ЮНІСЕФ)</t>
  </si>
  <si>
    <t>ЛСКАП "Луцькспецкомунтранс" - придбання автотранспортних засобів, обладнання та механізмів</t>
  </si>
  <si>
    <t>Субвенція державному бюджету на реалізацію Програми забезпечення особистої безпеки громадян та протидії злочинності на 2021-2025 роки для Головного управління Національної поліції у Волинській області на покращення матеріально-технічного забезпечення</t>
  </si>
  <si>
    <t>Субвенція державному бюджету на реалізацію Програми забезпечення особистої безпеки громадян та протидії злочинності на 2021-2025 роки для Управління Служби безпеки України у Волинській області  на придбання обладнання спеціалізованого призначення для забезпечення  заходів службової діяльності</t>
  </si>
  <si>
    <t xml:space="preserve">Секретар міської ради             </t>
  </si>
  <si>
    <t>Юрій БЕЗПЯТКО</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</si>
</sst>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00"/>
  </numFmts>
  <fonts count="36" x14ac:knownFonts="1">
    <font>
      <sz val="11"/>
      <color theme="1"/>
      <name val="Calibri"/>
      <family val="2"/>
      <charset val="204"/>
    </font>
    <font>
      <sz val="11"/>
      <name val="Calibri"/>
      <family val="2"/>
      <charset val="204"/>
    </font>
    <font>
      <sz val="11"/>
      <name val="Times New Roman"/>
      <family val="1"/>
      <charset val="204"/>
    </font>
    <font>
      <b/>
      <sz val="16"/>
      <name val="Times New Roman"/>
      <family val="1"/>
      <charset val="204"/>
    </font>
    <font>
      <b/>
      <sz val="15"/>
      <name val="Times New Roman"/>
      <family val="1"/>
      <charset val="204"/>
    </font>
    <font>
      <b/>
      <sz val="13"/>
      <name val="Times New Roman"/>
      <family val="1"/>
      <charset val="204"/>
    </font>
    <font>
      <sz val="7"/>
      <name val="Times New Roman"/>
      <family val="1"/>
      <charset val="204"/>
    </font>
    <font>
      <sz val="8"/>
      <name val="Times New Roman"/>
      <family val="1"/>
      <charset val="204"/>
    </font>
    <font>
      <sz val="6"/>
      <name val="Times New Roman"/>
      <family val="1"/>
      <charset val="204"/>
    </font>
    <font>
      <sz val="12"/>
      <name val="Times New Roman"/>
      <family val="1"/>
      <charset val="204"/>
    </font>
    <font>
      <b/>
      <sz val="12"/>
      <name val="Times New Roman"/>
      <family val="1"/>
      <charset val="204"/>
    </font>
    <font>
      <b/>
      <i/>
      <sz val="14"/>
      <name val="Times New Roman"/>
      <family val="1"/>
      <charset val="204"/>
    </font>
    <font>
      <sz val="15"/>
      <name val="Times New Roman"/>
      <family val="1"/>
      <charset val="204"/>
    </font>
    <font>
      <i/>
      <sz val="12"/>
      <name val="Times New Roman"/>
      <family val="1"/>
      <charset val="204"/>
    </font>
    <font>
      <sz val="13"/>
      <name val="Times New Roman"/>
      <family val="1"/>
      <charset val="204"/>
    </font>
    <font>
      <sz val="14"/>
      <name val="Times New Roman"/>
      <family val="1"/>
      <charset val="204"/>
    </font>
    <font>
      <i/>
      <sz val="14"/>
      <name val="Times New Roman"/>
      <family val="1"/>
      <charset val="204"/>
    </font>
    <font>
      <b/>
      <i/>
      <sz val="12"/>
      <name val="Times New Roman"/>
      <family val="1"/>
      <charset val="204"/>
    </font>
    <font>
      <sz val="20"/>
      <name val="Times New Roman"/>
      <family val="1"/>
      <charset val="204"/>
    </font>
    <font>
      <sz val="18"/>
      <name val="Times New Roman"/>
      <family val="1"/>
      <charset val="204"/>
    </font>
    <font>
      <i/>
      <sz val="11"/>
      <name val="Times New Roman"/>
      <family val="1"/>
      <charset val="204"/>
    </font>
    <font>
      <sz val="16"/>
      <name val="Times New Roman"/>
      <family val="1"/>
      <charset val="204"/>
    </font>
    <font>
      <sz val="13.5"/>
      <name val="Times New Roman"/>
      <family val="1"/>
      <charset val="204"/>
    </font>
    <font>
      <b/>
      <i/>
      <sz val="13"/>
      <name val="Times New Roman"/>
      <family val="1"/>
      <charset val="204"/>
    </font>
    <font>
      <b/>
      <sz val="14"/>
      <name val="Times New Roman"/>
      <family val="1"/>
      <charset val="204"/>
    </font>
    <font>
      <sz val="16"/>
      <name val="Calibri"/>
      <family val="2"/>
      <charset val="204"/>
    </font>
    <font>
      <u/>
      <sz val="8.8000000000000007"/>
      <color theme="10"/>
      <name val="Calibri"/>
      <family val="2"/>
      <charset val="204"/>
    </font>
    <font>
      <sz val="14"/>
      <color theme="1"/>
      <name val="Times New Roman"/>
      <family val="1"/>
      <charset val="204"/>
    </font>
    <font>
      <sz val="13"/>
      <color rgb="FFFF0000"/>
      <name val="Times New Roman"/>
      <family val="1"/>
      <charset val="204"/>
    </font>
    <font>
      <sz val="13"/>
      <color theme="1"/>
      <name val="Times New Roman"/>
      <family val="1"/>
      <charset val="204"/>
    </font>
    <font>
      <sz val="14"/>
      <color rgb="FF333333"/>
      <name val="Times New Roman"/>
      <family val="1"/>
      <charset val="204"/>
    </font>
    <font>
      <sz val="13"/>
      <color rgb="FF000000"/>
      <name val="Times New Roman"/>
      <family val="1"/>
      <charset val="204"/>
    </font>
    <font>
      <b/>
      <vertAlign val="superscript"/>
      <sz val="8"/>
      <name val="Times New Roman"/>
      <family val="1"/>
      <charset val="204"/>
    </font>
    <font>
      <sz val="14"/>
      <color rgb="FF000000"/>
      <name val="Times New Roman"/>
      <family val="1"/>
      <charset val="204"/>
    </font>
    <font>
      <i/>
      <sz val="14"/>
      <color rgb="FF000000"/>
      <name val="Times New Roman"/>
      <family val="1"/>
      <charset val="204"/>
    </font>
    <font>
      <sz val="12"/>
      <color rgb="FF333333"/>
      <name val="Times New Roman"/>
      <family val="1"/>
      <charset val="204"/>
    </font>
  </fonts>
  <fills count="8">
    <fill>
      <patternFill patternType="none"/>
    </fill>
    <fill>
      <patternFill patternType="gray125"/>
    </fill>
    <fill>
      <patternFill patternType="solid">
        <fgColor rgb="FFFFFFFF"/>
        <bgColor rgb="FFFFFFCC"/>
      </patternFill>
    </fill>
    <fill>
      <patternFill patternType="solid">
        <fgColor rgb="FFC0C0C0"/>
        <bgColor rgb="FFBFBFBF"/>
      </patternFill>
    </fill>
    <fill>
      <patternFill patternType="solid">
        <fgColor theme="0" tint="-0.249977111117893"/>
        <bgColor rgb="FFC0C0C0"/>
      </patternFill>
    </fill>
    <fill>
      <patternFill patternType="solid">
        <fgColor theme="0" tint="-0.14999847407452621"/>
        <bgColor rgb="FFC0C0C0"/>
      </patternFill>
    </fill>
    <fill>
      <patternFill patternType="solid">
        <fgColor theme="0"/>
        <bgColor indexed="64"/>
      </patternFill>
    </fill>
    <fill>
      <patternFill patternType="solid">
        <fgColor rgb="FFFFFFFF"/>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style="thin">
        <color auto="1"/>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2">
    <xf numFmtId="0" fontId="0" fillId="0" borderId="0"/>
    <xf numFmtId="0" fontId="26" fillId="0" borderId="0" applyNumberFormat="0" applyFill="0" applyBorder="0" applyAlignment="0" applyProtection="0">
      <alignment vertical="top"/>
      <protection locked="0"/>
    </xf>
  </cellStyleXfs>
  <cellXfs count="311">
    <xf numFmtId="0" fontId="0" fillId="0" borderId="0" xfId="0"/>
    <xf numFmtId="0" fontId="1" fillId="0" borderId="0" xfId="0" applyFont="1"/>
    <xf numFmtId="3" fontId="1" fillId="0" borderId="0" xfId="0" applyNumberFormat="1" applyFont="1"/>
    <xf numFmtId="0" fontId="1" fillId="0" borderId="0" xfId="0" applyFont="1" applyAlignment="1">
      <alignment horizontal="right"/>
    </xf>
    <xf numFmtId="0" fontId="2" fillId="0" borderId="0" xfId="0" applyFont="1" applyBorder="1"/>
    <xf numFmtId="0" fontId="2" fillId="2" borderId="0" xfId="0" applyFont="1" applyFill="1" applyBorder="1"/>
    <xf numFmtId="0" fontId="2" fillId="0" borderId="0" xfId="0" applyFont="1" applyBorder="1" applyAlignment="1">
      <alignment horizontal="right"/>
    </xf>
    <xf numFmtId="0" fontId="2" fillId="2" borderId="0" xfId="0" applyFont="1" applyFill="1" applyBorder="1" applyAlignment="1">
      <alignment horizontal="left"/>
    </xf>
    <xf numFmtId="0" fontId="2" fillId="2" borderId="0" xfId="0" applyFont="1" applyFill="1" applyBorder="1" applyAlignment="1">
      <alignment horizontal="right"/>
    </xf>
    <xf numFmtId="0" fontId="1" fillId="2" borderId="0" xfId="0" applyFont="1" applyFill="1"/>
    <xf numFmtId="14" fontId="2" fillId="2" borderId="1" xfId="0" applyNumberFormat="1" applyFont="1" applyFill="1" applyBorder="1" applyAlignment="1"/>
    <xf numFmtId="3" fontId="2" fillId="0" borderId="0" xfId="0" applyNumberFormat="1" applyFont="1" applyBorder="1"/>
    <xf numFmtId="0" fontId="1" fillId="0" borderId="0" xfId="0" applyFont="1" applyAlignment="1"/>
    <xf numFmtId="0" fontId="4" fillId="0" borderId="0" xfId="0" applyFont="1" applyBorder="1" applyAlignment="1">
      <alignment horizontal="center" wrapText="1"/>
    </xf>
    <xf numFmtId="0" fontId="1" fillId="0" borderId="0" xfId="0" applyFont="1" applyBorder="1" applyAlignment="1">
      <alignment horizontal="center" vertical="center" wrapText="1"/>
    </xf>
    <xf numFmtId="164" fontId="2" fillId="0" borderId="0" xfId="0" applyNumberFormat="1" applyFont="1" applyBorder="1" applyAlignment="1">
      <alignment horizontal="center"/>
    </xf>
    <xf numFmtId="3" fontId="2" fillId="0" borderId="0" xfId="0" applyNumberFormat="1" applyFont="1" applyBorder="1" applyAlignment="1">
      <alignment horizontal="right"/>
    </xf>
    <xf numFmtId="0" fontId="7" fillId="0" borderId="2" xfId="0" applyFont="1" applyBorder="1" applyAlignment="1">
      <alignment horizontal="center" vertical="center" wrapText="1"/>
    </xf>
    <xf numFmtId="0" fontId="8" fillId="0" borderId="2" xfId="0" applyFont="1" applyBorder="1" applyAlignment="1">
      <alignment horizontal="center" vertical="center" wrapText="1"/>
    </xf>
    <xf numFmtId="0" fontId="2" fillId="0" borderId="2" xfId="0" applyFont="1" applyBorder="1" applyAlignment="1">
      <alignment horizontal="center" vertical="center" wrapText="1"/>
    </xf>
    <xf numFmtId="0" fontId="9" fillId="0" borderId="2" xfId="0" applyFont="1" applyBorder="1" applyAlignment="1">
      <alignment horizontal="center" vertical="center" wrapText="1"/>
    </xf>
    <xf numFmtId="3" fontId="2" fillId="0" borderId="2" xfId="0" applyNumberFormat="1" applyFont="1" applyBorder="1" applyAlignment="1">
      <alignment horizontal="center" vertical="center" wrapText="1"/>
    </xf>
    <xf numFmtId="0" fontId="2" fillId="0" borderId="0" xfId="0" applyFont="1" applyBorder="1" applyAlignment="1">
      <alignment horizontal="right" vertical="center"/>
    </xf>
    <xf numFmtId="0" fontId="1" fillId="0" borderId="0" xfId="0" applyFont="1" applyAlignment="1">
      <alignment horizontal="center" vertical="center"/>
    </xf>
    <xf numFmtId="49" fontId="5" fillId="3" borderId="2" xfId="0" applyNumberFormat="1" applyFont="1" applyFill="1" applyBorder="1" applyAlignment="1">
      <alignment horizontal="center" vertical="center" wrapText="1"/>
    </xf>
    <xf numFmtId="165" fontId="10" fillId="3" borderId="2" xfId="0" applyNumberFormat="1" applyFont="1" applyFill="1" applyBorder="1" applyAlignment="1">
      <alignment horizontal="center" vertical="center"/>
    </xf>
    <xf numFmtId="0" fontId="11" fillId="3" borderId="2" xfId="0" applyFont="1" applyFill="1" applyBorder="1" applyAlignment="1">
      <alignment horizontal="center" vertical="center" wrapText="1"/>
    </xf>
    <xf numFmtId="164" fontId="2" fillId="3" borderId="2" xfId="0" applyNumberFormat="1" applyFont="1" applyFill="1" applyBorder="1" applyAlignment="1">
      <alignment horizontal="center"/>
    </xf>
    <xf numFmtId="3" fontId="4" fillId="3" borderId="2" xfId="0" applyNumberFormat="1" applyFont="1" applyFill="1" applyBorder="1"/>
    <xf numFmtId="49" fontId="5" fillId="0" borderId="2" xfId="0" applyNumberFormat="1" applyFont="1" applyBorder="1" applyAlignment="1">
      <alignment horizontal="center" vertical="center" wrapText="1"/>
    </xf>
    <xf numFmtId="0" fontId="11" fillId="0" borderId="2" xfId="0" applyFont="1" applyBorder="1" applyAlignment="1">
      <alignment horizontal="center" vertical="center" wrapText="1"/>
    </xf>
    <xf numFmtId="164" fontId="2" fillId="0" borderId="2" xfId="0" applyNumberFormat="1" applyFont="1" applyBorder="1" applyAlignment="1">
      <alignment horizontal="center"/>
    </xf>
    <xf numFmtId="3" fontId="4" fillId="0" borderId="2" xfId="0" applyNumberFormat="1" applyFont="1" applyBorder="1"/>
    <xf numFmtId="3" fontId="12" fillId="0" borderId="2" xfId="0" applyNumberFormat="1" applyFont="1" applyBorder="1"/>
    <xf numFmtId="49" fontId="13" fillId="0" borderId="2" xfId="0" applyNumberFormat="1" applyFont="1" applyBorder="1" applyAlignment="1">
      <alignment horizontal="center" vertical="center" wrapText="1"/>
    </xf>
    <xf numFmtId="0" fontId="14" fillId="0" borderId="0" xfId="0" applyFont="1" applyAlignment="1">
      <alignment wrapText="1"/>
    </xf>
    <xf numFmtId="0" fontId="14" fillId="0" borderId="2" xfId="0" applyFont="1" applyBorder="1" applyAlignment="1">
      <alignment wrapText="1"/>
    </xf>
    <xf numFmtId="164" fontId="15" fillId="0" borderId="2" xfId="0" applyNumberFormat="1" applyFont="1" applyBorder="1" applyAlignment="1">
      <alignment horizontal="left"/>
    </xf>
    <xf numFmtId="0" fontId="14" fillId="0" borderId="2" xfId="0" applyFont="1" applyBorder="1" applyAlignment="1">
      <alignment horizontal="center" vertical="center"/>
    </xf>
    <xf numFmtId="0" fontId="9" fillId="0" borderId="2" xfId="0" applyFont="1" applyBorder="1" applyAlignment="1">
      <alignment horizontal="center" vertical="center"/>
    </xf>
    <xf numFmtId="164" fontId="9" fillId="0" borderId="2" xfId="0" applyNumberFormat="1" applyFont="1" applyBorder="1" applyAlignment="1">
      <alignment horizontal="center" vertical="center"/>
    </xf>
    <xf numFmtId="0" fontId="2" fillId="0" borderId="2" xfId="0" applyFont="1" applyBorder="1"/>
    <xf numFmtId="0" fontId="15" fillId="0" borderId="2" xfId="0" applyFont="1" applyBorder="1" applyAlignment="1">
      <alignment horizontal="left" wrapText="1"/>
    </xf>
    <xf numFmtId="49" fontId="5" fillId="0" borderId="2" xfId="0" applyNumberFormat="1" applyFont="1" applyBorder="1" applyAlignment="1">
      <alignment horizontal="center" vertical="center"/>
    </xf>
    <xf numFmtId="0" fontId="13" fillId="0" borderId="2" xfId="0" applyFont="1" applyBorder="1" applyAlignment="1">
      <alignment horizontal="center" vertical="center"/>
    </xf>
    <xf numFmtId="49" fontId="13" fillId="0" borderId="2" xfId="0" applyNumberFormat="1" applyFont="1" applyBorder="1" applyAlignment="1">
      <alignment horizontal="center" vertical="center"/>
    </xf>
    <xf numFmtId="0" fontId="15" fillId="0" borderId="2" xfId="0" applyFont="1" applyBorder="1" applyAlignment="1">
      <alignment wrapText="1"/>
    </xf>
    <xf numFmtId="0" fontId="1" fillId="0" borderId="2" xfId="0" applyFont="1" applyBorder="1" applyAlignment="1"/>
    <xf numFmtId="0" fontId="15" fillId="0" borderId="3" xfId="0" applyFont="1" applyBorder="1" applyAlignment="1">
      <alignment wrapText="1"/>
    </xf>
    <xf numFmtId="0" fontId="15" fillId="0" borderId="2" xfId="0" applyFont="1" applyBorder="1" applyAlignment="1"/>
    <xf numFmtId="0" fontId="15" fillId="0" borderId="4" xfId="0" applyFont="1" applyBorder="1" applyAlignment="1">
      <alignment wrapText="1"/>
    </xf>
    <xf numFmtId="0" fontId="5" fillId="0" borderId="2" xfId="0" applyFont="1" applyBorder="1" applyAlignment="1">
      <alignment horizontal="center" vertical="center"/>
    </xf>
    <xf numFmtId="0" fontId="13" fillId="0" borderId="2" xfId="0" applyFont="1" applyBorder="1" applyAlignment="1">
      <alignment horizontal="center" vertical="center"/>
    </xf>
    <xf numFmtId="0" fontId="15" fillId="0" borderId="2" xfId="0" applyFont="1" applyBorder="1"/>
    <xf numFmtId="49" fontId="13" fillId="0" borderId="3" xfId="0" applyNumberFormat="1" applyFont="1" applyBorder="1" applyAlignment="1">
      <alignment horizontal="center" vertical="center"/>
    </xf>
    <xf numFmtId="0" fontId="13" fillId="0" borderId="3" xfId="0" applyFont="1" applyBorder="1" applyAlignment="1">
      <alignment horizontal="center" vertical="center"/>
    </xf>
    <xf numFmtId="3" fontId="12" fillId="2" borderId="2" xfId="0" applyNumberFormat="1" applyFont="1" applyFill="1" applyBorder="1"/>
    <xf numFmtId="49" fontId="13" fillId="0" borderId="2" xfId="0" applyNumberFormat="1" applyFont="1" applyBorder="1" applyAlignment="1">
      <alignment horizontal="center" vertical="center"/>
    </xf>
    <xf numFmtId="0" fontId="15" fillId="0" borderId="0" xfId="0" applyFont="1" applyAlignment="1">
      <alignment wrapText="1"/>
    </xf>
    <xf numFmtId="0" fontId="13" fillId="0" borderId="2" xfId="0" applyFont="1" applyBorder="1" applyAlignment="1">
      <alignment horizontal="center" vertical="center"/>
    </xf>
    <xf numFmtId="49" fontId="13" fillId="0" borderId="3" xfId="0" applyNumberFormat="1" applyFont="1" applyBorder="1" applyAlignment="1">
      <alignment horizontal="center" vertical="center"/>
    </xf>
    <xf numFmtId="0" fontId="15" fillId="2" borderId="2" xfId="0" applyFont="1" applyFill="1" applyBorder="1" applyAlignment="1">
      <alignment wrapText="1"/>
    </xf>
    <xf numFmtId="0" fontId="14" fillId="2" borderId="2" xfId="0" applyFont="1" applyFill="1" applyBorder="1" applyAlignment="1">
      <alignment wrapText="1"/>
    </xf>
    <xf numFmtId="3" fontId="12" fillId="0" borderId="2" xfId="0" applyNumberFormat="1" applyFont="1" applyBorder="1"/>
    <xf numFmtId="166" fontId="13" fillId="0" borderId="2" xfId="0" applyNumberFormat="1" applyFont="1" applyBorder="1" applyAlignment="1">
      <alignment horizontal="center" vertical="center" wrapText="1"/>
    </xf>
    <xf numFmtId="3" fontId="4" fillId="0" borderId="2" xfId="0" applyNumberFormat="1" applyFont="1" applyBorder="1"/>
    <xf numFmtId="0" fontId="5" fillId="0" borderId="2" xfId="0" applyFont="1" applyBorder="1" applyAlignment="1">
      <alignment horizontal="center" vertical="center"/>
    </xf>
    <xf numFmtId="0" fontId="15" fillId="0" borderId="2" xfId="0" applyFont="1" applyBorder="1" applyAlignment="1">
      <alignment wrapText="1"/>
    </xf>
    <xf numFmtId="0" fontId="15" fillId="0" borderId="5" xfId="0" applyFont="1" applyBorder="1" applyAlignment="1">
      <alignment wrapText="1"/>
    </xf>
    <xf numFmtId="0" fontId="14" fillId="0" borderId="2" xfId="0" applyFont="1" applyBorder="1" applyAlignment="1">
      <alignment horizontal="center" vertical="center"/>
    </xf>
    <xf numFmtId="0" fontId="15" fillId="0" borderId="2" xfId="0" applyFont="1" applyBorder="1"/>
    <xf numFmtId="49" fontId="13" fillId="3" borderId="2" xfId="0" applyNumberFormat="1" applyFont="1" applyFill="1" applyBorder="1" applyAlignment="1">
      <alignment horizontal="center" vertical="center"/>
    </xf>
    <xf numFmtId="0" fontId="15" fillId="3" borderId="2" xfId="0" applyFont="1" applyFill="1" applyBorder="1" applyAlignment="1">
      <alignment wrapText="1"/>
    </xf>
    <xf numFmtId="0" fontId="11" fillId="2" borderId="2" xfId="0" applyFont="1" applyFill="1" applyBorder="1" applyAlignment="1">
      <alignment horizontal="center" vertical="center" wrapText="1"/>
    </xf>
    <xf numFmtId="0" fontId="15" fillId="2" borderId="2" xfId="0" applyFont="1" applyFill="1" applyBorder="1" applyAlignment="1">
      <alignment horizontal="left" wrapText="1"/>
    </xf>
    <xf numFmtId="0" fontId="13" fillId="3" borderId="2" xfId="0" applyFont="1" applyFill="1" applyBorder="1" applyAlignment="1">
      <alignment horizontal="center" vertical="center" wrapText="1"/>
    </xf>
    <xf numFmtId="49" fontId="13" fillId="3" borderId="2" xfId="0" applyNumberFormat="1" applyFont="1" applyFill="1" applyBorder="1" applyAlignment="1">
      <alignment horizontal="center" vertical="center" wrapText="1"/>
    </xf>
    <xf numFmtId="0" fontId="15" fillId="3" borderId="2" xfId="0" applyFont="1" applyFill="1" applyBorder="1" applyAlignment="1"/>
    <xf numFmtId="0" fontId="17" fillId="0" borderId="2" xfId="0" applyFont="1" applyBorder="1" applyAlignment="1">
      <alignment horizontal="center" vertical="center" wrapText="1"/>
    </xf>
    <xf numFmtId="49" fontId="17" fillId="0" borderId="2"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0" fontId="13" fillId="0" borderId="2" xfId="0" applyFont="1" applyBorder="1" applyAlignment="1">
      <alignment horizontal="center" vertical="center" wrapText="1"/>
    </xf>
    <xf numFmtId="49" fontId="13" fillId="0" borderId="2" xfId="0" applyNumberFormat="1" applyFont="1" applyBorder="1" applyAlignment="1">
      <alignment horizontal="center" vertical="center" wrapText="1"/>
    </xf>
    <xf numFmtId="0" fontId="14" fillId="0" borderId="2" xfId="0" applyFont="1" applyBorder="1" applyAlignment="1">
      <alignment wrapText="1"/>
    </xf>
    <xf numFmtId="0" fontId="15" fillId="3" borderId="2" xfId="0" applyFont="1" applyFill="1" applyBorder="1"/>
    <xf numFmtId="0" fontId="13"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15" fillId="0" borderId="3" xfId="0" applyFont="1" applyBorder="1" applyAlignment="1">
      <alignment wrapText="1"/>
    </xf>
    <xf numFmtId="0" fontId="15" fillId="0" borderId="4" xfId="0" applyFont="1" applyBorder="1"/>
    <xf numFmtId="49" fontId="5" fillId="3" borderId="2" xfId="0" applyNumberFormat="1" applyFont="1" applyFill="1" applyBorder="1" applyAlignment="1">
      <alignment horizontal="center" vertical="center"/>
    </xf>
    <xf numFmtId="0" fontId="13" fillId="3" borderId="2" xfId="0" applyFont="1" applyFill="1" applyBorder="1" applyAlignment="1">
      <alignment horizontal="center" vertical="center"/>
    </xf>
    <xf numFmtId="0" fontId="11" fillId="3" borderId="2" xfId="0" applyFont="1" applyFill="1" applyBorder="1" applyAlignment="1">
      <alignment horizontal="center" vertical="center" wrapText="1"/>
    </xf>
    <xf numFmtId="0" fontId="15" fillId="4" borderId="2" xfId="0" applyFont="1" applyFill="1" applyBorder="1"/>
    <xf numFmtId="0" fontId="15" fillId="4" borderId="3" xfId="0" applyFont="1" applyFill="1" applyBorder="1" applyAlignment="1">
      <alignment horizontal="left" wrapText="1"/>
    </xf>
    <xf numFmtId="3" fontId="12" fillId="4" borderId="2" xfId="0" applyNumberFormat="1" applyFont="1" applyFill="1" applyBorder="1"/>
    <xf numFmtId="0" fontId="11" fillId="0" borderId="2" xfId="0" applyFont="1" applyBorder="1" applyAlignment="1">
      <alignment horizontal="center" vertical="center" wrapText="1"/>
    </xf>
    <xf numFmtId="0" fontId="15" fillId="2" borderId="3" xfId="0" applyFont="1" applyFill="1" applyBorder="1" applyAlignment="1">
      <alignment horizontal="left" wrapText="1"/>
    </xf>
    <xf numFmtId="0" fontId="15" fillId="0" borderId="3" xfId="0" applyFont="1" applyBorder="1" applyAlignment="1">
      <alignment horizontal="left" wrapText="1"/>
    </xf>
    <xf numFmtId="1" fontId="5" fillId="0" borderId="2" xfId="0" applyNumberFormat="1" applyFont="1" applyBorder="1" applyAlignment="1">
      <alignment horizontal="center" vertical="center"/>
    </xf>
    <xf numFmtId="0" fontId="11" fillId="0" borderId="2" xfId="0" applyFont="1" applyBorder="1" applyAlignment="1">
      <alignment horizontal="left" vertical="center" wrapText="1"/>
    </xf>
    <xf numFmtId="0" fontId="15" fillId="2" borderId="3" xfId="0" applyFont="1" applyFill="1" applyBorder="1" applyAlignment="1">
      <alignment wrapText="1"/>
    </xf>
    <xf numFmtId="0" fontId="14" fillId="0" borderId="3" xfId="0" applyFont="1" applyBorder="1" applyAlignment="1">
      <alignment horizontal="left" wrapText="1"/>
    </xf>
    <xf numFmtId="0" fontId="15" fillId="0" borderId="5" xfId="0" applyFont="1" applyBorder="1" applyAlignment="1">
      <alignment horizontal="left" wrapText="1"/>
    </xf>
    <xf numFmtId="0" fontId="15" fillId="0" borderId="5" xfId="0" applyFont="1" applyBorder="1" applyAlignment="1">
      <alignment horizontal="left" vertical="center" wrapText="1"/>
    </xf>
    <xf numFmtId="0" fontId="15" fillId="0" borderId="0" xfId="0" applyFont="1" applyBorder="1" applyAlignment="1">
      <alignment wrapText="1"/>
    </xf>
    <xf numFmtId="1" fontId="5" fillId="3" borderId="2" xfId="0" applyNumberFormat="1" applyFont="1" applyFill="1" applyBorder="1" applyAlignment="1">
      <alignment horizontal="center" vertical="center"/>
    </xf>
    <xf numFmtId="0" fontId="9" fillId="3" borderId="2" xfId="0" applyFont="1" applyFill="1" applyBorder="1" applyAlignment="1">
      <alignment horizontal="center" vertical="center" wrapText="1"/>
    </xf>
    <xf numFmtId="49" fontId="9" fillId="3" borderId="2" xfId="0" applyNumberFormat="1" applyFont="1" applyFill="1" applyBorder="1" applyAlignment="1">
      <alignment horizontal="center" vertical="center" wrapText="1"/>
    </xf>
    <xf numFmtId="49" fontId="9" fillId="0" borderId="2" xfId="0" applyNumberFormat="1" applyFont="1" applyBorder="1" applyAlignment="1">
      <alignment horizontal="center" vertical="center" wrapText="1"/>
    </xf>
    <xf numFmtId="0" fontId="15" fillId="0" borderId="3" xfId="0" applyFont="1" applyBorder="1"/>
    <xf numFmtId="0" fontId="15" fillId="0" borderId="0" xfId="0" applyFont="1"/>
    <xf numFmtId="0" fontId="18" fillId="0" borderId="3" xfId="0" applyFont="1" applyBorder="1" applyAlignment="1">
      <alignment wrapText="1"/>
    </xf>
    <xf numFmtId="0" fontId="19" fillId="0" borderId="2" xfId="0" applyFont="1" applyBorder="1" applyAlignment="1">
      <alignment wrapText="1"/>
    </xf>
    <xf numFmtId="49" fontId="15" fillId="0" borderId="3" xfId="0" applyNumberFormat="1" applyFont="1" applyBorder="1" applyAlignment="1">
      <alignment wrapText="1"/>
    </xf>
    <xf numFmtId="49" fontId="15" fillId="0" borderId="2" xfId="0" applyNumberFormat="1" applyFont="1" applyBorder="1" applyAlignment="1">
      <alignment wrapText="1"/>
    </xf>
    <xf numFmtId="0" fontId="11" fillId="0" borderId="2" xfId="0" applyFont="1" applyBorder="1" applyAlignment="1">
      <alignment horizontal="center" wrapText="1"/>
    </xf>
    <xf numFmtId="49" fontId="14" fillId="0" borderId="2" xfId="0" applyNumberFormat="1" applyFont="1" applyBorder="1" applyAlignment="1">
      <alignment horizontal="center" vertical="center" wrapText="1"/>
    </xf>
    <xf numFmtId="0" fontId="12" fillId="0" borderId="2" xfId="0" applyFont="1" applyBorder="1" applyAlignment="1">
      <alignment wrapText="1"/>
    </xf>
    <xf numFmtId="0" fontId="14" fillId="0" borderId="2" xfId="0" applyFont="1" applyBorder="1"/>
    <xf numFmtId="0" fontId="9" fillId="0" borderId="2" xfId="0" applyFont="1" applyBorder="1"/>
    <xf numFmtId="49" fontId="20" fillId="0" borderId="2" xfId="0" applyNumberFormat="1" applyFont="1" applyBorder="1" applyAlignment="1">
      <alignment horizontal="center" vertical="center"/>
    </xf>
    <xf numFmtId="0" fontId="15" fillId="0" borderId="6" xfId="0" applyFont="1" applyBorder="1"/>
    <xf numFmtId="0" fontId="21" fillId="0" borderId="2" xfId="0" applyFont="1" applyBorder="1" applyAlignment="1">
      <alignment horizontal="left" wrapText="1"/>
    </xf>
    <xf numFmtId="0" fontId="9" fillId="0" borderId="2" xfId="0" applyFont="1" applyBorder="1"/>
    <xf numFmtId="0" fontId="9" fillId="0" borderId="3" xfId="0" applyFont="1" applyBorder="1" applyAlignment="1">
      <alignment horizontal="center"/>
    </xf>
    <xf numFmtId="0" fontId="15" fillId="2" borderId="2" xfId="0" applyFont="1" applyFill="1" applyBorder="1" applyAlignment="1">
      <alignment horizontal="justify" wrapText="1"/>
    </xf>
    <xf numFmtId="0" fontId="9" fillId="3" borderId="2" xfId="0" applyFont="1" applyFill="1" applyBorder="1"/>
    <xf numFmtId="0" fontId="9" fillId="3" borderId="2" xfId="0" applyFont="1" applyFill="1" applyBorder="1" applyAlignment="1">
      <alignment horizontal="center"/>
    </xf>
    <xf numFmtId="0" fontId="18" fillId="3" borderId="2" xfId="0" applyFont="1" applyFill="1" applyBorder="1" applyAlignment="1">
      <alignment horizontal="left" wrapText="1"/>
    </xf>
    <xf numFmtId="0" fontId="9" fillId="0" borderId="2" xfId="0" applyFont="1" applyBorder="1" applyAlignment="1">
      <alignment horizontal="center"/>
    </xf>
    <xf numFmtId="0" fontId="18" fillId="0" borderId="2" xfId="0" applyFont="1" applyBorder="1" applyAlignment="1">
      <alignment horizontal="left" wrapText="1"/>
    </xf>
    <xf numFmtId="0" fontId="18" fillId="0" borderId="2" xfId="0" applyFont="1" applyBorder="1" applyAlignment="1">
      <alignment wrapText="1"/>
    </xf>
    <xf numFmtId="0" fontId="15" fillId="0" borderId="7" xfId="0" applyFont="1" applyBorder="1" applyAlignment="1">
      <alignment wrapText="1"/>
    </xf>
    <xf numFmtId="0" fontId="15" fillId="0" borderId="4" xfId="0" applyFont="1" applyBorder="1" applyAlignment="1">
      <alignment horizontal="left" wrapText="1"/>
    </xf>
    <xf numFmtId="0" fontId="22" fillId="2" borderId="6" xfId="0" applyFont="1" applyFill="1" applyBorder="1" applyAlignment="1">
      <alignment horizontal="left" wrapText="1"/>
    </xf>
    <xf numFmtId="0" fontId="15" fillId="0" borderId="8" xfId="0" applyFont="1" applyBorder="1" applyAlignment="1">
      <alignment wrapText="1"/>
    </xf>
    <xf numFmtId="0" fontId="15" fillId="0" borderId="0" xfId="0" applyFont="1" applyAlignment="1">
      <alignment wrapText="1"/>
    </xf>
    <xf numFmtId="49" fontId="9" fillId="0" borderId="2" xfId="0" applyNumberFormat="1" applyFont="1" applyBorder="1" applyAlignment="1">
      <alignment horizontal="center" vertical="center"/>
    </xf>
    <xf numFmtId="0" fontId="14" fillId="0" borderId="5" xfId="0" applyFont="1" applyBorder="1"/>
    <xf numFmtId="0" fontId="9" fillId="0" borderId="5" xfId="0" applyFont="1" applyBorder="1"/>
    <xf numFmtId="0" fontId="22" fillId="2" borderId="8" xfId="0" applyFont="1" applyFill="1" applyBorder="1" applyAlignment="1">
      <alignment wrapText="1"/>
    </xf>
    <xf numFmtId="0" fontId="14" fillId="2" borderId="8" xfId="0" applyFont="1" applyFill="1" applyBorder="1" applyAlignment="1">
      <alignment wrapText="1"/>
    </xf>
    <xf numFmtId="49" fontId="5" fillId="0" borderId="5" xfId="0" applyNumberFormat="1" applyFont="1" applyBorder="1" applyAlignment="1">
      <alignment horizontal="center" vertical="center" wrapText="1"/>
    </xf>
    <xf numFmtId="0" fontId="13" fillId="0" borderId="5" xfId="0" applyFont="1" applyBorder="1" applyAlignment="1">
      <alignment horizontal="center" vertical="center"/>
    </xf>
    <xf numFmtId="49" fontId="13" fillId="0" borderId="5" xfId="0" applyNumberFormat="1" applyFont="1" applyBorder="1" applyAlignment="1">
      <alignment horizontal="center" vertical="center"/>
    </xf>
    <xf numFmtId="0" fontId="15" fillId="2" borderId="8" xfId="0" applyFont="1" applyFill="1" applyBorder="1" applyAlignment="1">
      <alignment wrapText="1"/>
    </xf>
    <xf numFmtId="0" fontId="10" fillId="3" borderId="2" xfId="0" applyFont="1" applyFill="1" applyBorder="1" applyAlignment="1">
      <alignment horizontal="center" vertical="center"/>
    </xf>
    <xf numFmtId="0" fontId="23" fillId="3" borderId="2" xfId="0" applyFont="1" applyFill="1" applyBorder="1" applyAlignment="1">
      <alignment horizontal="center" vertical="center" wrapText="1"/>
    </xf>
    <xf numFmtId="0" fontId="10" fillId="0" borderId="2" xfId="0" applyFont="1" applyBorder="1" applyAlignment="1">
      <alignment horizontal="center" vertical="center"/>
    </xf>
    <xf numFmtId="0" fontId="23" fillId="0" borderId="2" xfId="0" applyFont="1" applyBorder="1" applyAlignment="1">
      <alignment horizontal="center" vertical="center" wrapText="1"/>
    </xf>
    <xf numFmtId="0" fontId="9" fillId="0" borderId="2" xfId="0" applyFont="1" applyBorder="1" applyAlignment="1">
      <alignment horizontal="center" vertical="center"/>
    </xf>
    <xf numFmtId="0" fontId="15" fillId="0" borderId="2" xfId="0" applyFont="1" applyBorder="1" applyAlignment="1">
      <alignment horizontal="left" vertical="center" wrapText="1"/>
    </xf>
    <xf numFmtId="0" fontId="9" fillId="3" borderId="2" xfId="0" applyFont="1" applyFill="1" applyBorder="1" applyAlignment="1">
      <alignment horizontal="center" vertical="center"/>
    </xf>
    <xf numFmtId="0" fontId="9" fillId="0" borderId="2" xfId="0" applyFont="1" applyBorder="1" applyAlignment="1">
      <alignment horizontal="center" vertical="center"/>
    </xf>
    <xf numFmtId="49" fontId="9" fillId="0" borderId="2" xfId="0" applyNumberFormat="1" applyFont="1" applyBorder="1"/>
    <xf numFmtId="49" fontId="5" fillId="5" borderId="2" xfId="0" applyNumberFormat="1" applyFont="1" applyFill="1" applyBorder="1" applyAlignment="1">
      <alignment horizontal="center" vertical="center" wrapText="1"/>
    </xf>
    <xf numFmtId="0" fontId="13" fillId="5" borderId="2" xfId="0" applyFont="1" applyFill="1" applyBorder="1" applyAlignment="1">
      <alignment horizontal="center" vertical="center" wrapText="1"/>
    </xf>
    <xf numFmtId="49" fontId="13" fillId="5" borderId="2" xfId="0" applyNumberFormat="1" applyFont="1" applyFill="1" applyBorder="1" applyAlignment="1">
      <alignment horizontal="center" vertical="center" wrapText="1"/>
    </xf>
    <xf numFmtId="0" fontId="11" fillId="5" borderId="2" xfId="0" applyFont="1" applyFill="1" applyBorder="1" applyAlignment="1">
      <alignment horizontal="center" vertical="center" wrapText="1"/>
    </xf>
    <xf numFmtId="0" fontId="15" fillId="5" borderId="2" xfId="0" applyFont="1" applyFill="1" applyBorder="1"/>
    <xf numFmtId="0" fontId="15" fillId="0" borderId="3" xfId="0" applyFont="1" applyBorder="1" applyAlignment="1">
      <alignment horizontal="left" wrapText="1"/>
    </xf>
    <xf numFmtId="0" fontId="24" fillId="0" borderId="2" xfId="0" applyFont="1" applyBorder="1"/>
    <xf numFmtId="3" fontId="15" fillId="0" borderId="0" xfId="0" applyNumberFormat="1" applyFont="1"/>
    <xf numFmtId="4" fontId="21" fillId="0" borderId="0" xfId="0" applyNumberFormat="1" applyFont="1" applyAlignment="1">
      <alignment horizontal="right"/>
    </xf>
    <xf numFmtId="4" fontId="21" fillId="0" borderId="0" xfId="0" applyNumberFormat="1" applyFont="1" applyAlignment="1">
      <alignment horizontal="left"/>
    </xf>
    <xf numFmtId="0" fontId="21" fillId="0" borderId="0" xfId="0" applyFont="1" applyAlignment="1">
      <alignment horizontal="left" vertical="center" wrapText="1"/>
    </xf>
    <xf numFmtId="0" fontId="25" fillId="0" borderId="0" xfId="0" applyFont="1" applyAlignment="1">
      <alignment horizontal="right"/>
    </xf>
    <xf numFmtId="0" fontId="25" fillId="0" borderId="0" xfId="0" applyFont="1"/>
    <xf numFmtId="0" fontId="15" fillId="0" borderId="0" xfId="0" applyFont="1" applyBorder="1"/>
    <xf numFmtId="3" fontId="15" fillId="0" borderId="0" xfId="0" applyNumberFormat="1" applyFont="1" applyBorder="1"/>
    <xf numFmtId="0" fontId="9" fillId="0" borderId="0" xfId="0" applyFont="1"/>
    <xf numFmtId="0" fontId="15" fillId="2" borderId="0" xfId="0" applyFont="1" applyFill="1" applyBorder="1"/>
    <xf numFmtId="3" fontId="15" fillId="2" borderId="0" xfId="0" applyNumberFormat="1" applyFont="1" applyFill="1" applyBorder="1"/>
    <xf numFmtId="0" fontId="24" fillId="2" borderId="0" xfId="0" applyFont="1" applyFill="1" applyBorder="1" applyAlignment="1">
      <alignment horizontal="right"/>
    </xf>
    <xf numFmtId="0" fontId="15" fillId="2" borderId="0" xfId="0" applyFont="1" applyFill="1"/>
    <xf numFmtId="3" fontId="15" fillId="2" borderId="0" xfId="0" applyNumberFormat="1" applyFont="1" applyFill="1"/>
    <xf numFmtId="49" fontId="20" fillId="0" borderId="5" xfId="0" applyNumberFormat="1" applyFont="1" applyBorder="1" applyAlignment="1">
      <alignment horizontal="center" vertical="center"/>
    </xf>
    <xf numFmtId="0" fontId="15" fillId="0" borderId="2" xfId="0" applyFont="1" applyFill="1" applyBorder="1" applyAlignment="1">
      <alignment wrapText="1"/>
    </xf>
    <xf numFmtId="0" fontId="2" fillId="0" borderId="3" xfId="0" applyFont="1" applyBorder="1" applyAlignment="1">
      <alignment horizontal="center"/>
    </xf>
    <xf numFmtId="0" fontId="27" fillId="0" borderId="2" xfId="0" applyFont="1" applyBorder="1"/>
    <xf numFmtId="49" fontId="20" fillId="0" borderId="2" xfId="0" applyNumberFormat="1" applyFont="1" applyBorder="1" applyAlignment="1">
      <alignment horizontal="center" vertical="center" wrapText="1"/>
    </xf>
    <xf numFmtId="0" fontId="14" fillId="0" borderId="2" xfId="0" applyFont="1" applyFill="1" applyBorder="1" applyAlignment="1">
      <alignment horizontal="left" wrapText="1"/>
    </xf>
    <xf numFmtId="0" fontId="14" fillId="0" borderId="2" xfId="1" applyFont="1" applyBorder="1" applyAlignment="1" applyProtection="1">
      <alignment wrapText="1"/>
    </xf>
    <xf numFmtId="0" fontId="27" fillId="0" borderId="2" xfId="0" applyFont="1" applyBorder="1" applyAlignment="1">
      <alignment wrapText="1"/>
    </xf>
    <xf numFmtId="0" fontId="29" fillId="0" borderId="0" xfId="0" applyFont="1" applyAlignment="1">
      <alignment wrapText="1"/>
    </xf>
    <xf numFmtId="0" fontId="30" fillId="0" borderId="0" xfId="0" applyFont="1"/>
    <xf numFmtId="0" fontId="30" fillId="0" borderId="0" xfId="0" applyFont="1" applyAlignment="1">
      <alignment wrapText="1"/>
    </xf>
    <xf numFmtId="0" fontId="30" fillId="0" borderId="2" xfId="0" applyFont="1" applyBorder="1"/>
    <xf numFmtId="4" fontId="2" fillId="2" borderId="0" xfId="0" applyNumberFormat="1" applyFont="1" applyFill="1" applyBorder="1"/>
    <xf numFmtId="4" fontId="2" fillId="2" borderId="1" xfId="0" applyNumberFormat="1" applyFont="1" applyFill="1" applyBorder="1" applyAlignment="1"/>
    <xf numFmtId="4" fontId="2" fillId="0" borderId="0" xfId="0" applyNumberFormat="1" applyFont="1" applyBorder="1" applyAlignment="1"/>
    <xf numFmtId="4" fontId="4" fillId="0" borderId="0" xfId="0" applyNumberFormat="1" applyFont="1" applyBorder="1" applyAlignment="1">
      <alignment horizontal="center" wrapText="1"/>
    </xf>
    <xf numFmtId="4" fontId="2" fillId="0" borderId="0" xfId="0" applyNumberFormat="1" applyFont="1" applyBorder="1" applyAlignment="1">
      <alignment horizontal="center"/>
    </xf>
    <xf numFmtId="4" fontId="4" fillId="3" borderId="2" xfId="0" applyNumberFormat="1" applyFont="1" applyFill="1" applyBorder="1"/>
    <xf numFmtId="4" fontId="4" fillId="0" borderId="2" xfId="0" applyNumberFormat="1" applyFont="1" applyBorder="1"/>
    <xf numFmtId="4" fontId="12" fillId="0" borderId="2" xfId="0" applyNumberFormat="1" applyFont="1" applyBorder="1"/>
    <xf numFmtId="4" fontId="12" fillId="0" borderId="2" xfId="0" applyNumberFormat="1" applyFont="1" applyBorder="1" applyAlignment="1">
      <alignment wrapText="1"/>
    </xf>
    <xf numFmtId="4" fontId="12" fillId="0" borderId="4" xfId="0" applyNumberFormat="1" applyFont="1" applyBorder="1" applyAlignment="1">
      <alignment wrapText="1"/>
    </xf>
    <xf numFmtId="4" fontId="12" fillId="2" borderId="2" xfId="0" applyNumberFormat="1" applyFont="1" applyFill="1" applyBorder="1"/>
    <xf numFmtId="4" fontId="4" fillId="2" borderId="2" xfId="0" applyNumberFormat="1" applyFont="1" applyFill="1" applyBorder="1"/>
    <xf numFmtId="4" fontId="12" fillId="0" borderId="5" xfId="0" applyNumberFormat="1" applyFont="1" applyBorder="1"/>
    <xf numFmtId="4" fontId="4" fillId="4" borderId="2" xfId="0" applyNumberFormat="1" applyFont="1" applyFill="1" applyBorder="1"/>
    <xf numFmtId="4" fontId="15" fillId="0" borderId="0" xfId="0" applyNumberFormat="1" applyFont="1" applyAlignment="1">
      <alignment horizontal="center"/>
    </xf>
    <xf numFmtId="4" fontId="15" fillId="0" borderId="0" xfId="0" applyNumberFormat="1" applyFont="1" applyBorder="1" applyAlignment="1">
      <alignment horizontal="center"/>
    </xf>
    <xf numFmtId="4" fontId="15" fillId="2" borderId="0" xfId="0" applyNumberFormat="1" applyFont="1" applyFill="1" applyBorder="1" applyAlignment="1">
      <alignment horizontal="right"/>
    </xf>
    <xf numFmtId="4" fontId="24" fillId="2" borderId="0" xfId="0" applyNumberFormat="1" applyFont="1" applyFill="1" applyBorder="1" applyAlignment="1">
      <alignment horizontal="right"/>
    </xf>
    <xf numFmtId="4" fontId="15" fillId="2" borderId="0" xfId="0" applyNumberFormat="1" applyFont="1" applyFill="1" applyBorder="1" applyAlignment="1">
      <alignment horizontal="center"/>
    </xf>
    <xf numFmtId="4" fontId="15" fillId="2" borderId="0" xfId="0" applyNumberFormat="1" applyFont="1" applyFill="1" applyAlignment="1">
      <alignment horizontal="center"/>
    </xf>
    <xf numFmtId="4" fontId="1" fillId="0" borderId="0" xfId="0" applyNumberFormat="1" applyFont="1" applyAlignment="1">
      <alignment horizontal="center"/>
    </xf>
    <xf numFmtId="4" fontId="7" fillId="0" borderId="2" xfId="0" applyNumberFormat="1" applyFont="1" applyBorder="1" applyAlignment="1">
      <alignment horizontal="center" vertical="center" wrapText="1"/>
    </xf>
    <xf numFmtId="0" fontId="15" fillId="0" borderId="3" xfId="0" applyFont="1" applyFill="1" applyBorder="1" applyAlignment="1">
      <alignment wrapText="1"/>
    </xf>
    <xf numFmtId="4" fontId="12" fillId="0" borderId="2" xfId="0" applyNumberFormat="1" applyFont="1" applyFill="1" applyBorder="1"/>
    <xf numFmtId="3" fontId="4" fillId="0" borderId="2" xfId="0" applyNumberFormat="1" applyFont="1" applyFill="1" applyBorder="1"/>
    <xf numFmtId="0" fontId="1" fillId="0" borderId="0" xfId="0" applyFont="1" applyFill="1" applyAlignment="1">
      <alignment horizontal="right"/>
    </xf>
    <xf numFmtId="1" fontId="13" fillId="0" borderId="2" xfId="0" applyNumberFormat="1" applyFont="1" applyBorder="1" applyAlignment="1">
      <alignment horizontal="center" vertical="center" wrapText="1"/>
    </xf>
    <xf numFmtId="166" fontId="20" fillId="0" borderId="2" xfId="0" applyNumberFormat="1" applyFont="1" applyBorder="1" applyAlignment="1">
      <alignment horizontal="center" vertical="center" wrapText="1"/>
    </xf>
    <xf numFmtId="0" fontId="14" fillId="0" borderId="2" xfId="0" applyFont="1" applyBorder="1" applyAlignment="1">
      <alignment horizontal="left" wrapText="1"/>
    </xf>
    <xf numFmtId="0" fontId="14" fillId="0" borderId="2" xfId="0" applyFont="1" applyFill="1" applyBorder="1" applyAlignment="1">
      <alignment wrapText="1"/>
    </xf>
    <xf numFmtId="0" fontId="14" fillId="0" borderId="2" xfId="0" applyNumberFormat="1" applyFont="1" applyFill="1" applyBorder="1" applyAlignment="1">
      <alignment wrapText="1"/>
    </xf>
    <xf numFmtId="0" fontId="30" fillId="0" borderId="2" xfId="0" applyFont="1" applyBorder="1" applyAlignment="1">
      <alignment wrapText="1"/>
    </xf>
    <xf numFmtId="0" fontId="27" fillId="0" borderId="0" xfId="0" applyFont="1" applyAlignment="1">
      <alignment wrapText="1"/>
    </xf>
    <xf numFmtId="0" fontId="14" fillId="0" borderId="0" xfId="0" applyFont="1" applyAlignment="1">
      <alignment horizontal="justify" wrapText="1"/>
    </xf>
    <xf numFmtId="0" fontId="15" fillId="0" borderId="2" xfId="0" applyFont="1" applyBorder="1" applyAlignment="1" applyProtection="1">
      <alignment horizontal="left" vertical="center" wrapText="1"/>
    </xf>
    <xf numFmtId="0" fontId="20" fillId="0" borderId="2" xfId="0" applyFont="1" applyBorder="1" applyAlignment="1">
      <alignment horizontal="center" vertical="center"/>
    </xf>
    <xf numFmtId="0" fontId="14" fillId="0" borderId="9" xfId="0" applyNumberFormat="1" applyFont="1" applyFill="1" applyBorder="1" applyAlignment="1" applyProtection="1">
      <alignment wrapText="1"/>
    </xf>
    <xf numFmtId="0" fontId="29" fillId="0" borderId="11" xfId="0" applyFont="1" applyBorder="1" applyAlignment="1">
      <alignment wrapText="1"/>
    </xf>
    <xf numFmtId="0" fontId="31" fillId="0" borderId="11" xfId="0" applyFont="1" applyBorder="1" applyAlignment="1">
      <alignment wrapText="1"/>
    </xf>
    <xf numFmtId="49" fontId="14" fillId="0" borderId="11" xfId="0" applyNumberFormat="1" applyFont="1" applyBorder="1" applyAlignment="1">
      <alignment horizontal="center" vertical="center" wrapText="1"/>
    </xf>
    <xf numFmtId="0" fontId="13" fillId="0" borderId="11" xfId="0" applyFont="1" applyBorder="1" applyAlignment="1">
      <alignment horizontal="center" vertical="center" wrapText="1"/>
    </xf>
    <xf numFmtId="49" fontId="13" fillId="0" borderId="11" xfId="0" applyNumberFormat="1" applyFont="1" applyBorder="1" applyAlignment="1">
      <alignment horizontal="center" vertical="center" wrapText="1"/>
    </xf>
    <xf numFmtId="0" fontId="12" fillId="0" borderId="11" xfId="0" applyFont="1" applyBorder="1" applyAlignment="1">
      <alignment wrapText="1"/>
    </xf>
    <xf numFmtId="0" fontId="15" fillId="0" borderId="11" xfId="0" applyFont="1" applyBorder="1" applyAlignment="1">
      <alignment wrapText="1"/>
    </xf>
    <xf numFmtId="4" fontId="12" fillId="0" borderId="11" xfId="0" applyNumberFormat="1" applyFont="1" applyBorder="1"/>
    <xf numFmtId="3" fontId="12" fillId="0" borderId="11" xfId="0" applyNumberFormat="1" applyFont="1" applyBorder="1"/>
    <xf numFmtId="0" fontId="14" fillId="0" borderId="11" xfId="0" applyFont="1" applyBorder="1"/>
    <xf numFmtId="0" fontId="9" fillId="0" borderId="11" xfId="0" applyFont="1" applyBorder="1"/>
    <xf numFmtId="0" fontId="15" fillId="0" borderId="11" xfId="0" applyFont="1" applyBorder="1"/>
    <xf numFmtId="49" fontId="5" fillId="0" borderId="11" xfId="0" applyNumberFormat="1" applyFont="1" applyBorder="1" applyAlignment="1">
      <alignment horizontal="center" vertical="center" wrapText="1"/>
    </xf>
    <xf numFmtId="0" fontId="14" fillId="0" borderId="11" xfId="0" applyFont="1" applyBorder="1" applyAlignment="1">
      <alignment wrapText="1"/>
    </xf>
    <xf numFmtId="0" fontId="15" fillId="0" borderId="11" xfId="0" applyFont="1" applyBorder="1" applyAlignment="1">
      <alignment horizontal="left" wrapText="1"/>
    </xf>
    <xf numFmtId="49" fontId="5" fillId="6" borderId="11" xfId="0" applyNumberFormat="1" applyFont="1" applyFill="1" applyBorder="1" applyAlignment="1">
      <alignment horizontal="center" vertical="center" wrapText="1"/>
    </xf>
    <xf numFmtId="0" fontId="9" fillId="0" borderId="0" xfId="0" applyFont="1" applyAlignment="1">
      <alignment wrapText="1"/>
    </xf>
    <xf numFmtId="4" fontId="4" fillId="0" borderId="11" xfId="0" applyNumberFormat="1" applyFont="1" applyBorder="1"/>
    <xf numFmtId="0" fontId="33" fillId="0" borderId="11" xfId="0" applyFont="1" applyBorder="1" applyAlignment="1">
      <alignment wrapText="1"/>
    </xf>
    <xf numFmtId="164" fontId="2" fillId="0" borderId="11" xfId="0" applyNumberFormat="1" applyFont="1" applyBorder="1" applyAlignment="1">
      <alignment horizontal="center"/>
    </xf>
    <xf numFmtId="3" fontId="4" fillId="0" borderId="11" xfId="0" applyNumberFormat="1" applyFont="1" applyBorder="1"/>
    <xf numFmtId="164" fontId="15" fillId="0" borderId="11" xfId="0" applyNumberFormat="1" applyFont="1" applyBorder="1" applyAlignment="1">
      <alignment horizontal="left"/>
    </xf>
    <xf numFmtId="0" fontId="14" fillId="0" borderId="11" xfId="0" applyFont="1" applyBorder="1" applyAlignment="1">
      <alignment horizontal="center" vertical="center"/>
    </xf>
    <xf numFmtId="0" fontId="13" fillId="0" borderId="11" xfId="0" applyFont="1" applyBorder="1" applyAlignment="1">
      <alignment horizontal="center" vertical="center"/>
    </xf>
    <xf numFmtId="0" fontId="5" fillId="0" borderId="11" xfId="0" applyFont="1" applyBorder="1" applyAlignment="1">
      <alignment horizontal="center" vertical="center"/>
    </xf>
    <xf numFmtId="0" fontId="20" fillId="0" borderId="11" xfId="0" applyFont="1" applyBorder="1" applyAlignment="1">
      <alignment horizontal="center" vertical="center"/>
    </xf>
    <xf numFmtId="49" fontId="15" fillId="0" borderId="11" xfId="0" applyNumberFormat="1" applyFont="1" applyFill="1" applyBorder="1" applyAlignment="1" applyProtection="1">
      <alignment wrapText="1"/>
    </xf>
    <xf numFmtId="0" fontId="15" fillId="0" borderId="2" xfId="0" applyFont="1" applyFill="1" applyBorder="1" applyAlignment="1">
      <alignment horizontal="left" wrapText="1"/>
    </xf>
    <xf numFmtId="0" fontId="14" fillId="0" borderId="2" xfId="0" applyNumberFormat="1" applyFont="1" applyFill="1" applyBorder="1" applyAlignment="1" applyProtection="1">
      <alignment horizontal="left" wrapText="1"/>
    </xf>
    <xf numFmtId="0" fontId="27" fillId="0" borderId="0" xfId="0" applyFont="1" applyAlignment="1">
      <alignment horizontal="justify" wrapText="1"/>
    </xf>
    <xf numFmtId="49" fontId="13" fillId="0" borderId="11" xfId="0" applyNumberFormat="1" applyFont="1" applyBorder="1" applyAlignment="1">
      <alignment horizontal="center" vertical="center"/>
    </xf>
    <xf numFmtId="0" fontId="33" fillId="0" borderId="11" xfId="0" applyFont="1" applyBorder="1"/>
    <xf numFmtId="0" fontId="33" fillId="0" borderId="0" xfId="0" applyFont="1"/>
    <xf numFmtId="0" fontId="15" fillId="0" borderId="11" xfId="0" applyFont="1" applyBorder="1" applyAlignment="1"/>
    <xf numFmtId="0" fontId="15" fillId="0" borderId="11" xfId="0" applyFont="1" applyFill="1" applyBorder="1" applyAlignment="1">
      <alignment horizontal="left" wrapText="1"/>
    </xf>
    <xf numFmtId="1" fontId="13" fillId="0" borderId="11" xfId="0" applyNumberFormat="1" applyFont="1" applyBorder="1" applyAlignment="1">
      <alignment horizontal="center" vertical="center" wrapText="1"/>
    </xf>
    <xf numFmtId="0" fontId="15" fillId="2" borderId="11" xfId="0" applyFont="1" applyFill="1" applyBorder="1" applyAlignment="1">
      <alignment wrapText="1"/>
    </xf>
    <xf numFmtId="0" fontId="11" fillId="0" borderId="11" xfId="0" applyFont="1" applyBorder="1" applyAlignment="1">
      <alignment horizontal="center" vertical="center" wrapText="1"/>
    </xf>
    <xf numFmtId="0" fontId="2" fillId="0" borderId="11" xfId="0" applyFont="1" applyBorder="1"/>
    <xf numFmtId="0" fontId="27" fillId="0" borderId="11" xfId="0" applyFont="1" applyBorder="1" applyAlignment="1">
      <alignment wrapText="1"/>
    </xf>
    <xf numFmtId="0" fontId="15" fillId="0" borderId="11" xfId="0" applyFont="1" applyFill="1" applyBorder="1" applyAlignment="1">
      <alignment wrapText="1"/>
    </xf>
    <xf numFmtId="0" fontId="9" fillId="0" borderId="11" xfId="0" applyFont="1" applyBorder="1" applyAlignment="1">
      <alignment horizontal="center" vertical="center" wrapText="1"/>
    </xf>
    <xf numFmtId="49" fontId="9" fillId="0" borderId="11" xfId="0" applyNumberFormat="1" applyFont="1" applyBorder="1" applyAlignment="1">
      <alignment horizontal="center" vertical="center" wrapText="1"/>
    </xf>
    <xf numFmtId="0" fontId="11" fillId="0" borderId="11" xfId="0" applyFont="1" applyBorder="1" applyAlignment="1">
      <alignment horizontal="center" wrapText="1"/>
    </xf>
    <xf numFmtId="49" fontId="20" fillId="0" borderId="11" xfId="0" applyNumberFormat="1" applyFont="1" applyBorder="1" applyAlignment="1">
      <alignment horizontal="center" vertical="center" wrapText="1"/>
    </xf>
    <xf numFmtId="0" fontId="9" fillId="0" borderId="11" xfId="0" applyFont="1" applyBorder="1" applyAlignment="1">
      <alignment horizontal="center" vertical="center"/>
    </xf>
    <xf numFmtId="0" fontId="2" fillId="0" borderId="11" xfId="0" applyFont="1" applyBorder="1" applyAlignment="1">
      <alignment horizontal="center" vertical="center"/>
    </xf>
    <xf numFmtId="0" fontId="33" fillId="0" borderId="11" xfId="0" applyFont="1" applyBorder="1" applyAlignment="1" applyProtection="1">
      <alignment vertical="center"/>
    </xf>
    <xf numFmtId="0" fontId="33" fillId="0" borderId="11" xfId="0" applyFont="1" applyBorder="1" applyAlignment="1" applyProtection="1">
      <alignment vertical="center" wrapText="1"/>
    </xf>
    <xf numFmtId="0" fontId="15" fillId="0" borderId="12" xfId="0" applyFont="1" applyBorder="1" applyAlignment="1">
      <alignment wrapText="1"/>
    </xf>
    <xf numFmtId="0" fontId="15" fillId="0" borderId="12" xfId="0" applyFont="1" applyBorder="1"/>
    <xf numFmtId="0" fontId="15" fillId="0" borderId="4" xfId="0" applyNumberFormat="1" applyFont="1" applyBorder="1" applyAlignment="1">
      <alignment horizontal="left" wrapText="1"/>
    </xf>
    <xf numFmtId="0" fontId="15" fillId="2" borderId="11" xfId="0" applyFont="1" applyFill="1" applyBorder="1" applyAlignment="1">
      <alignment horizontal="left" wrapText="1"/>
    </xf>
    <xf numFmtId="0" fontId="15" fillId="0" borderId="11" xfId="0" applyFont="1" applyBorder="1" applyAlignment="1" applyProtection="1">
      <alignment vertical="center"/>
    </xf>
    <xf numFmtId="4" fontId="12" fillId="0" borderId="11" xfId="0" applyNumberFormat="1" applyFont="1" applyBorder="1" applyAlignment="1" applyProtection="1">
      <alignment horizontal="right" wrapText="1"/>
    </xf>
    <xf numFmtId="0" fontId="9" fillId="0" borderId="12" xfId="0" applyFont="1" applyBorder="1" applyAlignment="1">
      <alignment horizontal="center"/>
    </xf>
    <xf numFmtId="4" fontId="12" fillId="2" borderId="11" xfId="0" applyNumberFormat="1" applyFont="1" applyFill="1" applyBorder="1"/>
    <xf numFmtId="0" fontId="31" fillId="0" borderId="3" xfId="0" applyFont="1" applyBorder="1" applyAlignment="1">
      <alignment horizontal="left" vertical="center" wrapText="1"/>
    </xf>
    <xf numFmtId="0" fontId="15" fillId="0" borderId="12" xfId="0" applyFont="1" applyFill="1" applyBorder="1" applyAlignment="1">
      <alignment wrapText="1"/>
    </xf>
    <xf numFmtId="0" fontId="14" fillId="0" borderId="11" xfId="0" applyFont="1" applyBorder="1" applyAlignment="1">
      <alignment vertical="center" wrapText="1"/>
    </xf>
    <xf numFmtId="3" fontId="12" fillId="2" borderId="11" xfId="0" applyNumberFormat="1" applyFont="1" applyFill="1" applyBorder="1"/>
    <xf numFmtId="49" fontId="5" fillId="0" borderId="11" xfId="0" applyNumberFormat="1" applyFont="1" applyBorder="1" applyAlignment="1">
      <alignment horizontal="center" vertical="center"/>
    </xf>
    <xf numFmtId="49" fontId="20" fillId="0" borderId="11" xfId="0" applyNumberFormat="1" applyFont="1" applyBorder="1" applyAlignment="1">
      <alignment horizontal="center" vertical="center"/>
    </xf>
    <xf numFmtId="4" fontId="4" fillId="2" borderId="11" xfId="0" applyNumberFormat="1" applyFont="1" applyFill="1" applyBorder="1"/>
    <xf numFmtId="0" fontId="19" fillId="0" borderId="11" xfId="0" applyFont="1" applyBorder="1" applyAlignment="1">
      <alignment wrapText="1"/>
    </xf>
    <xf numFmtId="0" fontId="14" fillId="0" borderId="5" xfId="0" applyFont="1" applyBorder="1" applyAlignment="1">
      <alignment wrapText="1"/>
    </xf>
    <xf numFmtId="0" fontId="27" fillId="0" borderId="11" xfId="0" applyFont="1" applyFill="1" applyBorder="1" applyAlignment="1">
      <alignment horizontal="left" wrapText="1"/>
    </xf>
    <xf numFmtId="0" fontId="14" fillId="0" borderId="10" xfId="0" applyFont="1" applyFill="1" applyBorder="1" applyAlignment="1" applyProtection="1">
      <alignment horizontal="left" vertical="center" wrapText="1"/>
    </xf>
    <xf numFmtId="0" fontId="14" fillId="0" borderId="11" xfId="0" applyFont="1" applyFill="1" applyBorder="1" applyAlignment="1">
      <alignment wrapText="1"/>
    </xf>
    <xf numFmtId="0" fontId="14" fillId="0" borderId="9" xfId="0" applyNumberFormat="1" applyFont="1" applyBorder="1" applyAlignment="1" applyProtection="1">
      <alignment wrapText="1"/>
    </xf>
    <xf numFmtId="0" fontId="14" fillId="0" borderId="11" xfId="0" applyFont="1" applyFill="1" applyBorder="1" applyAlignment="1" applyProtection="1">
      <alignment vertical="center" wrapText="1"/>
    </xf>
    <xf numFmtId="0" fontId="14" fillId="0" borderId="11" xfId="0" applyNumberFormat="1" applyFont="1" applyBorder="1" applyAlignment="1">
      <alignment horizontal="left" wrapText="1"/>
    </xf>
    <xf numFmtId="0" fontId="14" fillId="0" borderId="13" xfId="0" applyFont="1" applyBorder="1" applyAlignment="1">
      <alignment wrapText="1"/>
    </xf>
    <xf numFmtId="0" fontId="15" fillId="0" borderId="11" xfId="0" applyFont="1" applyBorder="1" applyAlignment="1" applyProtection="1">
      <alignment horizontal="left" wrapText="1"/>
    </xf>
    <xf numFmtId="0" fontId="30" fillId="7" borderId="11" xfId="0" applyFont="1" applyFill="1" applyBorder="1" applyAlignment="1">
      <alignment horizontal="left" vertical="top" wrapText="1"/>
    </xf>
    <xf numFmtId="0" fontId="35" fillId="7" borderId="11" xfId="0" applyFont="1" applyFill="1" applyBorder="1" applyAlignment="1">
      <alignment vertical="top" wrapText="1"/>
    </xf>
    <xf numFmtId="0" fontId="33" fillId="0" borderId="0" xfId="0" applyFont="1" applyAlignment="1">
      <alignment wrapText="1"/>
    </xf>
    <xf numFmtId="0" fontId="14" fillId="0" borderId="11" xfId="0" applyNumberFormat="1" applyFont="1" applyBorder="1" applyAlignment="1" applyProtection="1">
      <alignment wrapText="1"/>
    </xf>
    <xf numFmtId="0" fontId="5" fillId="0" borderId="1" xfId="0" applyFont="1" applyBorder="1" applyAlignment="1">
      <alignment horizontal="center" wrapText="1"/>
    </xf>
    <xf numFmtId="0" fontId="4" fillId="0" borderId="0" xfId="0" applyFont="1" applyBorder="1" applyAlignment="1">
      <alignment horizontal="center" wrapText="1"/>
    </xf>
    <xf numFmtId="0" fontId="6" fillId="0" borderId="1" xfId="0" applyFont="1" applyBorder="1" applyAlignment="1">
      <alignment horizontal="center" vertical="top" wrapText="1"/>
    </xf>
    <xf numFmtId="0" fontId="21" fillId="0" borderId="0" xfId="0" applyFont="1" applyBorder="1" applyAlignment="1">
      <alignment horizontal="left" wrapText="1"/>
    </xf>
    <xf numFmtId="0" fontId="2" fillId="0" borderId="0" xfId="0" applyFont="1" applyBorder="1" applyAlignment="1">
      <alignment horizontal="left"/>
    </xf>
    <xf numFmtId="0" fontId="2" fillId="0" borderId="0" xfId="0" applyFont="1" applyBorder="1" applyAlignment="1">
      <alignment horizontal="center"/>
    </xf>
    <xf numFmtId="0" fontId="2" fillId="0" borderId="0" xfId="0" applyFont="1" applyBorder="1" applyAlignment="1">
      <alignment horizontal="center" wrapText="1"/>
    </xf>
    <xf numFmtId="0" fontId="3" fillId="0" borderId="0" xfId="0" applyFont="1" applyBorder="1" applyAlignment="1">
      <alignment horizontal="center" wrapText="1"/>
    </xf>
  </cellXfs>
  <cellStyles count="2">
    <cellStyle name="Гиперссылка" xfId="1" builtinId="8"/>
    <cellStyle name="Обычный" xfId="0" builtinId="0"/>
  </cellStyles>
  <dxfs count="0"/>
  <tableStyles count="0" defaultTableStyle="TableStyleMedium9"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BFBFB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zakon.rada.gov.ua/rada/show/988-2016-%D1%8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K518"/>
  <sheetViews>
    <sheetView tabSelected="1" topLeftCell="F412" workbookViewId="0">
      <selection activeCell="J429" sqref="A3:J429"/>
    </sheetView>
  </sheetViews>
  <sheetFormatPr defaultColWidth="10.44140625" defaultRowHeight="14.4" x14ac:dyDescent="0.3"/>
  <cols>
    <col min="1" max="1" width="10.5546875" style="1" bestFit="1" customWidth="1"/>
    <col min="2" max="2" width="6.6640625" style="1" customWidth="1"/>
    <col min="3" max="3" width="7" style="1" customWidth="1"/>
    <col min="4" max="4" width="74.88671875" style="1" customWidth="1"/>
    <col min="5" max="5" width="97.88671875" style="1" customWidth="1"/>
    <col min="6" max="6" width="4.6640625" style="1" customWidth="1"/>
    <col min="7" max="7" width="4.44140625" style="1" customWidth="1"/>
    <col min="8" max="8" width="5" style="1" customWidth="1"/>
    <col min="9" max="9" width="22.44140625" style="208" customWidth="1"/>
    <col min="10" max="10" width="5.5546875" style="2" customWidth="1"/>
    <col min="11" max="11" width="6.44140625" style="3" customWidth="1"/>
    <col min="12" max="253" width="9.109375" style="1" customWidth="1"/>
    <col min="254" max="16384" width="10.44140625" style="1"/>
  </cols>
  <sheetData>
    <row r="1" spans="1:11" ht="18" customHeight="1" x14ac:dyDescent="0.3">
      <c r="A1" s="4"/>
      <c r="B1" s="4"/>
      <c r="C1" s="4"/>
      <c r="D1" s="5"/>
      <c r="E1" s="4"/>
      <c r="F1" s="4"/>
      <c r="G1" s="4"/>
      <c r="H1" s="307" t="s">
        <v>341</v>
      </c>
      <c r="I1" s="307"/>
      <c r="J1" s="4"/>
      <c r="K1" s="6"/>
    </row>
    <row r="2" spans="1:11" s="9" customFormat="1" ht="18" customHeight="1" x14ac:dyDescent="0.3">
      <c r="A2" s="5"/>
      <c r="B2" s="5"/>
      <c r="C2" s="5"/>
      <c r="D2" s="5"/>
      <c r="E2" s="5"/>
      <c r="F2" s="5"/>
      <c r="G2" s="5"/>
      <c r="H2" s="7" t="s">
        <v>0</v>
      </c>
      <c r="I2" s="188"/>
      <c r="J2" s="5"/>
      <c r="K2" s="8"/>
    </row>
    <row r="3" spans="1:11" ht="20.25" customHeight="1" x14ac:dyDescent="0.3">
      <c r="A3" s="4"/>
      <c r="B3" s="4"/>
      <c r="C3" s="4"/>
      <c r="D3" s="4"/>
      <c r="E3" s="4"/>
      <c r="F3" s="4"/>
      <c r="G3" s="4"/>
      <c r="H3" s="10" t="s">
        <v>1</v>
      </c>
      <c r="I3" s="189"/>
      <c r="J3" s="10"/>
      <c r="K3" s="6"/>
    </row>
    <row r="4" spans="1:11" ht="3" customHeight="1" x14ac:dyDescent="0.3">
      <c r="A4" s="4"/>
      <c r="B4" s="4"/>
      <c r="C4" s="4"/>
      <c r="D4" s="4"/>
      <c r="E4" s="4"/>
      <c r="F4" s="4"/>
      <c r="G4" s="4"/>
      <c r="H4" s="4"/>
      <c r="I4" s="190"/>
      <c r="J4" s="11"/>
      <c r="K4" s="6"/>
    </row>
    <row r="5" spans="1:11" ht="20.25" customHeight="1" x14ac:dyDescent="0.3">
      <c r="A5" s="308" t="s">
        <v>2</v>
      </c>
      <c r="B5" s="308"/>
      <c r="C5" s="308"/>
      <c r="D5" s="308"/>
      <c r="E5" s="308"/>
      <c r="F5" s="308"/>
      <c r="G5" s="308"/>
      <c r="H5" s="308"/>
      <c r="I5" s="308"/>
      <c r="J5" s="308"/>
      <c r="K5" s="6"/>
    </row>
    <row r="6" spans="1:11" ht="24" customHeight="1" x14ac:dyDescent="0.3">
      <c r="A6" s="309" t="s">
        <v>3</v>
      </c>
      <c r="B6" s="309"/>
      <c r="C6" s="309"/>
      <c r="D6" s="309"/>
      <c r="E6" s="309"/>
      <c r="F6" s="309"/>
      <c r="G6" s="309"/>
      <c r="H6" s="309"/>
      <c r="I6" s="309"/>
      <c r="J6" s="309"/>
      <c r="K6" s="12"/>
    </row>
    <row r="7" spans="1:11" ht="24" customHeight="1" x14ac:dyDescent="0.35">
      <c r="A7" s="310" t="s">
        <v>4</v>
      </c>
      <c r="B7" s="310"/>
      <c r="C7" s="310"/>
      <c r="D7" s="310"/>
      <c r="E7" s="310"/>
      <c r="F7" s="310"/>
      <c r="G7" s="310"/>
      <c r="H7" s="310"/>
      <c r="I7" s="310"/>
      <c r="J7" s="310"/>
      <c r="K7" s="12"/>
    </row>
    <row r="8" spans="1:11" ht="25.5" customHeight="1" x14ac:dyDescent="0.35">
      <c r="A8" s="310" t="s">
        <v>5</v>
      </c>
      <c r="B8" s="310"/>
      <c r="C8" s="310"/>
      <c r="D8" s="310"/>
      <c r="E8" s="310"/>
      <c r="F8" s="310"/>
      <c r="G8" s="310"/>
      <c r="H8" s="310"/>
      <c r="I8" s="310"/>
      <c r="J8" s="310"/>
      <c r="K8" s="13"/>
    </row>
    <row r="9" spans="1:11" ht="21" customHeight="1" x14ac:dyDescent="0.3">
      <c r="A9" s="303" t="s">
        <v>6</v>
      </c>
      <c r="B9" s="303"/>
      <c r="C9" s="303"/>
      <c r="D9" s="304"/>
      <c r="E9" s="304"/>
      <c r="F9" s="304"/>
      <c r="G9" s="13"/>
      <c r="H9" s="13"/>
      <c r="I9" s="191"/>
      <c r="J9" s="13"/>
      <c r="K9" s="13"/>
    </row>
    <row r="10" spans="1:11" ht="17.25" customHeight="1" x14ac:dyDescent="0.3">
      <c r="A10" s="305" t="s">
        <v>7</v>
      </c>
      <c r="B10" s="305"/>
      <c r="C10" s="305"/>
      <c r="D10" s="14"/>
      <c r="E10" s="15"/>
      <c r="F10" s="15"/>
      <c r="G10" s="15"/>
      <c r="H10" s="15"/>
      <c r="I10" s="192"/>
      <c r="J10" s="16"/>
      <c r="K10" s="6">
        <v>1</v>
      </c>
    </row>
    <row r="11" spans="1:11" ht="101.25" customHeight="1" x14ac:dyDescent="0.3">
      <c r="A11" s="17" t="s">
        <v>8</v>
      </c>
      <c r="B11" s="18" t="s">
        <v>9</v>
      </c>
      <c r="C11" s="18" t="s">
        <v>10</v>
      </c>
      <c r="D11" s="19" t="s">
        <v>11</v>
      </c>
      <c r="E11" s="20" t="s">
        <v>12</v>
      </c>
      <c r="F11" s="18" t="s">
        <v>13</v>
      </c>
      <c r="G11" s="18" t="s">
        <v>14</v>
      </c>
      <c r="H11" s="18" t="s">
        <v>15</v>
      </c>
      <c r="I11" s="209" t="s">
        <v>16</v>
      </c>
      <c r="J11" s="18" t="s">
        <v>17</v>
      </c>
      <c r="K11" s="6">
        <v>1</v>
      </c>
    </row>
    <row r="12" spans="1:11" s="23" customFormat="1" ht="15" customHeight="1" x14ac:dyDescent="0.3">
      <c r="A12" s="19">
        <v>1</v>
      </c>
      <c r="B12" s="19">
        <v>2</v>
      </c>
      <c r="C12" s="19">
        <v>3</v>
      </c>
      <c r="D12" s="19">
        <v>4</v>
      </c>
      <c r="E12" s="19">
        <v>5</v>
      </c>
      <c r="F12" s="19">
        <v>6</v>
      </c>
      <c r="G12" s="19">
        <v>7</v>
      </c>
      <c r="H12" s="19">
        <v>8</v>
      </c>
      <c r="I12" s="21">
        <v>9</v>
      </c>
      <c r="J12" s="21">
        <v>10</v>
      </c>
      <c r="K12" s="22">
        <v>1</v>
      </c>
    </row>
    <row r="13" spans="1:11" ht="26.25" customHeight="1" x14ac:dyDescent="0.3">
      <c r="A13" s="24" t="s">
        <v>18</v>
      </c>
      <c r="B13" s="25"/>
      <c r="C13" s="25"/>
      <c r="D13" s="91" t="s">
        <v>19</v>
      </c>
      <c r="E13" s="27"/>
      <c r="F13" s="27"/>
      <c r="G13" s="27"/>
      <c r="H13" s="27"/>
      <c r="I13" s="193">
        <f>I14</f>
        <v>357792418</v>
      </c>
      <c r="J13" s="28"/>
      <c r="K13" s="6">
        <v>1</v>
      </c>
    </row>
    <row r="14" spans="1:11" ht="26.25" customHeight="1" x14ac:dyDescent="0.3">
      <c r="A14" s="80" t="s">
        <v>20</v>
      </c>
      <c r="B14" s="40"/>
      <c r="C14" s="40"/>
      <c r="D14" s="95" t="s">
        <v>19</v>
      </c>
      <c r="E14" s="31"/>
      <c r="F14" s="31"/>
      <c r="G14" s="31"/>
      <c r="H14" s="31"/>
      <c r="I14" s="194">
        <f>I16+I20+I25+I34+I50+I31+I47+I40+I28</f>
        <v>357792418</v>
      </c>
      <c r="J14" s="65"/>
      <c r="K14" s="6">
        <v>1</v>
      </c>
    </row>
    <row r="15" spans="1:11" ht="9.75" customHeight="1" x14ac:dyDescent="0.35">
      <c r="A15" s="80"/>
      <c r="B15" s="40"/>
      <c r="C15" s="40"/>
      <c r="D15" s="95"/>
      <c r="E15" s="31"/>
      <c r="F15" s="31"/>
      <c r="G15" s="31"/>
      <c r="H15" s="31"/>
      <c r="I15" s="195"/>
      <c r="J15" s="63"/>
      <c r="K15" s="6">
        <v>1</v>
      </c>
    </row>
    <row r="16" spans="1:11" ht="48.75" hidden="1" customHeight="1" x14ac:dyDescent="0.3">
      <c r="A16" s="29" t="s">
        <v>21</v>
      </c>
      <c r="B16" s="229" t="s">
        <v>22</v>
      </c>
      <c r="C16" s="229" t="s">
        <v>23</v>
      </c>
      <c r="D16" s="238" t="s">
        <v>24</v>
      </c>
      <c r="E16" s="244"/>
      <c r="F16" s="31"/>
      <c r="G16" s="31"/>
      <c r="H16" s="31"/>
      <c r="I16" s="194">
        <f>SUM(I17:I18)</f>
        <v>1023000</v>
      </c>
      <c r="J16" s="32"/>
      <c r="K16" s="6"/>
    </row>
    <row r="17" spans="1:11" ht="42" hidden="1" customHeight="1" x14ac:dyDescent="0.35">
      <c r="A17" s="237"/>
      <c r="B17" s="229"/>
      <c r="C17" s="229"/>
      <c r="D17" s="238"/>
      <c r="E17" s="231" t="s">
        <v>319</v>
      </c>
      <c r="F17" s="244"/>
      <c r="G17" s="244"/>
      <c r="H17" s="244"/>
      <c r="I17" s="232">
        <v>75000</v>
      </c>
      <c r="J17" s="245"/>
      <c r="K17" s="6"/>
    </row>
    <row r="18" spans="1:11" ht="27" hidden="1" customHeight="1" x14ac:dyDescent="0.35">
      <c r="A18" s="29"/>
      <c r="B18" s="229"/>
      <c r="C18" s="229"/>
      <c r="D18" s="238"/>
      <c r="E18" s="246" t="s">
        <v>25</v>
      </c>
      <c r="F18" s="37"/>
      <c r="G18" s="37"/>
      <c r="H18" s="31"/>
      <c r="I18" s="195">
        <v>948000</v>
      </c>
      <c r="J18" s="33"/>
      <c r="K18" s="6"/>
    </row>
    <row r="19" spans="1:11" ht="11.25" hidden="1" customHeight="1" x14ac:dyDescent="0.35">
      <c r="A19" s="38"/>
      <c r="B19" s="39"/>
      <c r="C19" s="40"/>
      <c r="D19" s="41"/>
      <c r="E19" s="42"/>
      <c r="F19" s="42"/>
      <c r="G19" s="42"/>
      <c r="H19" s="42"/>
      <c r="I19" s="195"/>
      <c r="J19" s="33"/>
      <c r="K19" s="6"/>
    </row>
    <row r="20" spans="1:11" ht="39.75" hidden="1" customHeight="1" x14ac:dyDescent="0.35">
      <c r="A20" s="43" t="s">
        <v>26</v>
      </c>
      <c r="B20" s="44">
        <v>7350</v>
      </c>
      <c r="C20" s="45" t="s">
        <v>27</v>
      </c>
      <c r="D20" s="46" t="s">
        <v>28</v>
      </c>
      <c r="E20" s="47"/>
      <c r="F20" s="47"/>
      <c r="G20" s="47"/>
      <c r="H20" s="47"/>
      <c r="I20" s="194">
        <f>SUM(I21:I23)</f>
        <v>1000000</v>
      </c>
      <c r="J20" s="32"/>
    </row>
    <row r="21" spans="1:11" ht="24.75" hidden="1" customHeight="1" x14ac:dyDescent="0.35">
      <c r="A21" s="43"/>
      <c r="B21" s="44"/>
      <c r="C21" s="45"/>
      <c r="D21" s="46"/>
      <c r="E21" s="48" t="s">
        <v>29</v>
      </c>
      <c r="F21" s="49"/>
      <c r="G21" s="49"/>
      <c r="H21" s="49"/>
      <c r="I21" s="196">
        <v>400000</v>
      </c>
      <c r="J21" s="33"/>
    </row>
    <row r="22" spans="1:11" ht="38.25" hidden="1" customHeight="1" x14ac:dyDescent="0.35">
      <c r="A22" s="43"/>
      <c r="B22" s="44"/>
      <c r="C22" s="45"/>
      <c r="D22" s="46"/>
      <c r="E22" s="50" t="s">
        <v>30</v>
      </c>
      <c r="F22" s="49"/>
      <c r="G22" s="49"/>
      <c r="H22" s="49"/>
      <c r="I22" s="197">
        <v>400000</v>
      </c>
      <c r="J22" s="33"/>
    </row>
    <row r="23" spans="1:11" ht="36.75" hidden="1" customHeight="1" x14ac:dyDescent="0.35">
      <c r="A23" s="43"/>
      <c r="B23" s="44"/>
      <c r="C23" s="45"/>
      <c r="D23" s="46"/>
      <c r="E23" s="46" t="s">
        <v>31</v>
      </c>
      <c r="F23" s="46"/>
      <c r="G23" s="46"/>
      <c r="H23" s="49"/>
      <c r="I23" s="196">
        <v>200000</v>
      </c>
      <c r="J23" s="33"/>
    </row>
    <row r="24" spans="1:11" ht="6.75" hidden="1" customHeight="1" x14ac:dyDescent="0.35">
      <c r="A24" s="51"/>
      <c r="B24" s="52"/>
      <c r="C24" s="52"/>
      <c r="D24" s="53"/>
      <c r="E24" s="46"/>
      <c r="F24" s="46"/>
      <c r="G24" s="46"/>
      <c r="H24" s="46"/>
      <c r="I24" s="195"/>
      <c r="J24" s="33"/>
    </row>
    <row r="25" spans="1:11" ht="24.75" hidden="1" customHeight="1" x14ac:dyDescent="0.35">
      <c r="A25" s="43" t="s">
        <v>32</v>
      </c>
      <c r="B25" s="45" t="s">
        <v>33</v>
      </c>
      <c r="C25" s="45" t="s">
        <v>34</v>
      </c>
      <c r="D25" s="46" t="s">
        <v>35</v>
      </c>
      <c r="E25" s="46"/>
      <c r="F25" s="46"/>
      <c r="G25" s="46"/>
      <c r="H25" s="46"/>
      <c r="I25" s="194">
        <f>SUM(I26:I26)</f>
        <v>186750000</v>
      </c>
      <c r="J25" s="32"/>
    </row>
    <row r="26" spans="1:11" ht="38.25" hidden="1" customHeight="1" x14ac:dyDescent="0.35">
      <c r="A26" s="43"/>
      <c r="B26" s="45"/>
      <c r="C26" s="54"/>
      <c r="D26" s="46"/>
      <c r="E26" s="46" t="s">
        <v>36</v>
      </c>
      <c r="F26" s="46"/>
      <c r="G26" s="46"/>
      <c r="H26" s="46"/>
      <c r="I26" s="195">
        <v>186750000</v>
      </c>
      <c r="J26" s="32"/>
    </row>
    <row r="27" spans="1:11" ht="11.25" hidden="1" customHeight="1" x14ac:dyDescent="0.35">
      <c r="A27" s="51"/>
      <c r="B27" s="52"/>
      <c r="C27" s="55"/>
      <c r="D27" s="53"/>
      <c r="E27" s="46"/>
      <c r="F27" s="46"/>
      <c r="G27" s="46"/>
      <c r="H27" s="46"/>
      <c r="I27" s="198"/>
      <c r="J27" s="56"/>
    </row>
    <row r="28" spans="1:11" ht="27.75" hidden="1" customHeight="1" x14ac:dyDescent="0.35">
      <c r="A28" s="286" t="s">
        <v>381</v>
      </c>
      <c r="B28" s="248">
        <v>7622</v>
      </c>
      <c r="C28" s="287" t="s">
        <v>382</v>
      </c>
      <c r="D28" s="110" t="s">
        <v>383</v>
      </c>
      <c r="E28" s="231"/>
      <c r="F28" s="231"/>
      <c r="G28" s="231"/>
      <c r="H28" s="231"/>
      <c r="I28" s="288">
        <f>I29</f>
        <v>200000</v>
      </c>
      <c r="J28" s="285"/>
    </row>
    <row r="29" spans="1:11" ht="54" hidden="1" customHeight="1" x14ac:dyDescent="0.35">
      <c r="A29" s="286"/>
      <c r="B29" s="248"/>
      <c r="C29" s="287"/>
      <c r="D29" s="231"/>
      <c r="E29" s="231" t="s">
        <v>384</v>
      </c>
      <c r="F29" s="231"/>
      <c r="G29" s="231"/>
      <c r="H29" s="231"/>
      <c r="I29" s="281">
        <v>200000</v>
      </c>
      <c r="J29" s="285"/>
    </row>
    <row r="30" spans="1:11" ht="11.25" hidden="1" customHeight="1" x14ac:dyDescent="0.35">
      <c r="A30" s="249"/>
      <c r="B30" s="248"/>
      <c r="C30" s="248"/>
      <c r="D30" s="236"/>
      <c r="E30" s="231"/>
      <c r="F30" s="231"/>
      <c r="G30" s="231"/>
      <c r="H30" s="231"/>
      <c r="I30" s="281"/>
      <c r="J30" s="285"/>
    </row>
    <row r="31" spans="1:11" ht="39" customHeight="1" x14ac:dyDescent="0.35">
      <c r="A31" s="286" t="s">
        <v>37</v>
      </c>
      <c r="B31" s="248">
        <v>7650</v>
      </c>
      <c r="C31" s="255" t="s">
        <v>38</v>
      </c>
      <c r="D31" s="231" t="s">
        <v>39</v>
      </c>
      <c r="E31" s="231"/>
      <c r="F31" s="46"/>
      <c r="G31" s="46"/>
      <c r="H31" s="46"/>
      <c r="I31" s="199">
        <f>I32</f>
        <v>140000</v>
      </c>
      <c r="J31" s="56"/>
      <c r="K31" s="3">
        <v>1</v>
      </c>
    </row>
    <row r="32" spans="1:11" ht="52.5" customHeight="1" x14ac:dyDescent="0.35">
      <c r="A32" s="51"/>
      <c r="B32" s="52"/>
      <c r="C32" s="55"/>
      <c r="D32" s="53"/>
      <c r="E32" s="35" t="s">
        <v>40</v>
      </c>
      <c r="F32" s="46"/>
      <c r="G32" s="46"/>
      <c r="H32" s="46"/>
      <c r="I32" s="198">
        <v>140000</v>
      </c>
      <c r="J32" s="56"/>
      <c r="K32" s="3">
        <v>1</v>
      </c>
    </row>
    <row r="33" spans="1:11" ht="6.75" customHeight="1" x14ac:dyDescent="0.35">
      <c r="A33" s="51"/>
      <c r="B33" s="52"/>
      <c r="C33" s="55"/>
      <c r="D33" s="53"/>
      <c r="E33" s="46"/>
      <c r="F33" s="46"/>
      <c r="G33" s="46"/>
      <c r="H33" s="46"/>
      <c r="I33" s="195"/>
      <c r="J33" s="33"/>
      <c r="K33" s="3">
        <v>1</v>
      </c>
    </row>
    <row r="34" spans="1:11" ht="25.5" customHeight="1" x14ac:dyDescent="0.35">
      <c r="A34" s="29" t="s">
        <v>41</v>
      </c>
      <c r="B34" s="59">
        <v>7670</v>
      </c>
      <c r="C34" s="60" t="s">
        <v>38</v>
      </c>
      <c r="D34" s="46" t="s">
        <v>42</v>
      </c>
      <c r="E34" s="46"/>
      <c r="F34" s="46"/>
      <c r="G34" s="46"/>
      <c r="H34" s="46"/>
      <c r="I34" s="194">
        <f>SUM(I35:I38)</f>
        <v>4399990</v>
      </c>
      <c r="J34" s="33"/>
      <c r="K34" s="3">
        <v>1</v>
      </c>
    </row>
    <row r="35" spans="1:11" ht="36" hidden="1" x14ac:dyDescent="0.35">
      <c r="A35" s="51"/>
      <c r="B35" s="52"/>
      <c r="C35" s="55"/>
      <c r="D35" s="53"/>
      <c r="E35" s="61" t="s">
        <v>43</v>
      </c>
      <c r="F35" s="46"/>
      <c r="G35" s="46"/>
      <c r="H35" s="46"/>
      <c r="I35" s="195">
        <v>1500000</v>
      </c>
      <c r="J35" s="33"/>
    </row>
    <row r="36" spans="1:11" ht="36" hidden="1" x14ac:dyDescent="0.35">
      <c r="A36" s="51"/>
      <c r="B36" s="52"/>
      <c r="C36" s="55"/>
      <c r="D36" s="53"/>
      <c r="E36" s="61" t="s">
        <v>44</v>
      </c>
      <c r="F36" s="46"/>
      <c r="G36" s="46"/>
      <c r="H36" s="46"/>
      <c r="I36" s="195">
        <v>2000000</v>
      </c>
      <c r="J36" s="33"/>
    </row>
    <row r="37" spans="1:11" ht="25.5" hidden="1" customHeight="1" x14ac:dyDescent="0.35">
      <c r="A37" s="66"/>
      <c r="B37" s="59"/>
      <c r="C37" s="55"/>
      <c r="D37" s="70"/>
      <c r="E37" s="61" t="s">
        <v>282</v>
      </c>
      <c r="F37" s="67"/>
      <c r="G37" s="67"/>
      <c r="H37" s="67"/>
      <c r="I37" s="195">
        <v>99990</v>
      </c>
      <c r="J37" s="63"/>
    </row>
    <row r="38" spans="1:11" ht="27.75" customHeight="1" x14ac:dyDescent="0.35">
      <c r="A38" s="51"/>
      <c r="B38" s="52"/>
      <c r="C38" s="55"/>
      <c r="D38" s="53"/>
      <c r="E38" s="61" t="s">
        <v>45</v>
      </c>
      <c r="F38" s="46"/>
      <c r="G38" s="46"/>
      <c r="H38" s="46"/>
      <c r="I38" s="195">
        <v>800000</v>
      </c>
      <c r="J38" s="33"/>
      <c r="K38" s="3">
        <v>1</v>
      </c>
    </row>
    <row r="39" spans="1:11" ht="12" customHeight="1" x14ac:dyDescent="0.35">
      <c r="A39" s="51"/>
      <c r="B39" s="52"/>
      <c r="C39" s="55"/>
      <c r="D39" s="53"/>
      <c r="E39" s="61"/>
      <c r="F39" s="46"/>
      <c r="G39" s="46"/>
      <c r="H39" s="46"/>
      <c r="I39" s="195"/>
      <c r="J39" s="33"/>
      <c r="K39" s="3">
        <v>1</v>
      </c>
    </row>
    <row r="40" spans="1:11" ht="58.5" customHeight="1" x14ac:dyDescent="0.35">
      <c r="A40" s="51" t="s">
        <v>46</v>
      </c>
      <c r="B40" s="52">
        <v>7700</v>
      </c>
      <c r="C40" s="52" t="s">
        <v>47</v>
      </c>
      <c r="D40" s="58" t="s">
        <v>48</v>
      </c>
      <c r="E40" s="61"/>
      <c r="F40" s="46"/>
      <c r="G40" s="46"/>
      <c r="H40" s="46"/>
      <c r="I40" s="194">
        <f>SUM(I41:I45)</f>
        <v>5980000</v>
      </c>
      <c r="J40" s="33"/>
      <c r="K40" s="3">
        <v>1</v>
      </c>
    </row>
    <row r="41" spans="1:11" ht="67.8" hidden="1" x14ac:dyDescent="0.35">
      <c r="A41" s="51"/>
      <c r="B41" s="52"/>
      <c r="C41" s="55"/>
      <c r="D41" s="53"/>
      <c r="E41" s="62" t="s">
        <v>49</v>
      </c>
      <c r="F41" s="46"/>
      <c r="G41" s="46"/>
      <c r="H41" s="46"/>
      <c r="I41" s="195">
        <v>2300000</v>
      </c>
      <c r="J41" s="33"/>
    </row>
    <row r="42" spans="1:11" ht="72" x14ac:dyDescent="0.35">
      <c r="A42" s="249"/>
      <c r="B42" s="248"/>
      <c r="C42" s="55"/>
      <c r="D42" s="236"/>
      <c r="E42" s="265" t="s">
        <v>416</v>
      </c>
      <c r="F42" s="231"/>
      <c r="G42" s="231"/>
      <c r="H42" s="231"/>
      <c r="I42" s="232">
        <v>200000</v>
      </c>
      <c r="J42" s="233"/>
      <c r="K42" s="3">
        <v>1</v>
      </c>
    </row>
    <row r="43" spans="1:11" ht="54" x14ac:dyDescent="0.35">
      <c r="A43" s="249"/>
      <c r="B43" s="248"/>
      <c r="C43" s="55"/>
      <c r="D43" s="236"/>
      <c r="E43" s="265" t="s">
        <v>417</v>
      </c>
      <c r="F43" s="231"/>
      <c r="G43" s="231"/>
      <c r="H43" s="231"/>
      <c r="I43" s="232">
        <v>780000</v>
      </c>
      <c r="J43" s="233"/>
      <c r="K43" s="3">
        <v>1</v>
      </c>
    </row>
    <row r="44" spans="1:11" ht="36" hidden="1" x14ac:dyDescent="0.35">
      <c r="A44" s="66"/>
      <c r="B44" s="59"/>
      <c r="C44" s="55"/>
      <c r="D44" s="70"/>
      <c r="E44" s="61" t="s">
        <v>275</v>
      </c>
      <c r="F44" s="67"/>
      <c r="G44" s="67"/>
      <c r="H44" s="67"/>
      <c r="I44" s="195">
        <v>1700000</v>
      </c>
      <c r="J44" s="63"/>
    </row>
    <row r="45" spans="1:11" ht="72" hidden="1" x14ac:dyDescent="0.35">
      <c r="A45" s="66"/>
      <c r="B45" s="59"/>
      <c r="C45" s="55"/>
      <c r="D45" s="70"/>
      <c r="E45" s="61" t="s">
        <v>276</v>
      </c>
      <c r="F45" s="67"/>
      <c r="G45" s="67"/>
      <c r="H45" s="67"/>
      <c r="I45" s="195">
        <v>1000000</v>
      </c>
      <c r="J45" s="63"/>
    </row>
    <row r="46" spans="1:11" ht="12" customHeight="1" x14ac:dyDescent="0.35">
      <c r="A46" s="51"/>
      <c r="B46" s="52"/>
      <c r="C46" s="55"/>
      <c r="D46" s="53"/>
      <c r="E46" s="46"/>
      <c r="F46" s="46"/>
      <c r="G46" s="46"/>
      <c r="H46" s="46"/>
      <c r="I46" s="195"/>
      <c r="J46" s="33"/>
      <c r="K46" s="3">
        <v>1</v>
      </c>
    </row>
    <row r="47" spans="1:11" ht="41.25" hidden="1" customHeight="1" x14ac:dyDescent="0.35">
      <c r="A47" s="43" t="s">
        <v>50</v>
      </c>
      <c r="B47" s="52">
        <v>8110</v>
      </c>
      <c r="C47" s="64">
        <v>320</v>
      </c>
      <c r="D47" s="42" t="s">
        <v>51</v>
      </c>
      <c r="E47" s="46"/>
      <c r="F47" s="46"/>
      <c r="G47" s="46"/>
      <c r="H47" s="46"/>
      <c r="I47" s="194">
        <f>SUM(I48)</f>
        <v>3100000</v>
      </c>
      <c r="J47" s="33"/>
    </row>
    <row r="48" spans="1:11" ht="36" hidden="1" x14ac:dyDescent="0.35">
      <c r="A48" s="51"/>
      <c r="B48" s="52"/>
      <c r="C48" s="52"/>
      <c r="D48" s="53"/>
      <c r="E48" s="46" t="s">
        <v>52</v>
      </c>
      <c r="F48" s="46"/>
      <c r="G48" s="46"/>
      <c r="H48" s="46"/>
      <c r="I48" s="195">
        <v>3100000</v>
      </c>
      <c r="J48" s="33"/>
    </row>
    <row r="49" spans="1:11" ht="7.5" hidden="1" customHeight="1" x14ac:dyDescent="0.35">
      <c r="A49" s="51"/>
      <c r="B49" s="52"/>
      <c r="C49" s="52"/>
      <c r="D49" s="53"/>
      <c r="E49" s="46"/>
      <c r="F49" s="46"/>
      <c r="G49" s="46"/>
      <c r="H49" s="46"/>
      <c r="I49" s="195"/>
      <c r="J49" s="33"/>
    </row>
    <row r="50" spans="1:11" ht="25.5" customHeight="1" x14ac:dyDescent="0.35">
      <c r="A50" s="66" t="s">
        <v>53</v>
      </c>
      <c r="B50" s="59">
        <v>8240</v>
      </c>
      <c r="C50" s="59" t="s">
        <v>54</v>
      </c>
      <c r="D50" s="67" t="s">
        <v>55</v>
      </c>
      <c r="E50" s="67"/>
      <c r="F50" s="67"/>
      <c r="G50" s="67"/>
      <c r="H50" s="67"/>
      <c r="I50" s="194">
        <f>SUM(I51:I67)</f>
        <v>155199428</v>
      </c>
      <c r="J50" s="63"/>
      <c r="K50" s="3">
        <v>1</v>
      </c>
    </row>
    <row r="51" spans="1:11" ht="25.5" hidden="1" customHeight="1" x14ac:dyDescent="0.35">
      <c r="A51" s="66"/>
      <c r="B51" s="59"/>
      <c r="C51" s="59"/>
      <c r="D51" s="46"/>
      <c r="E51" s="53" t="s">
        <v>56</v>
      </c>
      <c r="F51" s="68"/>
      <c r="G51" s="68"/>
      <c r="H51" s="68"/>
      <c r="I51" s="200">
        <v>250000</v>
      </c>
      <c r="J51" s="33"/>
    </row>
    <row r="52" spans="1:11" ht="25.5" hidden="1" customHeight="1" x14ac:dyDescent="0.35">
      <c r="A52" s="66"/>
      <c r="B52" s="59"/>
      <c r="C52" s="59"/>
      <c r="D52" s="46"/>
      <c r="E52" s="53" t="s">
        <v>57</v>
      </c>
      <c r="F52" s="68"/>
      <c r="G52" s="68"/>
      <c r="H52" s="68"/>
      <c r="I52" s="200">
        <v>250000</v>
      </c>
      <c r="J52" s="33"/>
    </row>
    <row r="53" spans="1:11" ht="25.5" hidden="1" customHeight="1" x14ac:dyDescent="0.35">
      <c r="A53" s="66"/>
      <c r="B53" s="59"/>
      <c r="C53" s="59"/>
      <c r="D53" s="46"/>
      <c r="E53" s="53" t="s">
        <v>58</v>
      </c>
      <c r="F53" s="68"/>
      <c r="G53" s="68"/>
      <c r="H53" s="68"/>
      <c r="I53" s="200">
        <v>250000</v>
      </c>
      <c r="J53" s="33"/>
    </row>
    <row r="54" spans="1:11" ht="25.5" hidden="1" customHeight="1" x14ac:dyDescent="0.35">
      <c r="A54" s="66"/>
      <c r="B54" s="59"/>
      <c r="C54" s="59"/>
      <c r="D54" s="46"/>
      <c r="E54" s="53" t="s">
        <v>59</v>
      </c>
      <c r="F54" s="68"/>
      <c r="G54" s="68"/>
      <c r="H54" s="68"/>
      <c r="I54" s="200">
        <v>250000</v>
      </c>
      <c r="J54" s="33"/>
    </row>
    <row r="55" spans="1:11" ht="25.5" hidden="1" customHeight="1" x14ac:dyDescent="0.35">
      <c r="A55" s="66"/>
      <c r="B55" s="59"/>
      <c r="C55" s="59"/>
      <c r="D55" s="46"/>
      <c r="E55" s="53" t="s">
        <v>60</v>
      </c>
      <c r="F55" s="68"/>
      <c r="G55" s="68"/>
      <c r="H55" s="68"/>
      <c r="I55" s="200">
        <v>250000</v>
      </c>
      <c r="J55" s="33"/>
    </row>
    <row r="56" spans="1:11" ht="25.5" hidden="1" customHeight="1" x14ac:dyDescent="0.35">
      <c r="A56" s="66"/>
      <c r="B56" s="59"/>
      <c r="C56" s="59"/>
      <c r="D56" s="67"/>
      <c r="E56" s="70" t="s">
        <v>225</v>
      </c>
      <c r="F56" s="67"/>
      <c r="G56" s="67"/>
      <c r="H56" s="67"/>
      <c r="I56" s="195">
        <v>211400</v>
      </c>
      <c r="J56" s="63"/>
    </row>
    <row r="57" spans="1:11" ht="25.5" hidden="1" customHeight="1" x14ac:dyDescent="0.35">
      <c r="A57" s="66"/>
      <c r="B57" s="59"/>
      <c r="C57" s="59"/>
      <c r="D57" s="67"/>
      <c r="E57" s="70" t="s">
        <v>226</v>
      </c>
      <c r="F57" s="67"/>
      <c r="G57" s="67"/>
      <c r="H57" s="67"/>
      <c r="I57" s="195">
        <v>250000</v>
      </c>
      <c r="J57" s="63"/>
    </row>
    <row r="58" spans="1:11" ht="25.5" hidden="1" customHeight="1" x14ac:dyDescent="0.35">
      <c r="A58" s="66"/>
      <c r="B58" s="59"/>
      <c r="C58" s="59"/>
      <c r="D58" s="67"/>
      <c r="E58" s="70" t="s">
        <v>227</v>
      </c>
      <c r="F58" s="67"/>
      <c r="G58" s="67"/>
      <c r="H58" s="67"/>
      <c r="I58" s="195">
        <v>250000</v>
      </c>
      <c r="J58" s="63"/>
    </row>
    <row r="59" spans="1:11" ht="25.5" hidden="1" customHeight="1" x14ac:dyDescent="0.35">
      <c r="A59" s="249"/>
      <c r="B59" s="248"/>
      <c r="C59" s="248"/>
      <c r="D59" s="231"/>
      <c r="E59" s="256" t="s">
        <v>327</v>
      </c>
      <c r="F59" s="231"/>
      <c r="G59" s="231"/>
      <c r="H59" s="231"/>
      <c r="I59" s="232">
        <v>250000</v>
      </c>
      <c r="J59" s="233"/>
    </row>
    <row r="60" spans="1:11" ht="25.5" hidden="1" customHeight="1" x14ac:dyDescent="0.35">
      <c r="A60" s="249"/>
      <c r="B60" s="248"/>
      <c r="C60" s="248"/>
      <c r="D60" s="231"/>
      <c r="E60" s="256" t="s">
        <v>328</v>
      </c>
      <c r="F60" s="231"/>
      <c r="G60" s="231"/>
      <c r="H60" s="231"/>
      <c r="I60" s="232">
        <v>250000</v>
      </c>
      <c r="J60" s="233"/>
    </row>
    <row r="61" spans="1:11" ht="39.75" hidden="1" customHeight="1" x14ac:dyDescent="0.35">
      <c r="A61" s="249"/>
      <c r="B61" s="248"/>
      <c r="C61" s="248"/>
      <c r="D61" s="231"/>
      <c r="E61" s="243" t="s">
        <v>329</v>
      </c>
      <c r="F61" s="231"/>
      <c r="G61" s="231"/>
      <c r="H61" s="231"/>
      <c r="I61" s="232">
        <v>240000</v>
      </c>
      <c r="J61" s="233"/>
    </row>
    <row r="62" spans="1:11" ht="25.5" hidden="1" customHeight="1" x14ac:dyDescent="0.35">
      <c r="A62" s="249"/>
      <c r="B62" s="248"/>
      <c r="C62" s="248"/>
      <c r="D62" s="231"/>
      <c r="E62" s="256" t="s">
        <v>330</v>
      </c>
      <c r="F62" s="231"/>
      <c r="G62" s="231"/>
      <c r="H62" s="231"/>
      <c r="I62" s="232">
        <v>249648</v>
      </c>
      <c r="J62" s="233"/>
    </row>
    <row r="63" spans="1:11" ht="25.5" hidden="1" customHeight="1" x14ac:dyDescent="0.35">
      <c r="A63" s="249"/>
      <c r="B63" s="248"/>
      <c r="C63" s="248"/>
      <c r="D63" s="231"/>
      <c r="E63" s="256" t="s">
        <v>331</v>
      </c>
      <c r="F63" s="231"/>
      <c r="G63" s="231"/>
      <c r="H63" s="231"/>
      <c r="I63" s="232">
        <v>250000</v>
      </c>
      <c r="J63" s="233"/>
    </row>
    <row r="64" spans="1:11" ht="25.5" hidden="1" customHeight="1" x14ac:dyDescent="0.35">
      <c r="A64" s="249"/>
      <c r="B64" s="248"/>
      <c r="C64" s="248"/>
      <c r="D64" s="231"/>
      <c r="E64" s="256" t="s">
        <v>332</v>
      </c>
      <c r="F64" s="231"/>
      <c r="G64" s="231"/>
      <c r="H64" s="231"/>
      <c r="I64" s="232">
        <v>250000</v>
      </c>
      <c r="J64" s="233"/>
    </row>
    <row r="65" spans="1:11" ht="25.5" hidden="1" customHeight="1" x14ac:dyDescent="0.35">
      <c r="A65" s="249"/>
      <c r="B65" s="248"/>
      <c r="C65" s="248"/>
      <c r="D65" s="231"/>
      <c r="E65" s="256" t="s">
        <v>333</v>
      </c>
      <c r="F65" s="231"/>
      <c r="G65" s="231"/>
      <c r="H65" s="231"/>
      <c r="I65" s="232">
        <v>250000</v>
      </c>
      <c r="J65" s="233"/>
    </row>
    <row r="66" spans="1:11" ht="25.5" hidden="1" customHeight="1" x14ac:dyDescent="0.35">
      <c r="A66" s="249"/>
      <c r="B66" s="248"/>
      <c r="C66" s="248"/>
      <c r="D66" s="231"/>
      <c r="E66" s="257" t="s">
        <v>334</v>
      </c>
      <c r="F66" s="231"/>
      <c r="G66" s="231"/>
      <c r="H66" s="231"/>
      <c r="I66" s="232">
        <v>250000</v>
      </c>
      <c r="J66" s="233"/>
    </row>
    <row r="67" spans="1:11" ht="51.75" customHeight="1" x14ac:dyDescent="0.35">
      <c r="A67" s="69"/>
      <c r="B67" s="59"/>
      <c r="C67" s="59"/>
      <c r="D67" s="70"/>
      <c r="E67" s="83" t="s">
        <v>61</v>
      </c>
      <c r="F67" s="67"/>
      <c r="G67" s="67"/>
      <c r="H67" s="67"/>
      <c r="I67" s="195">
        <v>151248380</v>
      </c>
      <c r="J67" s="63"/>
      <c r="K67" s="3">
        <v>1</v>
      </c>
    </row>
    <row r="68" spans="1:11" ht="6.75" customHeight="1" x14ac:dyDescent="0.35">
      <c r="A68" s="66"/>
      <c r="B68" s="59"/>
      <c r="C68" s="59"/>
      <c r="D68" s="70"/>
      <c r="E68" s="67"/>
      <c r="F68" s="67"/>
      <c r="G68" s="67"/>
      <c r="H68" s="67"/>
      <c r="I68" s="195"/>
      <c r="J68" s="63"/>
      <c r="K68" s="3">
        <v>1</v>
      </c>
    </row>
    <row r="69" spans="1:11" ht="25.5" customHeight="1" x14ac:dyDescent="0.35">
      <c r="A69" s="24" t="s">
        <v>62</v>
      </c>
      <c r="B69" s="90"/>
      <c r="C69" s="71"/>
      <c r="D69" s="91" t="s">
        <v>63</v>
      </c>
      <c r="E69" s="72"/>
      <c r="F69" s="72"/>
      <c r="G69" s="72"/>
      <c r="H69" s="72"/>
      <c r="I69" s="193">
        <f>I70</f>
        <v>45040304</v>
      </c>
      <c r="J69" s="28"/>
      <c r="K69" s="3">
        <v>1</v>
      </c>
    </row>
    <row r="70" spans="1:11" ht="24.75" customHeight="1" x14ac:dyDescent="0.35">
      <c r="A70" s="80" t="s">
        <v>64</v>
      </c>
      <c r="B70" s="59"/>
      <c r="C70" s="57"/>
      <c r="D70" s="73" t="s">
        <v>63</v>
      </c>
      <c r="E70" s="67"/>
      <c r="F70" s="67"/>
      <c r="G70" s="67"/>
      <c r="H70" s="67"/>
      <c r="I70" s="194">
        <f>I72+I92+I131+I120+I124+I137+I128+I115+I134</f>
        <v>45040304</v>
      </c>
      <c r="J70" s="65"/>
      <c r="K70" s="3">
        <v>1</v>
      </c>
    </row>
    <row r="71" spans="1:11" ht="9" customHeight="1" x14ac:dyDescent="0.35">
      <c r="A71" s="69"/>
      <c r="B71" s="59"/>
      <c r="C71" s="59"/>
      <c r="D71" s="70"/>
      <c r="E71" s="67"/>
      <c r="F71" s="67"/>
      <c r="G71" s="67"/>
      <c r="H71" s="67"/>
      <c r="I71" s="195"/>
      <c r="J71" s="63"/>
      <c r="K71" s="3">
        <v>1</v>
      </c>
    </row>
    <row r="72" spans="1:11" ht="24.75" customHeight="1" x14ac:dyDescent="0.35">
      <c r="A72" s="29" t="s">
        <v>65</v>
      </c>
      <c r="B72" s="59">
        <v>1010</v>
      </c>
      <c r="C72" s="57" t="s">
        <v>66</v>
      </c>
      <c r="D72" s="53" t="s">
        <v>67</v>
      </c>
      <c r="E72" s="46"/>
      <c r="F72" s="46"/>
      <c r="G72" s="46"/>
      <c r="H72" s="46"/>
      <c r="I72" s="194">
        <f>SUM(I73:I90)</f>
        <v>2915300</v>
      </c>
      <c r="J72" s="32"/>
      <c r="K72" s="3">
        <v>1</v>
      </c>
    </row>
    <row r="73" spans="1:11" ht="24.75" hidden="1" customHeight="1" x14ac:dyDescent="0.35">
      <c r="A73" s="237"/>
      <c r="B73" s="248"/>
      <c r="C73" s="255"/>
      <c r="D73" s="236"/>
      <c r="E73" s="277" t="s">
        <v>366</v>
      </c>
      <c r="F73" s="231"/>
      <c r="G73" s="231"/>
      <c r="H73" s="231"/>
      <c r="I73" s="232">
        <v>48500</v>
      </c>
      <c r="J73" s="245"/>
    </row>
    <row r="74" spans="1:11" ht="30" hidden="1" customHeight="1" x14ac:dyDescent="0.35">
      <c r="A74" s="29"/>
      <c r="B74" s="59"/>
      <c r="C74" s="57"/>
      <c r="D74" s="53"/>
      <c r="E74" s="239" t="s">
        <v>68</v>
      </c>
      <c r="F74" s="46"/>
      <c r="G74" s="46"/>
      <c r="H74" s="46"/>
      <c r="I74" s="195">
        <v>304200</v>
      </c>
      <c r="J74" s="32"/>
    </row>
    <row r="75" spans="1:11" ht="30" hidden="1" customHeight="1" x14ac:dyDescent="0.35">
      <c r="A75" s="237"/>
      <c r="B75" s="248"/>
      <c r="C75" s="255"/>
      <c r="D75" s="236"/>
      <c r="E75" s="239" t="s">
        <v>385</v>
      </c>
      <c r="F75" s="231"/>
      <c r="G75" s="231"/>
      <c r="H75" s="231"/>
      <c r="I75" s="232">
        <v>290000</v>
      </c>
      <c r="J75" s="245"/>
    </row>
    <row r="76" spans="1:11" ht="35.25" hidden="1" customHeight="1" x14ac:dyDescent="0.35">
      <c r="A76" s="237"/>
      <c r="B76" s="248"/>
      <c r="C76" s="255"/>
      <c r="D76" s="236"/>
      <c r="E76" s="264" t="s">
        <v>326</v>
      </c>
      <c r="F76" s="231"/>
      <c r="G76" s="231"/>
      <c r="H76" s="231"/>
      <c r="I76" s="232">
        <v>75000</v>
      </c>
      <c r="J76" s="245"/>
    </row>
    <row r="77" spans="1:11" ht="35.25" hidden="1" customHeight="1" x14ac:dyDescent="0.35">
      <c r="A77" s="80"/>
      <c r="B77" s="59"/>
      <c r="C77" s="57"/>
      <c r="D77" s="70"/>
      <c r="E77" s="239" t="s">
        <v>249</v>
      </c>
      <c r="F77" s="67"/>
      <c r="G77" s="67"/>
      <c r="H77" s="67"/>
      <c r="I77" s="195">
        <v>81000</v>
      </c>
      <c r="J77" s="65"/>
    </row>
    <row r="78" spans="1:11" ht="29.25" hidden="1" customHeight="1" x14ac:dyDescent="0.35">
      <c r="A78" s="29"/>
      <c r="B78" s="59"/>
      <c r="C78" s="57"/>
      <c r="D78" s="53"/>
      <c r="E78" s="67" t="s">
        <v>365</v>
      </c>
      <c r="F78" s="46"/>
      <c r="G78" s="46"/>
      <c r="H78" s="46"/>
      <c r="I78" s="195">
        <v>45800</v>
      </c>
      <c r="J78" s="32"/>
    </row>
    <row r="79" spans="1:11" ht="29.25" customHeight="1" x14ac:dyDescent="0.35">
      <c r="A79" s="237"/>
      <c r="B79" s="248"/>
      <c r="C79" s="255"/>
      <c r="D79" s="236"/>
      <c r="E79" s="239" t="s">
        <v>418</v>
      </c>
      <c r="F79" s="231"/>
      <c r="G79" s="231"/>
      <c r="H79" s="231"/>
      <c r="I79" s="232">
        <v>33800</v>
      </c>
      <c r="J79" s="245"/>
      <c r="K79" s="3">
        <v>1</v>
      </c>
    </row>
    <row r="80" spans="1:11" ht="29.25" hidden="1" customHeight="1" x14ac:dyDescent="0.35">
      <c r="A80" s="237"/>
      <c r="B80" s="248"/>
      <c r="C80" s="255"/>
      <c r="D80" s="236"/>
      <c r="E80" s="277" t="s">
        <v>386</v>
      </c>
      <c r="F80" s="231"/>
      <c r="G80" s="231"/>
      <c r="H80" s="231"/>
      <c r="I80" s="232">
        <v>45500</v>
      </c>
      <c r="J80" s="245"/>
    </row>
    <row r="81" spans="1:11" ht="29.25" customHeight="1" x14ac:dyDescent="0.35">
      <c r="A81" s="237"/>
      <c r="B81" s="248"/>
      <c r="C81" s="255"/>
      <c r="D81" s="236"/>
      <c r="E81" s="239" t="s">
        <v>419</v>
      </c>
      <c r="F81" s="231"/>
      <c r="G81" s="231"/>
      <c r="H81" s="231"/>
      <c r="I81" s="232">
        <v>21000</v>
      </c>
      <c r="J81" s="245"/>
      <c r="K81" s="3">
        <v>1</v>
      </c>
    </row>
    <row r="82" spans="1:11" ht="28.5" hidden="1" customHeight="1" x14ac:dyDescent="0.35">
      <c r="A82" s="38"/>
      <c r="B82" s="52"/>
      <c r="C82" s="52"/>
      <c r="D82" s="53"/>
      <c r="E82" s="42" t="s">
        <v>69</v>
      </c>
      <c r="F82" s="46"/>
      <c r="G82" s="46"/>
      <c r="H82" s="46"/>
      <c r="I82" s="195">
        <v>30000</v>
      </c>
      <c r="J82" s="33"/>
    </row>
    <row r="83" spans="1:11" ht="28.5" customHeight="1" x14ac:dyDescent="0.35">
      <c r="A83" s="69"/>
      <c r="B83" s="59"/>
      <c r="C83" s="59"/>
      <c r="D83" s="70"/>
      <c r="E83" s="42" t="s">
        <v>260</v>
      </c>
      <c r="F83" s="67"/>
      <c r="G83" s="67"/>
      <c r="H83" s="67"/>
      <c r="I83" s="195">
        <v>618000</v>
      </c>
      <c r="J83" s="63"/>
      <c r="K83" s="3">
        <v>1</v>
      </c>
    </row>
    <row r="84" spans="1:11" ht="25.5" hidden="1" customHeight="1" x14ac:dyDescent="0.35">
      <c r="A84" s="247"/>
      <c r="B84" s="248"/>
      <c r="C84" s="248"/>
      <c r="D84" s="236"/>
      <c r="E84" s="239" t="s">
        <v>387</v>
      </c>
      <c r="F84" s="231"/>
      <c r="G84" s="231"/>
      <c r="H84" s="231"/>
      <c r="I84" s="232">
        <v>40000</v>
      </c>
      <c r="J84" s="233"/>
    </row>
    <row r="85" spans="1:11" ht="28.5" hidden="1" customHeight="1" x14ac:dyDescent="0.35">
      <c r="A85" s="247"/>
      <c r="B85" s="248"/>
      <c r="C85" s="248"/>
      <c r="D85" s="236"/>
      <c r="E85" s="278" t="s">
        <v>367</v>
      </c>
      <c r="F85" s="231"/>
      <c r="G85" s="231"/>
      <c r="H85" s="231"/>
      <c r="I85" s="232">
        <v>35000</v>
      </c>
      <c r="J85" s="233"/>
    </row>
    <row r="86" spans="1:11" ht="28.5" hidden="1" customHeight="1" x14ac:dyDescent="0.35">
      <c r="A86" s="247"/>
      <c r="B86" s="248"/>
      <c r="C86" s="248"/>
      <c r="D86" s="236"/>
      <c r="E86" s="239" t="s">
        <v>354</v>
      </c>
      <c r="F86" s="231"/>
      <c r="G86" s="231"/>
      <c r="H86" s="231"/>
      <c r="I86" s="232">
        <v>500000</v>
      </c>
      <c r="J86" s="233"/>
    </row>
    <row r="87" spans="1:11" ht="28.5" hidden="1" customHeight="1" x14ac:dyDescent="0.35">
      <c r="A87" s="247"/>
      <c r="B87" s="248"/>
      <c r="C87" s="248"/>
      <c r="D87" s="236"/>
      <c r="E87" s="277" t="s">
        <v>368</v>
      </c>
      <c r="F87" s="231"/>
      <c r="G87" s="231"/>
      <c r="H87" s="231"/>
      <c r="I87" s="279">
        <v>181500</v>
      </c>
      <c r="J87" s="233"/>
    </row>
    <row r="88" spans="1:11" ht="28.5" hidden="1" customHeight="1" x14ac:dyDescent="0.35">
      <c r="A88" s="247"/>
      <c r="B88" s="248"/>
      <c r="C88" s="248"/>
      <c r="D88" s="236"/>
      <c r="E88" s="277" t="s">
        <v>369</v>
      </c>
      <c r="F88" s="231"/>
      <c r="G88" s="231"/>
      <c r="H88" s="231"/>
      <c r="I88" s="279">
        <v>116000</v>
      </c>
      <c r="J88" s="233"/>
    </row>
    <row r="89" spans="1:11" ht="28.5" customHeight="1" x14ac:dyDescent="0.35">
      <c r="A89" s="247"/>
      <c r="B89" s="248"/>
      <c r="C89" s="248"/>
      <c r="D89" s="236"/>
      <c r="E89" s="277" t="s">
        <v>420</v>
      </c>
      <c r="F89" s="231"/>
      <c r="G89" s="231"/>
      <c r="H89" s="231"/>
      <c r="I89" s="279">
        <v>50000</v>
      </c>
      <c r="J89" s="233"/>
      <c r="K89" s="3">
        <v>1</v>
      </c>
    </row>
    <row r="90" spans="1:11" ht="35.25" hidden="1" customHeight="1" x14ac:dyDescent="0.35">
      <c r="A90" s="38"/>
      <c r="B90" s="52"/>
      <c r="C90" s="52"/>
      <c r="D90" s="53"/>
      <c r="E90" s="46" t="s">
        <v>70</v>
      </c>
      <c r="F90" s="46"/>
      <c r="G90" s="46"/>
      <c r="H90" s="46"/>
      <c r="I90" s="195">
        <v>400000</v>
      </c>
      <c r="J90" s="33"/>
    </row>
    <row r="91" spans="1:11" ht="8.25" customHeight="1" x14ac:dyDescent="0.35">
      <c r="A91" s="38"/>
      <c r="B91" s="52"/>
      <c r="C91" s="52"/>
      <c r="D91" s="53"/>
      <c r="E91" s="49"/>
      <c r="F91" s="49"/>
      <c r="G91" s="49"/>
      <c r="H91" s="49"/>
      <c r="I91" s="195"/>
      <c r="J91" s="33"/>
      <c r="K91" s="3">
        <v>1</v>
      </c>
    </row>
    <row r="92" spans="1:11" ht="42" customHeight="1" x14ac:dyDescent="0.35">
      <c r="A92" s="80" t="s">
        <v>71</v>
      </c>
      <c r="B92" s="59">
        <v>1021</v>
      </c>
      <c r="C92" s="57" t="s">
        <v>72</v>
      </c>
      <c r="D92" s="67" t="s">
        <v>73</v>
      </c>
      <c r="E92" s="49"/>
      <c r="F92" s="49"/>
      <c r="G92" s="49"/>
      <c r="H92" s="49"/>
      <c r="I92" s="194">
        <f>SUM(I93:I113)</f>
        <v>15768676</v>
      </c>
      <c r="J92" s="65"/>
      <c r="K92" s="3">
        <v>1</v>
      </c>
    </row>
    <row r="93" spans="1:11" ht="31.5" hidden="1" customHeight="1" x14ac:dyDescent="0.35">
      <c r="A93" s="80"/>
      <c r="B93" s="59"/>
      <c r="C93" s="57"/>
      <c r="D93" s="67"/>
      <c r="E93" s="67" t="s">
        <v>244</v>
      </c>
      <c r="F93" s="49"/>
      <c r="G93" s="49"/>
      <c r="H93" s="49"/>
      <c r="I93" s="195">
        <v>100000</v>
      </c>
      <c r="J93" s="65"/>
    </row>
    <row r="94" spans="1:11" ht="26.25" customHeight="1" x14ac:dyDescent="0.35">
      <c r="A94" s="80"/>
      <c r="B94" s="59"/>
      <c r="C94" s="57"/>
      <c r="D94" s="67"/>
      <c r="E94" s="67" t="s">
        <v>271</v>
      </c>
      <c r="F94" s="49"/>
      <c r="G94" s="49"/>
      <c r="H94" s="49"/>
      <c r="I94" s="195">
        <v>136000</v>
      </c>
      <c r="J94" s="65"/>
      <c r="K94" s="3">
        <v>1</v>
      </c>
    </row>
    <row r="95" spans="1:11" ht="24.75" customHeight="1" x14ac:dyDescent="0.35">
      <c r="A95" s="38"/>
      <c r="B95" s="52"/>
      <c r="C95" s="52"/>
      <c r="D95" s="53"/>
      <c r="E95" s="42" t="s">
        <v>75</v>
      </c>
      <c r="F95" s="46"/>
      <c r="G95" s="46"/>
      <c r="H95" s="46"/>
      <c r="I95" s="195">
        <v>3044900</v>
      </c>
      <c r="J95" s="33"/>
      <c r="K95" s="3">
        <v>1</v>
      </c>
    </row>
    <row r="96" spans="1:11" ht="24.75" customHeight="1" x14ac:dyDescent="0.35">
      <c r="A96" s="247"/>
      <c r="B96" s="248"/>
      <c r="C96" s="248"/>
      <c r="D96" s="236"/>
      <c r="E96" s="239" t="s">
        <v>355</v>
      </c>
      <c r="F96" s="231"/>
      <c r="G96" s="231"/>
      <c r="H96" s="231"/>
      <c r="I96" s="232">
        <v>357800</v>
      </c>
      <c r="J96" s="233"/>
      <c r="K96" s="3">
        <v>1</v>
      </c>
    </row>
    <row r="97" spans="1:11" ht="35.25" hidden="1" customHeight="1" x14ac:dyDescent="0.35">
      <c r="A97" s="247"/>
      <c r="B97" s="248"/>
      <c r="C97" s="248"/>
      <c r="D97" s="236"/>
      <c r="E97" s="239" t="s">
        <v>388</v>
      </c>
      <c r="F97" s="231"/>
      <c r="G97" s="231"/>
      <c r="H97" s="231"/>
      <c r="I97" s="232">
        <v>193000</v>
      </c>
      <c r="J97" s="233"/>
    </row>
    <row r="98" spans="1:11" ht="28.5" hidden="1" customHeight="1" x14ac:dyDescent="0.35">
      <c r="A98" s="38"/>
      <c r="B98" s="52"/>
      <c r="C98" s="52"/>
      <c r="D98" s="53"/>
      <c r="E98" s="239" t="s">
        <v>347</v>
      </c>
      <c r="F98" s="46"/>
      <c r="G98" s="46"/>
      <c r="H98" s="46"/>
      <c r="I98" s="195">
        <v>472500</v>
      </c>
      <c r="J98" s="33"/>
    </row>
    <row r="99" spans="1:11" ht="36" hidden="1" customHeight="1" x14ac:dyDescent="0.35">
      <c r="A99" s="247"/>
      <c r="B99" s="248"/>
      <c r="C99" s="248"/>
      <c r="D99" s="236"/>
      <c r="E99" s="239" t="s">
        <v>389</v>
      </c>
      <c r="F99" s="231"/>
      <c r="G99" s="231"/>
      <c r="H99" s="231"/>
      <c r="I99" s="232">
        <v>93000</v>
      </c>
      <c r="J99" s="233"/>
    </row>
    <row r="100" spans="1:11" ht="36" hidden="1" customHeight="1" x14ac:dyDescent="0.35">
      <c r="A100" s="247"/>
      <c r="B100" s="248"/>
      <c r="C100" s="248"/>
      <c r="D100" s="236"/>
      <c r="E100" s="239" t="s">
        <v>390</v>
      </c>
      <c r="F100" s="231"/>
      <c r="G100" s="231"/>
      <c r="H100" s="231"/>
      <c r="I100" s="232">
        <v>193500</v>
      </c>
      <c r="J100" s="233"/>
    </row>
    <row r="101" spans="1:11" ht="28.5" hidden="1" customHeight="1" x14ac:dyDescent="0.35">
      <c r="A101" s="38"/>
      <c r="B101" s="52"/>
      <c r="C101" s="52"/>
      <c r="D101" s="53"/>
      <c r="E101" s="42" t="s">
        <v>76</v>
      </c>
      <c r="F101" s="46"/>
      <c r="G101" s="46"/>
      <c r="H101" s="46"/>
      <c r="I101" s="195">
        <v>3716080</v>
      </c>
      <c r="J101" s="33"/>
    </row>
    <row r="102" spans="1:11" ht="30" hidden="1" customHeight="1" x14ac:dyDescent="0.35">
      <c r="A102" s="38"/>
      <c r="B102" s="52"/>
      <c r="C102" s="52"/>
      <c r="D102" s="53"/>
      <c r="E102" s="42" t="s">
        <v>77</v>
      </c>
      <c r="F102" s="46"/>
      <c r="G102" s="46"/>
      <c r="H102" s="46"/>
      <c r="I102" s="195">
        <v>1521500</v>
      </c>
      <c r="J102" s="33"/>
    </row>
    <row r="103" spans="1:11" ht="29.25" customHeight="1" x14ac:dyDescent="0.35">
      <c r="A103" s="69"/>
      <c r="B103" s="59"/>
      <c r="C103" s="59"/>
      <c r="D103" s="70"/>
      <c r="E103" s="42" t="s">
        <v>261</v>
      </c>
      <c r="F103" s="67"/>
      <c r="G103" s="67"/>
      <c r="H103" s="67"/>
      <c r="I103" s="195">
        <v>533100</v>
      </c>
      <c r="J103" s="63"/>
      <c r="K103" s="3">
        <v>1</v>
      </c>
    </row>
    <row r="104" spans="1:11" ht="33" customHeight="1" x14ac:dyDescent="0.35">
      <c r="A104" s="247"/>
      <c r="B104" s="248"/>
      <c r="C104" s="248"/>
      <c r="D104" s="236"/>
      <c r="E104" s="239" t="s">
        <v>335</v>
      </c>
      <c r="F104" s="231"/>
      <c r="G104" s="231"/>
      <c r="H104" s="231"/>
      <c r="I104" s="232">
        <v>2058300</v>
      </c>
      <c r="J104" s="233"/>
      <c r="K104" s="3">
        <v>1</v>
      </c>
    </row>
    <row r="105" spans="1:11" ht="33" hidden="1" customHeight="1" x14ac:dyDescent="0.35">
      <c r="A105" s="247"/>
      <c r="B105" s="248"/>
      <c r="C105" s="248"/>
      <c r="D105" s="236"/>
      <c r="E105" s="239" t="s">
        <v>353</v>
      </c>
      <c r="F105" s="231"/>
      <c r="G105" s="231"/>
      <c r="H105" s="231"/>
      <c r="I105" s="232">
        <v>79000</v>
      </c>
      <c r="J105" s="233"/>
    </row>
    <row r="106" spans="1:11" ht="37.5" hidden="1" customHeight="1" x14ac:dyDescent="0.35">
      <c r="A106" s="247"/>
      <c r="B106" s="248"/>
      <c r="C106" s="248"/>
      <c r="D106" s="236"/>
      <c r="E106" s="239" t="s">
        <v>356</v>
      </c>
      <c r="F106" s="231"/>
      <c r="G106" s="231"/>
      <c r="H106" s="231"/>
      <c r="I106" s="232">
        <v>400000</v>
      </c>
      <c r="J106" s="233"/>
    </row>
    <row r="107" spans="1:11" ht="36" hidden="1" customHeight="1" x14ac:dyDescent="0.35">
      <c r="A107" s="69"/>
      <c r="B107" s="59"/>
      <c r="C107" s="59"/>
      <c r="D107" s="70"/>
      <c r="E107" s="42" t="s">
        <v>262</v>
      </c>
      <c r="F107" s="67"/>
      <c r="G107" s="67"/>
      <c r="H107" s="67"/>
      <c r="I107" s="195">
        <v>138500</v>
      </c>
      <c r="J107" s="63"/>
    </row>
    <row r="108" spans="1:11" ht="35.25" customHeight="1" x14ac:dyDescent="0.35">
      <c r="A108" s="69"/>
      <c r="B108" s="59"/>
      <c r="C108" s="59"/>
      <c r="D108" s="70"/>
      <c r="E108" s="42" t="s">
        <v>263</v>
      </c>
      <c r="F108" s="67"/>
      <c r="G108" s="67"/>
      <c r="H108" s="67"/>
      <c r="I108" s="195">
        <v>257990</v>
      </c>
      <c r="J108" s="63"/>
      <c r="K108" s="3">
        <v>1</v>
      </c>
    </row>
    <row r="109" spans="1:11" ht="61.5" hidden="1" customHeight="1" x14ac:dyDescent="0.35">
      <c r="A109" s="247"/>
      <c r="B109" s="248"/>
      <c r="C109" s="248"/>
      <c r="D109" s="236"/>
      <c r="E109" s="259" t="s">
        <v>336</v>
      </c>
      <c r="F109" s="231"/>
      <c r="G109" s="231"/>
      <c r="H109" s="231"/>
      <c r="I109" s="232">
        <v>1435000</v>
      </c>
      <c r="J109" s="233"/>
    </row>
    <row r="110" spans="1:11" ht="27" hidden="1" customHeight="1" x14ac:dyDescent="0.35">
      <c r="A110" s="247"/>
      <c r="B110" s="248"/>
      <c r="C110" s="248"/>
      <c r="D110" s="236"/>
      <c r="E110" s="259" t="s">
        <v>348</v>
      </c>
      <c r="F110" s="231"/>
      <c r="G110" s="231"/>
      <c r="H110" s="231"/>
      <c r="I110" s="232">
        <v>39044</v>
      </c>
      <c r="J110" s="233"/>
    </row>
    <row r="111" spans="1:11" ht="30" hidden="1" customHeight="1" x14ac:dyDescent="0.35">
      <c r="A111" s="38"/>
      <c r="B111" s="52"/>
      <c r="C111" s="52"/>
      <c r="D111" s="53"/>
      <c r="E111" s="277" t="s">
        <v>78</v>
      </c>
      <c r="F111" s="49"/>
      <c r="G111" s="49"/>
      <c r="H111" s="49"/>
      <c r="I111" s="195">
        <v>906462</v>
      </c>
      <c r="J111" s="33"/>
    </row>
    <row r="112" spans="1:11" ht="30" customHeight="1" x14ac:dyDescent="0.35">
      <c r="A112" s="247"/>
      <c r="B112" s="248"/>
      <c r="C112" s="248"/>
      <c r="D112" s="236"/>
      <c r="E112" s="277" t="s">
        <v>421</v>
      </c>
      <c r="F112" s="258"/>
      <c r="G112" s="258"/>
      <c r="H112" s="258"/>
      <c r="I112" s="232">
        <v>29750</v>
      </c>
      <c r="J112" s="233"/>
      <c r="K112" s="3">
        <v>1</v>
      </c>
    </row>
    <row r="113" spans="1:11" ht="30" hidden="1" customHeight="1" x14ac:dyDescent="0.35">
      <c r="A113" s="247"/>
      <c r="B113" s="248"/>
      <c r="C113" s="248"/>
      <c r="D113" s="236"/>
      <c r="E113" s="256" t="s">
        <v>337</v>
      </c>
      <c r="F113" s="258"/>
      <c r="G113" s="258"/>
      <c r="H113" s="258"/>
      <c r="I113" s="232">
        <v>63250</v>
      </c>
      <c r="J113" s="233"/>
    </row>
    <row r="114" spans="1:11" ht="8.25" customHeight="1" x14ac:dyDescent="0.35">
      <c r="A114" s="69"/>
      <c r="B114" s="59"/>
      <c r="C114" s="59"/>
      <c r="D114" s="70"/>
      <c r="E114" s="67"/>
      <c r="F114" s="67"/>
      <c r="G114" s="67"/>
      <c r="H114" s="67"/>
      <c r="I114" s="195"/>
      <c r="J114" s="63"/>
      <c r="K114" s="3">
        <v>1</v>
      </c>
    </row>
    <row r="115" spans="1:11" ht="35.25" hidden="1" customHeight="1" x14ac:dyDescent="0.35">
      <c r="A115" s="80" t="s">
        <v>290</v>
      </c>
      <c r="B115" s="59">
        <v>1070</v>
      </c>
      <c r="C115" s="120" t="s">
        <v>185</v>
      </c>
      <c r="D115" s="186" t="s">
        <v>291</v>
      </c>
      <c r="E115" s="74"/>
      <c r="F115" s="67"/>
      <c r="G115" s="67"/>
      <c r="H115" s="67"/>
      <c r="I115" s="194">
        <f>SUM(I116:I118)</f>
        <v>171000</v>
      </c>
      <c r="J115" s="63"/>
    </row>
    <row r="116" spans="1:11" ht="38.25" hidden="1" customHeight="1" x14ac:dyDescent="0.35">
      <c r="A116" s="80"/>
      <c r="B116" s="59"/>
      <c r="C116" s="120"/>
      <c r="D116" s="67"/>
      <c r="E116" s="74" t="s">
        <v>292</v>
      </c>
      <c r="F116" s="67"/>
      <c r="G116" s="67"/>
      <c r="H116" s="67"/>
      <c r="I116" s="195">
        <v>90000</v>
      </c>
      <c r="J116" s="63"/>
    </row>
    <row r="117" spans="1:11" ht="38.25" hidden="1" customHeight="1" x14ac:dyDescent="0.35">
      <c r="A117" s="237"/>
      <c r="B117" s="248"/>
      <c r="C117" s="287"/>
      <c r="D117" s="231"/>
      <c r="E117" s="277" t="s">
        <v>391</v>
      </c>
      <c r="F117" s="231"/>
      <c r="G117" s="231"/>
      <c r="H117" s="231"/>
      <c r="I117" s="232">
        <v>39000</v>
      </c>
      <c r="J117" s="233"/>
    </row>
    <row r="118" spans="1:11" ht="31.5" hidden="1" customHeight="1" x14ac:dyDescent="0.35">
      <c r="A118" s="237"/>
      <c r="B118" s="248"/>
      <c r="C118" s="287"/>
      <c r="D118" s="231"/>
      <c r="E118" s="277" t="s">
        <v>392</v>
      </c>
      <c r="F118" s="231"/>
      <c r="G118" s="231"/>
      <c r="H118" s="231"/>
      <c r="I118" s="232">
        <v>42000</v>
      </c>
      <c r="J118" s="233"/>
    </row>
    <row r="119" spans="1:11" ht="9" hidden="1" customHeight="1" x14ac:dyDescent="0.35">
      <c r="A119" s="69"/>
      <c r="B119" s="59"/>
      <c r="C119" s="59"/>
      <c r="D119" s="70"/>
      <c r="E119" s="67"/>
      <c r="F119" s="67"/>
      <c r="G119" s="67"/>
      <c r="H119" s="67"/>
      <c r="I119" s="195"/>
      <c r="J119" s="63"/>
    </row>
    <row r="120" spans="1:11" ht="27.75" hidden="1" customHeight="1" x14ac:dyDescent="0.35">
      <c r="A120" s="80" t="s">
        <v>250</v>
      </c>
      <c r="B120" s="59">
        <v>1141</v>
      </c>
      <c r="C120" s="120" t="s">
        <v>229</v>
      </c>
      <c r="D120" s="187" t="s">
        <v>251</v>
      </c>
      <c r="E120" s="74"/>
      <c r="F120" s="67"/>
      <c r="G120" s="67"/>
      <c r="H120" s="67"/>
      <c r="I120" s="194">
        <f>SUM(I121:I122)</f>
        <v>156997</v>
      </c>
      <c r="J120" s="63"/>
    </row>
    <row r="121" spans="1:11" ht="22.5" hidden="1" customHeight="1" x14ac:dyDescent="0.35">
      <c r="A121" s="80"/>
      <c r="B121" s="59"/>
      <c r="C121" s="120"/>
      <c r="D121" s="67"/>
      <c r="E121" s="74" t="s">
        <v>252</v>
      </c>
      <c r="F121" s="67"/>
      <c r="G121" s="67"/>
      <c r="H121" s="67"/>
      <c r="I121" s="195">
        <v>119997</v>
      </c>
      <c r="J121" s="63"/>
    </row>
    <row r="122" spans="1:11" ht="22.5" hidden="1" customHeight="1" x14ac:dyDescent="0.35">
      <c r="A122" s="237"/>
      <c r="B122" s="248"/>
      <c r="C122" s="287"/>
      <c r="D122" s="231"/>
      <c r="E122" s="277" t="s">
        <v>393</v>
      </c>
      <c r="F122" s="231"/>
      <c r="G122" s="231"/>
      <c r="H122" s="231"/>
      <c r="I122" s="232">
        <v>37000</v>
      </c>
      <c r="J122" s="233"/>
    </row>
    <row r="123" spans="1:11" ht="6.75" hidden="1" customHeight="1" x14ac:dyDescent="0.35">
      <c r="A123" s="80"/>
      <c r="B123" s="59"/>
      <c r="C123" s="120"/>
      <c r="D123" s="67"/>
      <c r="E123" s="74"/>
      <c r="F123" s="67"/>
      <c r="G123" s="67"/>
      <c r="H123" s="67"/>
      <c r="I123" s="195"/>
      <c r="J123" s="63"/>
    </row>
    <row r="124" spans="1:11" ht="39.75" hidden="1" customHeight="1" x14ac:dyDescent="0.35">
      <c r="A124" s="80" t="s">
        <v>253</v>
      </c>
      <c r="B124" s="59">
        <v>1160</v>
      </c>
      <c r="C124" s="120" t="s">
        <v>229</v>
      </c>
      <c r="D124" s="219" t="s">
        <v>254</v>
      </c>
      <c r="E124" s="74"/>
      <c r="F124" s="67"/>
      <c r="G124" s="67"/>
      <c r="H124" s="67"/>
      <c r="I124" s="194">
        <f>SUM(I125:I126)</f>
        <v>53500</v>
      </c>
      <c r="J124" s="63"/>
    </row>
    <row r="125" spans="1:11" ht="22.5" hidden="1" customHeight="1" x14ac:dyDescent="0.35">
      <c r="A125" s="80"/>
      <c r="B125" s="59"/>
      <c r="C125" s="120"/>
      <c r="D125" s="67"/>
      <c r="E125" s="74" t="s">
        <v>252</v>
      </c>
      <c r="F125" s="67"/>
      <c r="G125" s="67"/>
      <c r="H125" s="67"/>
      <c r="I125" s="195">
        <v>27000</v>
      </c>
      <c r="J125" s="63"/>
    </row>
    <row r="126" spans="1:11" ht="38.25" hidden="1" customHeight="1" x14ac:dyDescent="0.35">
      <c r="A126" s="237"/>
      <c r="B126" s="248"/>
      <c r="C126" s="287"/>
      <c r="D126" s="231"/>
      <c r="E126" s="277" t="s">
        <v>394</v>
      </c>
      <c r="F126" s="231"/>
      <c r="G126" s="231"/>
      <c r="H126" s="231"/>
      <c r="I126" s="232">
        <v>26500</v>
      </c>
      <c r="J126" s="233"/>
    </row>
    <row r="127" spans="1:11" ht="8.25" hidden="1" customHeight="1" x14ac:dyDescent="0.35">
      <c r="A127" s="69"/>
      <c r="B127" s="59"/>
      <c r="C127" s="59"/>
      <c r="D127" s="70"/>
      <c r="E127" s="67"/>
      <c r="F127" s="67"/>
      <c r="G127" s="67"/>
      <c r="H127" s="67"/>
      <c r="I127" s="195"/>
      <c r="J127" s="63"/>
    </row>
    <row r="128" spans="1:11" ht="67.5" hidden="1" customHeight="1" x14ac:dyDescent="0.35">
      <c r="A128" s="80" t="s">
        <v>283</v>
      </c>
      <c r="B128" s="59">
        <v>1183</v>
      </c>
      <c r="C128" s="120" t="s">
        <v>229</v>
      </c>
      <c r="D128" s="83" t="s">
        <v>284</v>
      </c>
      <c r="E128" s="74"/>
      <c r="F128" s="67"/>
      <c r="G128" s="67"/>
      <c r="H128" s="67"/>
      <c r="I128" s="194">
        <f>I129</f>
        <v>4274931</v>
      </c>
      <c r="J128" s="63"/>
    </row>
    <row r="129" spans="1:11" ht="72" hidden="1" customHeight="1" x14ac:dyDescent="0.35">
      <c r="A129" s="80"/>
      <c r="B129" s="59"/>
      <c r="C129" s="120"/>
      <c r="D129" s="67"/>
      <c r="E129" s="67" t="s">
        <v>285</v>
      </c>
      <c r="F129" s="67"/>
      <c r="G129" s="67"/>
      <c r="H129" s="67"/>
      <c r="I129" s="195">
        <v>4274931</v>
      </c>
      <c r="J129" s="63"/>
    </row>
    <row r="130" spans="1:11" ht="8.25" hidden="1" customHeight="1" x14ac:dyDescent="0.35">
      <c r="A130" s="69"/>
      <c r="B130" s="59"/>
      <c r="C130" s="59"/>
      <c r="D130" s="70"/>
      <c r="E130" s="67"/>
      <c r="F130" s="67"/>
      <c r="G130" s="67"/>
      <c r="H130" s="67"/>
      <c r="I130" s="195"/>
      <c r="J130" s="63"/>
    </row>
    <row r="131" spans="1:11" ht="72.75" hidden="1" customHeight="1" x14ac:dyDescent="0.35">
      <c r="A131" s="80" t="s">
        <v>228</v>
      </c>
      <c r="B131" s="59">
        <v>1184</v>
      </c>
      <c r="C131" s="120" t="s">
        <v>229</v>
      </c>
      <c r="D131" s="182" t="s">
        <v>230</v>
      </c>
      <c r="E131" s="74"/>
      <c r="F131" s="67"/>
      <c r="G131" s="67"/>
      <c r="H131" s="67"/>
      <c r="I131" s="194">
        <f>I132</f>
        <v>12321500</v>
      </c>
      <c r="J131" s="63"/>
    </row>
    <row r="132" spans="1:11" ht="61.5" hidden="1" customHeight="1" x14ac:dyDescent="0.35">
      <c r="A132" s="80"/>
      <c r="B132" s="59"/>
      <c r="C132" s="120"/>
      <c r="D132" s="67"/>
      <c r="E132" s="74" t="s">
        <v>231</v>
      </c>
      <c r="F132" s="67"/>
      <c r="G132" s="67"/>
      <c r="H132" s="67"/>
      <c r="I132" s="195">
        <v>12321500</v>
      </c>
      <c r="J132" s="63"/>
    </row>
    <row r="133" spans="1:11" ht="8.25" hidden="1" customHeight="1" x14ac:dyDescent="0.35">
      <c r="A133" s="80"/>
      <c r="B133" s="59"/>
      <c r="C133" s="120"/>
      <c r="D133" s="67"/>
      <c r="E133" s="74"/>
      <c r="F133" s="67"/>
      <c r="G133" s="67"/>
      <c r="H133" s="67"/>
      <c r="I133" s="195"/>
      <c r="J133" s="63"/>
    </row>
    <row r="134" spans="1:11" ht="90.75" hidden="1" customHeight="1" x14ac:dyDescent="0.35">
      <c r="A134" s="142" t="s">
        <v>293</v>
      </c>
      <c r="B134" s="143">
        <v>1222</v>
      </c>
      <c r="C134" s="176" t="s">
        <v>229</v>
      </c>
      <c r="D134" s="221" t="s">
        <v>294</v>
      </c>
      <c r="E134" s="74"/>
      <c r="F134" s="67"/>
      <c r="G134" s="67"/>
      <c r="H134" s="67"/>
      <c r="I134" s="194">
        <f>I135</f>
        <v>7697900</v>
      </c>
      <c r="J134" s="63"/>
    </row>
    <row r="135" spans="1:11" ht="75" hidden="1" customHeight="1" x14ac:dyDescent="0.35">
      <c r="A135" s="80"/>
      <c r="B135" s="59"/>
      <c r="C135" s="120"/>
      <c r="D135" s="67"/>
      <c r="E135" s="220" t="s">
        <v>295</v>
      </c>
      <c r="F135" s="67"/>
      <c r="G135" s="67"/>
      <c r="H135" s="67"/>
      <c r="I135" s="195">
        <v>7697900</v>
      </c>
      <c r="J135" s="63"/>
    </row>
    <row r="136" spans="1:11" ht="11.25" hidden="1" customHeight="1" x14ac:dyDescent="0.35">
      <c r="A136" s="80"/>
      <c r="B136" s="59"/>
      <c r="C136" s="120"/>
      <c r="D136" s="67"/>
      <c r="E136" s="74"/>
      <c r="F136" s="67"/>
      <c r="G136" s="67"/>
      <c r="H136" s="67"/>
      <c r="I136" s="195"/>
      <c r="J136" s="63"/>
    </row>
    <row r="137" spans="1:11" ht="25.5" customHeight="1" x14ac:dyDescent="0.35">
      <c r="A137" s="80" t="s">
        <v>255</v>
      </c>
      <c r="B137" s="59">
        <v>1300</v>
      </c>
      <c r="C137" s="120" t="s">
        <v>229</v>
      </c>
      <c r="D137" s="187" t="s">
        <v>256</v>
      </c>
      <c r="E137" s="74"/>
      <c r="F137" s="67"/>
      <c r="G137" s="67"/>
      <c r="H137" s="67"/>
      <c r="I137" s="194">
        <f>SUM(I138:I142)</f>
        <v>1680500</v>
      </c>
      <c r="J137" s="63"/>
      <c r="K137" s="3">
        <v>1</v>
      </c>
    </row>
    <row r="138" spans="1:11" ht="35.25" hidden="1" customHeight="1" x14ac:dyDescent="0.35">
      <c r="A138" s="80"/>
      <c r="B138" s="59"/>
      <c r="C138" s="120"/>
      <c r="D138" s="67"/>
      <c r="E138" s="67" t="s">
        <v>74</v>
      </c>
      <c r="F138" s="67"/>
      <c r="G138" s="67"/>
      <c r="H138" s="67"/>
      <c r="I138" s="195">
        <v>1166500</v>
      </c>
      <c r="J138" s="63"/>
    </row>
    <row r="139" spans="1:11" ht="75" customHeight="1" x14ac:dyDescent="0.35">
      <c r="A139" s="237"/>
      <c r="B139" s="248"/>
      <c r="C139" s="287"/>
      <c r="D139" s="231"/>
      <c r="E139" s="239" t="s">
        <v>422</v>
      </c>
      <c r="F139" s="231"/>
      <c r="G139" s="231"/>
      <c r="H139" s="231"/>
      <c r="I139" s="232">
        <v>93000</v>
      </c>
      <c r="J139" s="233"/>
      <c r="K139" s="3">
        <v>1</v>
      </c>
    </row>
    <row r="140" spans="1:11" ht="37.5" hidden="1" customHeight="1" x14ac:dyDescent="0.35">
      <c r="A140" s="80"/>
      <c r="B140" s="59"/>
      <c r="C140" s="120"/>
      <c r="D140" s="67"/>
      <c r="E140" s="222" t="s">
        <v>296</v>
      </c>
      <c r="F140" s="67"/>
      <c r="G140" s="67"/>
      <c r="H140" s="67"/>
      <c r="I140" s="195">
        <v>250000</v>
      </c>
      <c r="J140" s="63"/>
    </row>
    <row r="141" spans="1:11" ht="37.5" hidden="1" customHeight="1" x14ac:dyDescent="0.35">
      <c r="A141" s="237"/>
      <c r="B141" s="248"/>
      <c r="C141" s="287"/>
      <c r="D141" s="231"/>
      <c r="E141" s="231" t="s">
        <v>395</v>
      </c>
      <c r="F141" s="231"/>
      <c r="G141" s="231"/>
      <c r="H141" s="231"/>
      <c r="I141" s="232">
        <v>19000</v>
      </c>
      <c r="J141" s="233"/>
    </row>
    <row r="142" spans="1:11" ht="35.25" hidden="1" customHeight="1" x14ac:dyDescent="0.35">
      <c r="A142" s="80"/>
      <c r="B142" s="59"/>
      <c r="C142" s="120"/>
      <c r="D142" s="67"/>
      <c r="E142" s="67" t="s">
        <v>277</v>
      </c>
      <c r="F142" s="67"/>
      <c r="G142" s="67"/>
      <c r="H142" s="67"/>
      <c r="I142" s="195">
        <v>152000</v>
      </c>
      <c r="J142" s="63"/>
    </row>
    <row r="143" spans="1:11" ht="8.25" customHeight="1" x14ac:dyDescent="0.35">
      <c r="A143" s="69"/>
      <c r="B143" s="59"/>
      <c r="C143" s="59"/>
      <c r="D143" s="70"/>
      <c r="E143" s="67"/>
      <c r="F143" s="67"/>
      <c r="G143" s="67"/>
      <c r="H143" s="67"/>
      <c r="I143" s="195"/>
      <c r="J143" s="63"/>
      <c r="K143" s="3">
        <v>1</v>
      </c>
    </row>
    <row r="144" spans="1:11" ht="26.25" hidden="1" customHeight="1" x14ac:dyDescent="0.35">
      <c r="A144" s="24" t="s">
        <v>79</v>
      </c>
      <c r="B144" s="75"/>
      <c r="C144" s="76"/>
      <c r="D144" s="26" t="s">
        <v>80</v>
      </c>
      <c r="E144" s="77"/>
      <c r="F144" s="77"/>
      <c r="G144" s="77"/>
      <c r="H144" s="77"/>
      <c r="I144" s="193">
        <f>I145</f>
        <v>25006500</v>
      </c>
      <c r="J144" s="28"/>
    </row>
    <row r="145" spans="1:11" ht="21" hidden="1" customHeight="1" x14ac:dyDescent="0.35">
      <c r="A145" s="29" t="s">
        <v>81</v>
      </c>
      <c r="B145" s="78"/>
      <c r="C145" s="79"/>
      <c r="D145" s="30" t="s">
        <v>80</v>
      </c>
      <c r="E145" s="49"/>
      <c r="F145" s="49"/>
      <c r="G145" s="49"/>
      <c r="H145" s="49"/>
      <c r="I145" s="194">
        <f>I147+I153+I150</f>
        <v>25006500</v>
      </c>
      <c r="J145" s="32"/>
    </row>
    <row r="146" spans="1:11" ht="11.25" hidden="1" customHeight="1" x14ac:dyDescent="0.35">
      <c r="A146" s="29"/>
      <c r="B146" s="78"/>
      <c r="C146" s="79"/>
      <c r="D146" s="30"/>
      <c r="E146" s="49"/>
      <c r="F146" s="49"/>
      <c r="G146" s="49"/>
      <c r="H146" s="49"/>
      <c r="I146" s="195"/>
      <c r="J146" s="33"/>
    </row>
    <row r="147" spans="1:11" ht="36" hidden="1" customHeight="1" x14ac:dyDescent="0.35">
      <c r="A147" s="80" t="s">
        <v>82</v>
      </c>
      <c r="B147" s="81">
        <v>2010</v>
      </c>
      <c r="C147" s="82" t="s">
        <v>83</v>
      </c>
      <c r="D147" s="58" t="s">
        <v>84</v>
      </c>
      <c r="E147" s="49"/>
      <c r="F147" s="49"/>
      <c r="G147" s="49"/>
      <c r="H147" s="49"/>
      <c r="I147" s="194">
        <f>SUM(I148)</f>
        <v>9000000</v>
      </c>
      <c r="J147" s="33"/>
    </row>
    <row r="148" spans="1:11" ht="82.5" hidden="1" customHeight="1" x14ac:dyDescent="0.35">
      <c r="A148" s="29"/>
      <c r="B148" s="78"/>
      <c r="C148" s="79"/>
      <c r="D148" s="30"/>
      <c r="E148" s="83" t="s">
        <v>85</v>
      </c>
      <c r="F148" s="49"/>
      <c r="G148" s="49"/>
      <c r="H148" s="49"/>
      <c r="I148" s="195">
        <v>9000000</v>
      </c>
      <c r="J148" s="33"/>
    </row>
    <row r="149" spans="1:11" ht="11.25" hidden="1" customHeight="1" x14ac:dyDescent="0.35">
      <c r="A149" s="29"/>
      <c r="B149" s="78"/>
      <c r="C149" s="79"/>
      <c r="D149" s="30"/>
      <c r="E149" s="49"/>
      <c r="F149" s="49"/>
      <c r="G149" s="49"/>
      <c r="H149" s="49"/>
      <c r="I149" s="195"/>
      <c r="J149" s="33"/>
    </row>
    <row r="150" spans="1:11" ht="39" hidden="1" customHeight="1" x14ac:dyDescent="0.35">
      <c r="A150" s="80" t="s">
        <v>86</v>
      </c>
      <c r="B150" s="81">
        <v>2080</v>
      </c>
      <c r="C150" s="82" t="s">
        <v>87</v>
      </c>
      <c r="D150" s="46" t="s">
        <v>88</v>
      </c>
      <c r="E150" s="36"/>
      <c r="F150" s="49"/>
      <c r="G150" s="49"/>
      <c r="H150" s="49"/>
      <c r="I150" s="194">
        <f>I151</f>
        <v>3400000</v>
      </c>
      <c r="J150" s="33"/>
    </row>
    <row r="151" spans="1:11" ht="36" hidden="1" customHeight="1" x14ac:dyDescent="0.35">
      <c r="A151" s="38"/>
      <c r="B151" s="52"/>
      <c r="C151" s="52"/>
      <c r="D151" s="53"/>
      <c r="E151" s="46" t="s">
        <v>89</v>
      </c>
      <c r="F151" s="49"/>
      <c r="G151" s="49"/>
      <c r="H151" s="49"/>
      <c r="I151" s="195">
        <v>3400000</v>
      </c>
      <c r="J151" s="33"/>
    </row>
    <row r="152" spans="1:11" ht="11.25" hidden="1" customHeight="1" x14ac:dyDescent="0.35">
      <c r="A152" s="29"/>
      <c r="B152" s="78"/>
      <c r="C152" s="79"/>
      <c r="D152" s="30"/>
      <c r="E152" s="49"/>
      <c r="F152" s="49"/>
      <c r="G152" s="49"/>
      <c r="H152" s="49"/>
      <c r="I152" s="195"/>
      <c r="J152" s="33"/>
    </row>
    <row r="153" spans="1:11" ht="37.5" hidden="1" customHeight="1" x14ac:dyDescent="0.35">
      <c r="A153" s="80" t="s">
        <v>90</v>
      </c>
      <c r="B153" s="81">
        <v>2090</v>
      </c>
      <c r="C153" s="82" t="s">
        <v>91</v>
      </c>
      <c r="D153" s="46" t="s">
        <v>92</v>
      </c>
      <c r="E153" s="46"/>
      <c r="F153" s="46"/>
      <c r="G153" s="46"/>
      <c r="H153" s="46"/>
      <c r="I153" s="194">
        <f>SUM(I154)</f>
        <v>12606500</v>
      </c>
      <c r="J153" s="33"/>
    </row>
    <row r="154" spans="1:11" ht="54" hidden="1" customHeight="1" x14ac:dyDescent="0.35">
      <c r="A154" s="38"/>
      <c r="B154" s="52"/>
      <c r="C154" s="52"/>
      <c r="D154" s="53"/>
      <c r="E154" s="36" t="s">
        <v>93</v>
      </c>
      <c r="F154" s="46"/>
      <c r="G154" s="46"/>
      <c r="H154" s="46"/>
      <c r="I154" s="195">
        <v>12606500</v>
      </c>
      <c r="J154" s="33"/>
    </row>
    <row r="155" spans="1:11" ht="6.75" hidden="1" customHeight="1" x14ac:dyDescent="0.35">
      <c r="A155" s="38"/>
      <c r="B155" s="52"/>
      <c r="C155" s="52"/>
      <c r="D155" s="53"/>
      <c r="E155" s="46"/>
      <c r="F155" s="46"/>
      <c r="G155" s="46"/>
      <c r="H155" s="46"/>
      <c r="I155" s="195"/>
      <c r="J155" s="33"/>
    </row>
    <row r="156" spans="1:11" ht="27" customHeight="1" x14ac:dyDescent="0.35">
      <c r="A156" s="24" t="s">
        <v>94</v>
      </c>
      <c r="B156" s="75"/>
      <c r="C156" s="76"/>
      <c r="D156" s="26" t="s">
        <v>95</v>
      </c>
      <c r="E156" s="84"/>
      <c r="F156" s="84"/>
      <c r="G156" s="84"/>
      <c r="H156" s="84"/>
      <c r="I156" s="193">
        <f>I157</f>
        <v>713500</v>
      </c>
      <c r="J156" s="28"/>
      <c r="K156" s="3">
        <v>1</v>
      </c>
    </row>
    <row r="157" spans="1:11" ht="24" customHeight="1" x14ac:dyDescent="0.35">
      <c r="A157" s="29" t="s">
        <v>96</v>
      </c>
      <c r="B157" s="85"/>
      <c r="C157" s="34"/>
      <c r="D157" s="86" t="s">
        <v>95</v>
      </c>
      <c r="E157" s="53"/>
      <c r="F157" s="53"/>
      <c r="G157" s="53"/>
      <c r="H157" s="53"/>
      <c r="I157" s="194">
        <f>I159+I162+I165</f>
        <v>713500</v>
      </c>
      <c r="J157" s="32"/>
      <c r="K157" s="3">
        <v>1</v>
      </c>
    </row>
    <row r="158" spans="1:11" ht="6.75" customHeight="1" x14ac:dyDescent="0.35">
      <c r="A158" s="38"/>
      <c r="B158" s="52"/>
      <c r="C158" s="52"/>
      <c r="D158" s="53"/>
      <c r="E158" s="53"/>
      <c r="F158" s="53"/>
      <c r="G158" s="53"/>
      <c r="H158" s="53"/>
      <c r="I158" s="195"/>
      <c r="J158" s="33"/>
      <c r="K158" s="3">
        <v>1</v>
      </c>
    </row>
    <row r="159" spans="1:11" ht="36.75" hidden="1" customHeight="1" x14ac:dyDescent="0.35">
      <c r="A159" s="29" t="s">
        <v>97</v>
      </c>
      <c r="B159" s="34" t="s">
        <v>98</v>
      </c>
      <c r="C159" s="34" t="s">
        <v>23</v>
      </c>
      <c r="D159" s="35" t="s">
        <v>99</v>
      </c>
      <c r="E159" s="53"/>
      <c r="F159" s="53"/>
      <c r="G159" s="53"/>
      <c r="H159" s="53"/>
      <c r="I159" s="194">
        <f>I160</f>
        <v>300000</v>
      </c>
      <c r="J159" s="32"/>
    </row>
    <row r="160" spans="1:11" ht="24.75" hidden="1" customHeight="1" x14ac:dyDescent="0.35">
      <c r="A160" s="38"/>
      <c r="B160" s="52"/>
      <c r="C160" s="52"/>
      <c r="D160" s="53"/>
      <c r="E160" s="87" t="s">
        <v>25</v>
      </c>
      <c r="F160" s="87"/>
      <c r="G160" s="87"/>
      <c r="H160" s="87"/>
      <c r="I160" s="195">
        <v>300000</v>
      </c>
      <c r="J160" s="33"/>
    </row>
    <row r="161" spans="1:11" ht="6" hidden="1" customHeight="1" x14ac:dyDescent="0.35">
      <c r="A161" s="38"/>
      <c r="B161" s="52"/>
      <c r="C161" s="52"/>
      <c r="D161" s="53"/>
      <c r="E161" s="53"/>
      <c r="F161" s="53"/>
      <c r="G161" s="53"/>
      <c r="H161" s="53"/>
      <c r="I161" s="195"/>
      <c r="J161" s="33"/>
    </row>
    <row r="162" spans="1:11" ht="36.75" hidden="1" customHeight="1" x14ac:dyDescent="0.35">
      <c r="A162" s="29" t="s">
        <v>100</v>
      </c>
      <c r="B162" s="34" t="s">
        <v>101</v>
      </c>
      <c r="C162" s="34" t="s">
        <v>102</v>
      </c>
      <c r="D162" s="46" t="s">
        <v>103</v>
      </c>
      <c r="E162" s="53"/>
      <c r="F162" s="53"/>
      <c r="G162" s="53"/>
      <c r="H162" s="53"/>
      <c r="I162" s="194">
        <f>I163</f>
        <v>280000</v>
      </c>
      <c r="J162" s="33"/>
    </row>
    <row r="163" spans="1:11" ht="27.75" hidden="1" customHeight="1" x14ac:dyDescent="0.35">
      <c r="A163" s="38"/>
      <c r="B163" s="52"/>
      <c r="C163" s="55"/>
      <c r="D163" s="53"/>
      <c r="E163" s="42" t="s">
        <v>104</v>
      </c>
      <c r="F163" s="53"/>
      <c r="G163" s="53"/>
      <c r="H163" s="53"/>
      <c r="I163" s="195">
        <v>280000</v>
      </c>
      <c r="J163" s="33"/>
    </row>
    <row r="164" spans="1:11" ht="6.75" hidden="1" customHeight="1" x14ac:dyDescent="0.35">
      <c r="A164" s="38"/>
      <c r="B164" s="52"/>
      <c r="C164" s="55"/>
      <c r="D164" s="53"/>
      <c r="E164" s="53"/>
      <c r="F164" s="53"/>
      <c r="G164" s="53"/>
      <c r="H164" s="53"/>
      <c r="I164" s="195"/>
      <c r="J164" s="33"/>
    </row>
    <row r="165" spans="1:11" ht="51" customHeight="1" x14ac:dyDescent="0.35">
      <c r="A165" s="29" t="s">
        <v>105</v>
      </c>
      <c r="B165" s="34" t="s">
        <v>106</v>
      </c>
      <c r="C165" s="34" t="s">
        <v>107</v>
      </c>
      <c r="D165" s="35" t="s">
        <v>108</v>
      </c>
      <c r="E165" s="236"/>
      <c r="F165" s="53"/>
      <c r="G165" s="53"/>
      <c r="H165" s="53"/>
      <c r="I165" s="194">
        <f>SUM(I166:I167)</f>
        <v>133500</v>
      </c>
      <c r="J165" s="33"/>
      <c r="K165" s="3">
        <v>1</v>
      </c>
    </row>
    <row r="166" spans="1:11" ht="25.5" hidden="1" customHeight="1" x14ac:dyDescent="0.35">
      <c r="A166" s="38"/>
      <c r="B166" s="52"/>
      <c r="C166" s="55"/>
      <c r="D166" s="88"/>
      <c r="E166" s="239" t="s">
        <v>109</v>
      </c>
      <c r="F166" s="53"/>
      <c r="G166" s="53"/>
      <c r="H166" s="53"/>
      <c r="I166" s="195">
        <v>50000</v>
      </c>
      <c r="J166" s="33"/>
    </row>
    <row r="167" spans="1:11" ht="25.5" customHeight="1" x14ac:dyDescent="0.35">
      <c r="A167" s="247"/>
      <c r="B167" s="248"/>
      <c r="C167" s="55"/>
      <c r="D167" s="88"/>
      <c r="E167" s="298" t="s">
        <v>252</v>
      </c>
      <c r="F167" s="236"/>
      <c r="G167" s="236"/>
      <c r="H167" s="236"/>
      <c r="I167" s="232">
        <v>83500</v>
      </c>
      <c r="J167" s="233"/>
      <c r="K167" s="3">
        <v>1</v>
      </c>
    </row>
    <row r="168" spans="1:11" ht="12.75" customHeight="1" x14ac:dyDescent="0.35">
      <c r="A168" s="38"/>
      <c r="B168" s="52"/>
      <c r="C168" s="55"/>
      <c r="D168" s="53"/>
      <c r="E168" s="42"/>
      <c r="F168" s="53"/>
      <c r="G168" s="53"/>
      <c r="H168" s="53"/>
      <c r="I168" s="195"/>
      <c r="J168" s="33"/>
      <c r="K168" s="3">
        <v>1</v>
      </c>
    </row>
    <row r="169" spans="1:11" ht="32.25" hidden="1" customHeight="1" x14ac:dyDescent="0.35">
      <c r="A169" s="89" t="s">
        <v>110</v>
      </c>
      <c r="B169" s="90"/>
      <c r="C169" s="90"/>
      <c r="D169" s="91" t="s">
        <v>111</v>
      </c>
      <c r="E169" s="92"/>
      <c r="F169" s="93"/>
      <c r="G169" s="93"/>
      <c r="H169" s="93"/>
      <c r="I169" s="201">
        <f>I170</f>
        <v>210000</v>
      </c>
      <c r="J169" s="94"/>
    </row>
    <row r="170" spans="1:11" ht="24" hidden="1" customHeight="1" x14ac:dyDescent="0.35">
      <c r="A170" s="43" t="s">
        <v>112</v>
      </c>
      <c r="B170" s="44"/>
      <c r="C170" s="44"/>
      <c r="D170" s="95" t="s">
        <v>111</v>
      </c>
      <c r="E170" s="53"/>
      <c r="F170" s="96"/>
      <c r="G170" s="96"/>
      <c r="H170" s="97"/>
      <c r="I170" s="194">
        <f>I172</f>
        <v>210000</v>
      </c>
      <c r="J170" s="33"/>
    </row>
    <row r="171" spans="1:11" ht="6.75" hidden="1" customHeight="1" x14ac:dyDescent="0.35">
      <c r="A171" s="98"/>
      <c r="B171" s="44"/>
      <c r="C171" s="44"/>
      <c r="D171" s="99"/>
      <c r="E171" s="53"/>
      <c r="F171" s="96"/>
      <c r="G171" s="96"/>
      <c r="H171" s="97"/>
      <c r="I171" s="195"/>
      <c r="J171" s="33"/>
    </row>
    <row r="172" spans="1:11" ht="38.25" hidden="1" customHeight="1" x14ac:dyDescent="0.35">
      <c r="A172" s="29" t="s">
        <v>113</v>
      </c>
      <c r="B172" s="34" t="s">
        <v>98</v>
      </c>
      <c r="C172" s="34" t="s">
        <v>23</v>
      </c>
      <c r="D172" s="35" t="s">
        <v>114</v>
      </c>
      <c r="E172" s="53"/>
      <c r="F172" s="96"/>
      <c r="G172" s="96"/>
      <c r="H172" s="97"/>
      <c r="I172" s="194">
        <f>I173</f>
        <v>210000</v>
      </c>
      <c r="J172" s="33"/>
    </row>
    <row r="173" spans="1:11" ht="21" hidden="1" customHeight="1" x14ac:dyDescent="0.35">
      <c r="A173" s="38"/>
      <c r="B173" s="52"/>
      <c r="C173" s="52"/>
      <c r="D173" s="53"/>
      <c r="E173" s="100" t="s">
        <v>25</v>
      </c>
      <c r="F173" s="96"/>
      <c r="G173" s="96"/>
      <c r="H173" s="97"/>
      <c r="I173" s="195">
        <v>210000</v>
      </c>
      <c r="J173" s="33"/>
    </row>
    <row r="174" spans="1:11" ht="6.75" hidden="1" customHeight="1" x14ac:dyDescent="0.35">
      <c r="A174" s="38"/>
      <c r="B174" s="52"/>
      <c r="C174" s="52"/>
      <c r="D174" s="53"/>
      <c r="E174" s="101"/>
      <c r="F174" s="97"/>
      <c r="G174" s="97"/>
      <c r="H174" s="97"/>
      <c r="I174" s="195"/>
      <c r="J174" s="33"/>
    </row>
    <row r="175" spans="1:11" ht="27" customHeight="1" x14ac:dyDescent="0.35">
      <c r="A175" s="24" t="s">
        <v>115</v>
      </c>
      <c r="B175" s="75"/>
      <c r="C175" s="76"/>
      <c r="D175" s="26" t="s">
        <v>116</v>
      </c>
      <c r="E175" s="84"/>
      <c r="F175" s="84"/>
      <c r="G175" s="84"/>
      <c r="H175" s="84"/>
      <c r="I175" s="193">
        <f>I176</f>
        <v>2675300</v>
      </c>
      <c r="J175" s="28"/>
      <c r="K175" s="3">
        <v>1</v>
      </c>
    </row>
    <row r="176" spans="1:11" ht="25.5" customHeight="1" x14ac:dyDescent="0.35">
      <c r="A176" s="29" t="s">
        <v>117</v>
      </c>
      <c r="B176" s="85"/>
      <c r="C176" s="34"/>
      <c r="D176" s="30" t="s">
        <v>116</v>
      </c>
      <c r="E176" s="53"/>
      <c r="F176" s="53"/>
      <c r="G176" s="53"/>
      <c r="H176" s="53"/>
      <c r="I176" s="194">
        <f>I184+I192+I189+I181+I178</f>
        <v>2675300</v>
      </c>
      <c r="J176" s="32"/>
      <c r="K176" s="3">
        <v>1</v>
      </c>
    </row>
    <row r="177" spans="1:11" ht="6" customHeight="1" x14ac:dyDescent="0.35">
      <c r="A177" s="38"/>
      <c r="B177" s="52"/>
      <c r="C177" s="52"/>
      <c r="D177" s="53"/>
      <c r="E177" s="53"/>
      <c r="F177" s="53"/>
      <c r="G177" s="53"/>
      <c r="H177" s="53"/>
      <c r="I177" s="195"/>
      <c r="J177" s="33"/>
      <c r="K177" s="3">
        <v>1</v>
      </c>
    </row>
    <row r="178" spans="1:11" ht="37.5" hidden="1" customHeight="1" x14ac:dyDescent="0.35">
      <c r="A178" s="237" t="s">
        <v>396</v>
      </c>
      <c r="B178" s="229" t="s">
        <v>98</v>
      </c>
      <c r="C178" s="229" t="s">
        <v>23</v>
      </c>
      <c r="D178" s="35" t="s">
        <v>114</v>
      </c>
      <c r="E178" s="236"/>
      <c r="F178" s="236"/>
      <c r="G178" s="236"/>
      <c r="H178" s="236"/>
      <c r="I178" s="242">
        <f>I179</f>
        <v>13000</v>
      </c>
      <c r="J178" s="233"/>
    </row>
    <row r="179" spans="1:11" ht="21.75" hidden="1" customHeight="1" x14ac:dyDescent="0.35">
      <c r="A179" s="247"/>
      <c r="B179" s="248"/>
      <c r="C179" s="250"/>
      <c r="D179" s="236"/>
      <c r="E179" s="236" t="s">
        <v>397</v>
      </c>
      <c r="F179" s="236"/>
      <c r="G179" s="236"/>
      <c r="H179" s="236"/>
      <c r="I179" s="232">
        <v>13000</v>
      </c>
      <c r="J179" s="233"/>
    </row>
    <row r="180" spans="1:11" ht="9" hidden="1" customHeight="1" x14ac:dyDescent="0.35">
      <c r="A180" s="247"/>
      <c r="B180" s="248"/>
      <c r="C180" s="248"/>
      <c r="D180" s="236"/>
      <c r="E180" s="236"/>
      <c r="F180" s="236"/>
      <c r="G180" s="236"/>
      <c r="H180" s="236"/>
      <c r="I180" s="232"/>
      <c r="J180" s="233"/>
    </row>
    <row r="181" spans="1:11" ht="29.25" hidden="1" customHeight="1" x14ac:dyDescent="0.35">
      <c r="A181" s="249">
        <v>1011080</v>
      </c>
      <c r="B181" s="248">
        <v>1080</v>
      </c>
      <c r="C181" s="229" t="s">
        <v>185</v>
      </c>
      <c r="D181" s="236" t="s">
        <v>186</v>
      </c>
      <c r="E181" s="236"/>
      <c r="F181" s="236"/>
      <c r="G181" s="236"/>
      <c r="H181" s="236"/>
      <c r="I181" s="242">
        <f>I182</f>
        <v>434200</v>
      </c>
      <c r="J181" s="233"/>
    </row>
    <row r="182" spans="1:11" ht="60" hidden="1" customHeight="1" x14ac:dyDescent="0.35">
      <c r="A182" s="247"/>
      <c r="B182" s="248"/>
      <c r="C182" s="250"/>
      <c r="D182" s="236"/>
      <c r="E182" s="251" t="s">
        <v>320</v>
      </c>
      <c r="F182" s="236"/>
      <c r="G182" s="236"/>
      <c r="H182" s="236"/>
      <c r="I182" s="232">
        <v>434200</v>
      </c>
      <c r="J182" s="233"/>
    </row>
    <row r="183" spans="1:11" ht="6" hidden="1" customHeight="1" x14ac:dyDescent="0.35">
      <c r="A183" s="247"/>
      <c r="B183" s="248"/>
      <c r="C183" s="248"/>
      <c r="D183" s="236"/>
      <c r="E183" s="236"/>
      <c r="F183" s="236"/>
      <c r="G183" s="236"/>
      <c r="H183" s="236"/>
      <c r="I183" s="232"/>
      <c r="J183" s="233"/>
    </row>
    <row r="184" spans="1:11" ht="27.75" customHeight="1" x14ac:dyDescent="0.35">
      <c r="A184" s="29" t="s">
        <v>118</v>
      </c>
      <c r="B184" s="85">
        <v>4030</v>
      </c>
      <c r="C184" s="34" t="s">
        <v>119</v>
      </c>
      <c r="D184" s="53" t="s">
        <v>120</v>
      </c>
      <c r="E184" s="53"/>
      <c r="F184" s="53"/>
      <c r="G184" s="53"/>
      <c r="H184" s="53"/>
      <c r="I184" s="194">
        <f>SUM(I185:I187)</f>
        <v>1341000</v>
      </c>
      <c r="J184" s="32"/>
      <c r="K184" s="3">
        <v>1</v>
      </c>
    </row>
    <row r="185" spans="1:11" ht="36" customHeight="1" x14ac:dyDescent="0.35">
      <c r="A185" s="38"/>
      <c r="B185" s="52"/>
      <c r="C185" s="52"/>
      <c r="D185" s="53"/>
      <c r="E185" s="102" t="s">
        <v>121</v>
      </c>
      <c r="F185" s="103"/>
      <c r="G185" s="103"/>
      <c r="H185" s="103"/>
      <c r="I185" s="195">
        <v>363600</v>
      </c>
      <c r="J185" s="33"/>
      <c r="K185" s="3">
        <v>1</v>
      </c>
    </row>
    <row r="186" spans="1:11" ht="36" hidden="1" customHeight="1" x14ac:dyDescent="0.35">
      <c r="A186" s="38"/>
      <c r="B186" s="52"/>
      <c r="C186" s="52"/>
      <c r="D186" s="53"/>
      <c r="E186" s="102" t="s">
        <v>122</v>
      </c>
      <c r="F186" s="103"/>
      <c r="G186" s="103"/>
      <c r="H186" s="103"/>
      <c r="I186" s="195">
        <v>783120</v>
      </c>
      <c r="J186" s="33"/>
    </row>
    <row r="187" spans="1:11" ht="26.25" customHeight="1" x14ac:dyDescent="0.35">
      <c r="A187" s="38"/>
      <c r="B187" s="52"/>
      <c r="C187" s="52"/>
      <c r="D187" s="53"/>
      <c r="E187" s="46" t="s">
        <v>123</v>
      </c>
      <c r="F187" s="46"/>
      <c r="G187" s="46"/>
      <c r="H187" s="46"/>
      <c r="I187" s="195">
        <v>194280</v>
      </c>
      <c r="J187" s="33"/>
      <c r="K187" s="3">
        <v>1</v>
      </c>
    </row>
    <row r="188" spans="1:11" ht="12" customHeight="1" x14ac:dyDescent="0.35">
      <c r="A188" s="38"/>
      <c r="B188" s="52"/>
      <c r="C188" s="52"/>
      <c r="D188" s="53"/>
      <c r="E188" s="48"/>
      <c r="F188" s="48"/>
      <c r="G188" s="48"/>
      <c r="H188" s="48"/>
      <c r="I188" s="195"/>
      <c r="J188" s="33"/>
      <c r="K188" s="3">
        <v>1</v>
      </c>
    </row>
    <row r="189" spans="1:11" ht="27" hidden="1" customHeight="1" x14ac:dyDescent="0.35">
      <c r="A189" s="51">
        <v>1014040</v>
      </c>
      <c r="B189" s="52">
        <v>4040</v>
      </c>
      <c r="C189" s="45" t="s">
        <v>119</v>
      </c>
      <c r="D189" s="53" t="s">
        <v>124</v>
      </c>
      <c r="E189" s="48"/>
      <c r="F189" s="48"/>
      <c r="G189" s="48"/>
      <c r="H189" s="48"/>
      <c r="I189" s="194">
        <f>SUM(I190)</f>
        <v>165100</v>
      </c>
      <c r="J189" s="33"/>
    </row>
    <row r="190" spans="1:11" ht="36" hidden="1" customHeight="1" x14ac:dyDescent="0.35">
      <c r="A190" s="51"/>
      <c r="B190" s="52"/>
      <c r="C190" s="45"/>
      <c r="D190" s="53"/>
      <c r="E190" s="104" t="s">
        <v>125</v>
      </c>
      <c r="F190" s="48"/>
      <c r="G190" s="48"/>
      <c r="H190" s="48"/>
      <c r="I190" s="195">
        <v>165100</v>
      </c>
      <c r="J190" s="33"/>
    </row>
    <row r="191" spans="1:11" ht="9" hidden="1" customHeight="1" x14ac:dyDescent="0.35">
      <c r="A191" s="38"/>
      <c r="B191" s="52"/>
      <c r="C191" s="52"/>
      <c r="D191" s="53"/>
      <c r="E191" s="87"/>
      <c r="F191" s="87"/>
      <c r="G191" s="87"/>
      <c r="H191" s="87"/>
      <c r="I191" s="195"/>
      <c r="J191" s="33"/>
    </row>
    <row r="192" spans="1:11" ht="38.25" hidden="1" customHeight="1" x14ac:dyDescent="0.35">
      <c r="A192" s="66">
        <v>1014060</v>
      </c>
      <c r="B192" s="85">
        <v>4060</v>
      </c>
      <c r="C192" s="34" t="s">
        <v>126</v>
      </c>
      <c r="D192" s="67" t="s">
        <v>127</v>
      </c>
      <c r="E192" s="87"/>
      <c r="F192" s="87"/>
      <c r="G192" s="87"/>
      <c r="H192" s="87"/>
      <c r="I192" s="194">
        <f>SUM(I193:I196)</f>
        <v>722000</v>
      </c>
      <c r="J192" s="33"/>
    </row>
    <row r="193" spans="1:11" ht="37.5" hidden="1" customHeight="1" x14ac:dyDescent="0.35">
      <c r="A193" s="66"/>
      <c r="B193" s="85"/>
      <c r="C193" s="34"/>
      <c r="D193" s="67"/>
      <c r="E193" s="87" t="s">
        <v>128</v>
      </c>
      <c r="F193" s="87"/>
      <c r="G193" s="87"/>
      <c r="H193" s="87"/>
      <c r="I193" s="195">
        <v>119200</v>
      </c>
      <c r="J193" s="33"/>
    </row>
    <row r="194" spans="1:11" ht="28.5" hidden="1" customHeight="1" x14ac:dyDescent="0.35">
      <c r="A194" s="66"/>
      <c r="B194" s="85"/>
      <c r="C194" s="82"/>
      <c r="D194" s="67"/>
      <c r="E194" s="87" t="s">
        <v>273</v>
      </c>
      <c r="F194" s="87"/>
      <c r="G194" s="87"/>
      <c r="H194" s="87"/>
      <c r="I194" s="195">
        <v>95000</v>
      </c>
      <c r="J194" s="63"/>
    </row>
    <row r="195" spans="1:11" ht="36" hidden="1" customHeight="1" x14ac:dyDescent="0.35">
      <c r="A195" s="249"/>
      <c r="B195" s="228"/>
      <c r="C195" s="229"/>
      <c r="D195" s="231"/>
      <c r="E195" s="87" t="s">
        <v>398</v>
      </c>
      <c r="F195" s="87"/>
      <c r="G195" s="87"/>
      <c r="H195" s="87"/>
      <c r="I195" s="232">
        <v>300000</v>
      </c>
      <c r="J195" s="233"/>
    </row>
    <row r="196" spans="1:11" ht="37.5" hidden="1" customHeight="1" x14ac:dyDescent="0.35">
      <c r="A196" s="38"/>
      <c r="B196" s="52"/>
      <c r="C196" s="52"/>
      <c r="D196" s="53"/>
      <c r="E196" s="87" t="s">
        <v>129</v>
      </c>
      <c r="F196" s="87"/>
      <c r="G196" s="87"/>
      <c r="H196" s="87"/>
      <c r="I196" s="195">
        <v>207800</v>
      </c>
      <c r="J196" s="33"/>
    </row>
    <row r="197" spans="1:11" ht="7.5" hidden="1" customHeight="1" x14ac:dyDescent="0.35">
      <c r="A197" s="38"/>
      <c r="B197" s="39"/>
      <c r="C197" s="39"/>
      <c r="D197" s="53"/>
      <c r="E197" s="53"/>
      <c r="F197" s="53"/>
      <c r="G197" s="53"/>
      <c r="H197" s="53"/>
      <c r="I197" s="195"/>
      <c r="J197" s="33"/>
    </row>
    <row r="198" spans="1:11" ht="33.75" customHeight="1" x14ac:dyDescent="0.35">
      <c r="A198" s="105">
        <v>1100000</v>
      </c>
      <c r="B198" s="106"/>
      <c r="C198" s="107"/>
      <c r="D198" s="91" t="s">
        <v>130</v>
      </c>
      <c r="E198" s="84"/>
      <c r="F198" s="84"/>
      <c r="G198" s="84"/>
      <c r="H198" s="84"/>
      <c r="I198" s="193">
        <f>I199</f>
        <v>6443300</v>
      </c>
      <c r="J198" s="28"/>
      <c r="K198" s="3">
        <v>1</v>
      </c>
    </row>
    <row r="199" spans="1:11" ht="26.25" customHeight="1" x14ac:dyDescent="0.35">
      <c r="A199" s="98">
        <v>1110000</v>
      </c>
      <c r="B199" s="20"/>
      <c r="C199" s="108"/>
      <c r="D199" s="95" t="s">
        <v>130</v>
      </c>
      <c r="E199" s="53"/>
      <c r="F199" s="53"/>
      <c r="G199" s="53"/>
      <c r="H199" s="53"/>
      <c r="I199" s="194">
        <f>I207+I212+I215+I201+I204</f>
        <v>6443300</v>
      </c>
      <c r="J199" s="32"/>
      <c r="K199" s="3">
        <v>1</v>
      </c>
    </row>
    <row r="200" spans="1:11" ht="8.25" customHeight="1" x14ac:dyDescent="0.35">
      <c r="A200" s="38"/>
      <c r="B200" s="39"/>
      <c r="C200" s="39"/>
      <c r="D200" s="53"/>
      <c r="E200" s="53"/>
      <c r="F200" s="53"/>
      <c r="G200" s="53"/>
      <c r="H200" s="53"/>
      <c r="I200" s="195"/>
      <c r="J200" s="33"/>
      <c r="K200" s="3">
        <v>1</v>
      </c>
    </row>
    <row r="201" spans="1:11" ht="34.5" hidden="1" customHeight="1" x14ac:dyDescent="0.35">
      <c r="A201" s="29" t="s">
        <v>131</v>
      </c>
      <c r="B201" s="34" t="s">
        <v>98</v>
      </c>
      <c r="C201" s="34" t="s">
        <v>23</v>
      </c>
      <c r="D201" s="35" t="s">
        <v>99</v>
      </c>
      <c r="E201" s="53"/>
      <c r="F201" s="109"/>
      <c r="G201" s="109"/>
      <c r="H201" s="109"/>
      <c r="I201" s="194">
        <f>I202</f>
        <v>66300</v>
      </c>
      <c r="J201" s="33"/>
    </row>
    <row r="202" spans="1:11" ht="23.25" hidden="1" customHeight="1" x14ac:dyDescent="0.35">
      <c r="A202" s="38"/>
      <c r="B202" s="52"/>
      <c r="C202" s="52"/>
      <c r="D202" s="53"/>
      <c r="E202" s="100" t="s">
        <v>132</v>
      </c>
      <c r="F202" s="109"/>
      <c r="G202" s="109"/>
      <c r="H202" s="109"/>
      <c r="I202" s="195">
        <v>66300</v>
      </c>
      <c r="J202" s="33"/>
    </row>
    <row r="203" spans="1:11" ht="7.95" hidden="1" customHeight="1" x14ac:dyDescent="0.35">
      <c r="A203" s="247"/>
      <c r="B203" s="248"/>
      <c r="C203" s="248"/>
      <c r="D203" s="236"/>
      <c r="E203" s="100"/>
      <c r="F203" s="109"/>
      <c r="G203" s="109"/>
      <c r="H203" s="109"/>
      <c r="I203" s="232"/>
      <c r="J203" s="233"/>
    </row>
    <row r="204" spans="1:11" ht="42.75" hidden="1" customHeight="1" x14ac:dyDescent="0.35">
      <c r="A204" s="237" t="s">
        <v>338</v>
      </c>
      <c r="B204" s="260">
        <v>3133</v>
      </c>
      <c r="C204" s="260">
        <v>1040</v>
      </c>
      <c r="D204" s="239" t="s">
        <v>340</v>
      </c>
      <c r="E204" s="261"/>
      <c r="F204" s="109"/>
      <c r="G204" s="109"/>
      <c r="H204" s="109"/>
      <c r="I204" s="242">
        <f>I205</f>
        <v>37000</v>
      </c>
      <c r="J204" s="233"/>
    </row>
    <row r="205" spans="1:11" ht="42" hidden="1" customHeight="1" x14ac:dyDescent="0.35">
      <c r="A205" s="247"/>
      <c r="B205" s="248"/>
      <c r="C205" s="250"/>
      <c r="D205" s="236"/>
      <c r="E205" s="261" t="s">
        <v>339</v>
      </c>
      <c r="F205" s="109"/>
      <c r="G205" s="109"/>
      <c r="H205" s="109"/>
      <c r="I205" s="232">
        <v>37000</v>
      </c>
      <c r="J205" s="233"/>
    </row>
    <row r="206" spans="1:11" ht="6.75" hidden="1" customHeight="1" x14ac:dyDescent="0.35">
      <c r="A206" s="38"/>
      <c r="B206" s="52"/>
      <c r="C206" s="52"/>
      <c r="D206" s="53"/>
      <c r="E206" s="100"/>
      <c r="F206" s="109"/>
      <c r="G206" s="109"/>
      <c r="H206" s="109"/>
      <c r="I206" s="195"/>
      <c r="J206" s="33"/>
    </row>
    <row r="207" spans="1:11" ht="36.75" customHeight="1" x14ac:dyDescent="0.45">
      <c r="A207" s="29" t="s">
        <v>133</v>
      </c>
      <c r="B207" s="85">
        <v>5031</v>
      </c>
      <c r="C207" s="34" t="s">
        <v>134</v>
      </c>
      <c r="D207" s="35" t="s">
        <v>135</v>
      </c>
      <c r="E207" s="111"/>
      <c r="F207" s="111"/>
      <c r="G207" s="111"/>
      <c r="H207" s="111"/>
      <c r="I207" s="194">
        <f>SUM(I208:I210)</f>
        <v>2995000</v>
      </c>
      <c r="J207" s="32"/>
      <c r="K207" s="3">
        <v>1</v>
      </c>
    </row>
    <row r="208" spans="1:11" ht="21" hidden="1" customHeight="1" x14ac:dyDescent="0.4">
      <c r="A208" s="29"/>
      <c r="B208" s="20"/>
      <c r="C208" s="108"/>
      <c r="D208" s="112"/>
      <c r="E208" s="87" t="s">
        <v>136</v>
      </c>
      <c r="F208" s="87"/>
      <c r="G208" s="87"/>
      <c r="H208" s="87"/>
      <c r="I208" s="195">
        <v>250000</v>
      </c>
      <c r="J208" s="33"/>
    </row>
    <row r="209" spans="1:11" ht="21" hidden="1" customHeight="1" x14ac:dyDescent="0.4">
      <c r="A209" s="237"/>
      <c r="B209" s="266"/>
      <c r="C209" s="267"/>
      <c r="D209" s="289"/>
      <c r="E209" s="87" t="s">
        <v>399</v>
      </c>
      <c r="F209" s="87"/>
      <c r="G209" s="87"/>
      <c r="H209" s="87"/>
      <c r="I209" s="232">
        <v>45000</v>
      </c>
      <c r="J209" s="233"/>
    </row>
    <row r="210" spans="1:11" ht="24" customHeight="1" x14ac:dyDescent="0.4">
      <c r="A210" s="80"/>
      <c r="B210" s="20"/>
      <c r="C210" s="108"/>
      <c r="D210" s="112"/>
      <c r="E210" s="87" t="s">
        <v>257</v>
      </c>
      <c r="F210" s="87"/>
      <c r="G210" s="87"/>
      <c r="H210" s="87"/>
      <c r="I210" s="195">
        <v>2700000</v>
      </c>
      <c r="J210" s="63"/>
      <c r="K210" s="3">
        <v>1</v>
      </c>
    </row>
    <row r="211" spans="1:11" ht="9" customHeight="1" x14ac:dyDescent="0.4">
      <c r="A211" s="29"/>
      <c r="B211" s="20"/>
      <c r="C211" s="108"/>
      <c r="D211" s="112"/>
      <c r="E211" s="87"/>
      <c r="F211" s="87"/>
      <c r="G211" s="87"/>
      <c r="H211" s="87"/>
      <c r="I211" s="195"/>
      <c r="J211" s="33"/>
      <c r="K211" s="3">
        <v>1</v>
      </c>
    </row>
    <row r="212" spans="1:11" ht="51" x14ac:dyDescent="0.35">
      <c r="A212" s="98">
        <v>1115061</v>
      </c>
      <c r="B212" s="85">
        <v>5061</v>
      </c>
      <c r="C212" s="34" t="s">
        <v>134</v>
      </c>
      <c r="D212" s="36" t="s">
        <v>137</v>
      </c>
      <c r="E212" s="87"/>
      <c r="F212" s="87"/>
      <c r="G212" s="87"/>
      <c r="H212" s="87"/>
      <c r="I212" s="194">
        <f>SUM(I213:I213)</f>
        <v>3300000</v>
      </c>
      <c r="J212" s="32"/>
      <c r="K212" s="3">
        <v>1</v>
      </c>
    </row>
    <row r="213" spans="1:11" ht="37.5" customHeight="1" x14ac:dyDescent="0.35">
      <c r="A213" s="98"/>
      <c r="B213" s="85"/>
      <c r="C213" s="82"/>
      <c r="D213" s="83"/>
      <c r="E213" s="210" t="s">
        <v>278</v>
      </c>
      <c r="F213" s="210"/>
      <c r="G213" s="210"/>
      <c r="H213" s="210"/>
      <c r="I213" s="211">
        <v>3300000</v>
      </c>
      <c r="J213" s="212"/>
      <c r="K213" s="213">
        <v>1</v>
      </c>
    </row>
    <row r="214" spans="1:11" ht="9.75" customHeight="1" x14ac:dyDescent="0.35">
      <c r="A214" s="38"/>
      <c r="B214" s="39"/>
      <c r="C214" s="39"/>
      <c r="D214" s="53"/>
      <c r="E214" s="87"/>
      <c r="F214" s="113"/>
      <c r="G214" s="113"/>
      <c r="H214" s="87"/>
      <c r="I214" s="195"/>
      <c r="J214" s="33"/>
      <c r="K214" s="3">
        <v>1</v>
      </c>
    </row>
    <row r="215" spans="1:11" ht="22.5" hidden="1" customHeight="1" x14ac:dyDescent="0.35">
      <c r="A215" s="98">
        <v>1115063</v>
      </c>
      <c r="B215" s="85">
        <v>5063</v>
      </c>
      <c r="C215" s="34" t="s">
        <v>134</v>
      </c>
      <c r="D215" s="46" t="s">
        <v>138</v>
      </c>
      <c r="E215" s="87"/>
      <c r="F215" s="113"/>
      <c r="G215" s="113"/>
      <c r="H215" s="87"/>
      <c r="I215" s="194">
        <f>I216</f>
        <v>45000</v>
      </c>
      <c r="J215" s="33"/>
    </row>
    <row r="216" spans="1:11" ht="24.75" hidden="1" customHeight="1" x14ac:dyDescent="0.35">
      <c r="A216" s="38"/>
      <c r="B216" s="39"/>
      <c r="C216" s="39"/>
      <c r="D216" s="53"/>
      <c r="E216" s="114" t="s">
        <v>132</v>
      </c>
      <c r="F216" s="113"/>
      <c r="G216" s="113"/>
      <c r="H216" s="87"/>
      <c r="I216" s="195">
        <v>45000</v>
      </c>
      <c r="J216" s="33"/>
    </row>
    <row r="217" spans="1:11" ht="8.25" hidden="1" customHeight="1" x14ac:dyDescent="0.35">
      <c r="A217" s="38"/>
      <c r="B217" s="39"/>
      <c r="C217" s="39"/>
      <c r="D217" s="53"/>
      <c r="E217" s="113"/>
      <c r="F217" s="113"/>
      <c r="G217" s="113"/>
      <c r="H217" s="87"/>
      <c r="I217" s="195"/>
      <c r="J217" s="33"/>
    </row>
    <row r="218" spans="1:11" ht="30.75" customHeight="1" x14ac:dyDescent="0.35">
      <c r="A218" s="24" t="s">
        <v>139</v>
      </c>
      <c r="B218" s="106"/>
      <c r="C218" s="107"/>
      <c r="D218" s="91" t="s">
        <v>140</v>
      </c>
      <c r="E218" s="84"/>
      <c r="F218" s="84"/>
      <c r="G218" s="84"/>
      <c r="H218" s="84"/>
      <c r="I218" s="193">
        <f>I219</f>
        <v>412544216.76999998</v>
      </c>
      <c r="J218" s="28"/>
      <c r="K218" s="3">
        <v>1</v>
      </c>
    </row>
    <row r="219" spans="1:11" ht="27.75" customHeight="1" x14ac:dyDescent="0.35">
      <c r="A219" s="80" t="s">
        <v>141</v>
      </c>
      <c r="B219" s="20"/>
      <c r="C219" s="108"/>
      <c r="D219" s="95" t="s">
        <v>140</v>
      </c>
      <c r="E219" s="70"/>
      <c r="F219" s="70"/>
      <c r="G219" s="70"/>
      <c r="H219" s="70"/>
      <c r="I219" s="194">
        <f>I225+I235+I238+I244+I248+I256+I273+I221+I232</f>
        <v>412544216.76999998</v>
      </c>
      <c r="J219" s="65"/>
      <c r="K219" s="3">
        <v>1</v>
      </c>
    </row>
    <row r="220" spans="1:11" ht="11.25" customHeight="1" x14ac:dyDescent="0.35">
      <c r="A220" s="80"/>
      <c r="B220" s="20"/>
      <c r="C220" s="108"/>
      <c r="D220" s="115"/>
      <c r="E220" s="70"/>
      <c r="F220" s="70"/>
      <c r="G220" s="70"/>
      <c r="H220" s="70"/>
      <c r="I220" s="195"/>
      <c r="J220" s="63"/>
      <c r="K220" s="3">
        <v>1</v>
      </c>
    </row>
    <row r="221" spans="1:11" ht="36" customHeight="1" x14ac:dyDescent="0.35">
      <c r="A221" s="237" t="s">
        <v>349</v>
      </c>
      <c r="B221" s="229" t="s">
        <v>98</v>
      </c>
      <c r="C221" s="269" t="s">
        <v>23</v>
      </c>
      <c r="D221" s="35" t="s">
        <v>99</v>
      </c>
      <c r="E221" s="236"/>
      <c r="F221" s="236"/>
      <c r="G221" s="236"/>
      <c r="H221" s="236"/>
      <c r="I221" s="242">
        <f>SUM(I222:I223)</f>
        <v>320000</v>
      </c>
      <c r="J221" s="233"/>
      <c r="K221" s="3">
        <v>1</v>
      </c>
    </row>
    <row r="222" spans="1:11" ht="23.25" customHeight="1" x14ac:dyDescent="0.35">
      <c r="A222" s="247"/>
      <c r="B222" s="270"/>
      <c r="C222" s="271"/>
      <c r="D222" s="236"/>
      <c r="E222" s="272" t="s">
        <v>350</v>
      </c>
      <c r="F222" s="236"/>
      <c r="G222" s="236"/>
      <c r="H222" s="236"/>
      <c r="I222" s="232">
        <v>118900</v>
      </c>
      <c r="J222" s="233"/>
      <c r="K222" s="3">
        <v>1</v>
      </c>
    </row>
    <row r="223" spans="1:11" ht="40.5" customHeight="1" x14ac:dyDescent="0.35">
      <c r="A223" s="247"/>
      <c r="B223" s="270"/>
      <c r="C223" s="271"/>
      <c r="D223" s="236"/>
      <c r="E223" s="273" t="s">
        <v>351</v>
      </c>
      <c r="F223" s="236"/>
      <c r="G223" s="236"/>
      <c r="H223" s="236"/>
      <c r="I223" s="232">
        <v>201100</v>
      </c>
      <c r="J223" s="233"/>
      <c r="K223" s="3">
        <v>1</v>
      </c>
    </row>
    <row r="224" spans="1:11" ht="11.25" customHeight="1" x14ac:dyDescent="0.35">
      <c r="A224" s="237"/>
      <c r="B224" s="266"/>
      <c r="C224" s="267"/>
      <c r="D224" s="268"/>
      <c r="E224" s="236"/>
      <c r="F224" s="236"/>
      <c r="G224" s="236"/>
      <c r="H224" s="236"/>
      <c r="I224" s="232"/>
      <c r="J224" s="233"/>
      <c r="K224" s="3">
        <v>1</v>
      </c>
    </row>
    <row r="225" spans="1:11" ht="28.5" customHeight="1" x14ac:dyDescent="0.35">
      <c r="A225" s="29" t="s">
        <v>142</v>
      </c>
      <c r="B225" s="85">
        <v>6011</v>
      </c>
      <c r="C225" s="34" t="s">
        <v>143</v>
      </c>
      <c r="D225" s="46" t="s">
        <v>144</v>
      </c>
      <c r="E225" s="67"/>
      <c r="F225" s="67"/>
      <c r="G225" s="67"/>
      <c r="H225" s="67"/>
      <c r="I225" s="194">
        <f>SUM(I226:I230)</f>
        <v>16920000</v>
      </c>
      <c r="J225" s="32"/>
      <c r="K225" s="3">
        <v>1</v>
      </c>
    </row>
    <row r="226" spans="1:11" ht="29.25" customHeight="1" x14ac:dyDescent="0.35">
      <c r="A226" s="116"/>
      <c r="B226" s="85"/>
      <c r="C226" s="34"/>
      <c r="D226" s="117"/>
      <c r="E226" s="67" t="s">
        <v>145</v>
      </c>
      <c r="F226" s="67"/>
      <c r="G226" s="67"/>
      <c r="H226" s="67"/>
      <c r="I226" s="195">
        <v>1623000</v>
      </c>
      <c r="J226" s="33"/>
      <c r="K226" s="3">
        <v>1</v>
      </c>
    </row>
    <row r="227" spans="1:11" ht="27" customHeight="1" x14ac:dyDescent="0.35">
      <c r="A227" s="116"/>
      <c r="B227" s="85"/>
      <c r="C227" s="34"/>
      <c r="D227" s="117"/>
      <c r="E227" s="87" t="s">
        <v>146</v>
      </c>
      <c r="F227" s="67"/>
      <c r="G227" s="67"/>
      <c r="H227" s="67"/>
      <c r="I227" s="195">
        <v>700000</v>
      </c>
      <c r="J227" s="33"/>
      <c r="K227" s="3">
        <v>1</v>
      </c>
    </row>
    <row r="228" spans="1:11" ht="37.5" hidden="1" customHeight="1" x14ac:dyDescent="0.35">
      <c r="A228" s="227"/>
      <c r="B228" s="228"/>
      <c r="C228" s="229"/>
      <c r="D228" s="230"/>
      <c r="E228" s="87" t="s">
        <v>304</v>
      </c>
      <c r="F228" s="231"/>
      <c r="G228" s="231"/>
      <c r="H228" s="231"/>
      <c r="I228" s="232">
        <v>12300000</v>
      </c>
      <c r="J228" s="233"/>
    </row>
    <row r="229" spans="1:11" ht="60.75" customHeight="1" x14ac:dyDescent="0.35">
      <c r="A229" s="227"/>
      <c r="B229" s="228"/>
      <c r="C229" s="229"/>
      <c r="D229" s="230"/>
      <c r="E229" s="254" t="s">
        <v>325</v>
      </c>
      <c r="F229" s="231"/>
      <c r="G229" s="231"/>
      <c r="H229" s="231"/>
      <c r="I229" s="232">
        <v>2277000</v>
      </c>
      <c r="J229" s="233"/>
      <c r="K229" s="3">
        <v>1</v>
      </c>
    </row>
    <row r="230" spans="1:11" ht="27" customHeight="1" x14ac:dyDescent="0.35">
      <c r="A230" s="118"/>
      <c r="B230" s="119"/>
      <c r="C230" s="119"/>
      <c r="D230" s="53"/>
      <c r="E230" s="46" t="s">
        <v>147</v>
      </c>
      <c r="F230" s="46"/>
      <c r="G230" s="46"/>
      <c r="H230" s="46"/>
      <c r="I230" s="195">
        <v>20000</v>
      </c>
      <c r="J230" s="33"/>
      <c r="K230" s="3">
        <v>1</v>
      </c>
    </row>
    <row r="231" spans="1:11" ht="10.5" hidden="1" customHeight="1" x14ac:dyDescent="0.35">
      <c r="A231" s="118"/>
      <c r="B231" s="119"/>
      <c r="C231" s="119"/>
      <c r="D231" s="53"/>
      <c r="E231" s="53"/>
      <c r="F231" s="53"/>
      <c r="G231" s="53"/>
      <c r="H231" s="53"/>
      <c r="I231" s="195"/>
      <c r="J231" s="33"/>
    </row>
    <row r="232" spans="1:11" ht="42" customHeight="1" x14ac:dyDescent="0.35">
      <c r="A232" s="249">
        <v>1216013</v>
      </c>
      <c r="B232" s="248">
        <v>6013</v>
      </c>
      <c r="C232" s="269" t="s">
        <v>149</v>
      </c>
      <c r="D232" s="299" t="s">
        <v>423</v>
      </c>
      <c r="E232" s="300"/>
      <c r="F232" s="236"/>
      <c r="G232" s="236"/>
      <c r="H232" s="236"/>
      <c r="I232" s="242">
        <f>I233</f>
        <v>62131000</v>
      </c>
      <c r="J232" s="233"/>
      <c r="K232" s="3">
        <v>1</v>
      </c>
    </row>
    <row r="233" spans="1:11" ht="35.25" customHeight="1" x14ac:dyDescent="0.35">
      <c r="A233" s="234"/>
      <c r="B233" s="235"/>
      <c r="C233" s="263"/>
      <c r="D233" s="236"/>
      <c r="E233" s="301" t="s">
        <v>424</v>
      </c>
      <c r="F233" s="236"/>
      <c r="G233" s="236"/>
      <c r="H233" s="236"/>
      <c r="I233" s="232">
        <v>62131000</v>
      </c>
      <c r="J233" s="233"/>
      <c r="K233" s="3">
        <v>1</v>
      </c>
    </row>
    <row r="234" spans="1:11" ht="10.5" customHeight="1" x14ac:dyDescent="0.35">
      <c r="A234" s="234"/>
      <c r="B234" s="235"/>
      <c r="C234" s="235"/>
      <c r="D234" s="236"/>
      <c r="E234" s="236"/>
      <c r="F234" s="236"/>
      <c r="G234" s="236"/>
      <c r="H234" s="236"/>
      <c r="I234" s="232"/>
      <c r="J234" s="233"/>
      <c r="K234" s="3">
        <v>1</v>
      </c>
    </row>
    <row r="235" spans="1:11" ht="28.5" hidden="1" customHeight="1" x14ac:dyDescent="0.35">
      <c r="A235" s="29" t="s">
        <v>148</v>
      </c>
      <c r="B235" s="85">
        <v>6015</v>
      </c>
      <c r="C235" s="34" t="s">
        <v>149</v>
      </c>
      <c r="D235" s="46" t="s">
        <v>150</v>
      </c>
      <c r="E235" s="53"/>
      <c r="F235" s="53"/>
      <c r="G235" s="53"/>
      <c r="H235" s="53"/>
      <c r="I235" s="194">
        <f>I236</f>
        <v>2301000</v>
      </c>
      <c r="J235" s="32"/>
    </row>
    <row r="236" spans="1:11" ht="26.25" hidden="1" customHeight="1" x14ac:dyDescent="0.35">
      <c r="A236" s="118"/>
      <c r="B236" s="119"/>
      <c r="C236" s="119"/>
      <c r="D236" s="53"/>
      <c r="E236" s="87" t="s">
        <v>151</v>
      </c>
      <c r="F236" s="87"/>
      <c r="G236" s="87"/>
      <c r="H236" s="87"/>
      <c r="I236" s="195">
        <v>2301000</v>
      </c>
      <c r="J236" s="33"/>
    </row>
    <row r="237" spans="1:11" ht="7.5" hidden="1" customHeight="1" x14ac:dyDescent="0.35">
      <c r="A237" s="118"/>
      <c r="B237" s="119"/>
      <c r="C237" s="119"/>
      <c r="D237" s="53"/>
      <c r="E237" s="53"/>
      <c r="F237" s="53"/>
      <c r="G237" s="53"/>
      <c r="H237" s="53"/>
      <c r="I237" s="195"/>
      <c r="J237" s="33"/>
    </row>
    <row r="238" spans="1:11" ht="21.75" hidden="1" customHeight="1" x14ac:dyDescent="0.35">
      <c r="A238" s="29" t="s">
        <v>152</v>
      </c>
      <c r="B238" s="85">
        <v>6030</v>
      </c>
      <c r="C238" s="34" t="s">
        <v>149</v>
      </c>
      <c r="D238" s="58" t="s">
        <v>153</v>
      </c>
      <c r="E238" s="53"/>
      <c r="F238" s="53"/>
      <c r="G238" s="53"/>
      <c r="H238" s="53"/>
      <c r="I238" s="194">
        <f>SUM(I239:I242)</f>
        <v>3550000</v>
      </c>
      <c r="J238" s="32"/>
    </row>
    <row r="239" spans="1:11" ht="24.75" hidden="1" customHeight="1" x14ac:dyDescent="0.35">
      <c r="A239" s="118"/>
      <c r="B239" s="119"/>
      <c r="C239" s="119"/>
      <c r="D239" s="53"/>
      <c r="E239" s="46" t="s">
        <v>154</v>
      </c>
      <c r="F239" s="46"/>
      <c r="G239" s="46"/>
      <c r="H239" s="46"/>
      <c r="I239" s="195">
        <v>900000</v>
      </c>
      <c r="J239" s="33"/>
    </row>
    <row r="240" spans="1:11" ht="24.75" hidden="1" customHeight="1" x14ac:dyDescent="0.35">
      <c r="A240" s="118"/>
      <c r="B240" s="119"/>
      <c r="C240" s="119"/>
      <c r="D240" s="53"/>
      <c r="E240" s="46" t="s">
        <v>155</v>
      </c>
      <c r="F240" s="46"/>
      <c r="G240" s="46"/>
      <c r="H240" s="46"/>
      <c r="I240" s="195">
        <v>2000000</v>
      </c>
      <c r="J240" s="33"/>
    </row>
    <row r="241" spans="1:11" ht="24.75" hidden="1" customHeight="1" x14ac:dyDescent="0.35">
      <c r="A241" s="118"/>
      <c r="B241" s="119"/>
      <c r="C241" s="119"/>
      <c r="D241" s="53"/>
      <c r="E241" s="42" t="s">
        <v>156</v>
      </c>
      <c r="F241" s="46"/>
      <c r="G241" s="46"/>
      <c r="H241" s="46"/>
      <c r="I241" s="195">
        <v>550000</v>
      </c>
      <c r="J241" s="33"/>
    </row>
    <row r="242" spans="1:11" ht="24.75" hidden="1" customHeight="1" x14ac:dyDescent="0.35">
      <c r="A242" s="118"/>
      <c r="B242" s="119"/>
      <c r="C242" s="119"/>
      <c r="D242" s="53"/>
      <c r="E242" s="42" t="s">
        <v>157</v>
      </c>
      <c r="F242" s="46"/>
      <c r="G242" s="46"/>
      <c r="H242" s="46"/>
      <c r="I242" s="195">
        <v>100000</v>
      </c>
      <c r="J242" s="33"/>
    </row>
    <row r="243" spans="1:11" ht="10.5" hidden="1" customHeight="1" x14ac:dyDescent="0.35">
      <c r="A243" s="118"/>
      <c r="B243" s="119"/>
      <c r="C243" s="119"/>
      <c r="D243" s="53"/>
      <c r="E243" s="53"/>
      <c r="F243" s="53"/>
      <c r="G243" s="53"/>
      <c r="H243" s="53"/>
      <c r="I243" s="195"/>
      <c r="J243" s="33"/>
    </row>
    <row r="244" spans="1:11" ht="23.25" hidden="1" customHeight="1" x14ac:dyDescent="0.35">
      <c r="A244" s="80" t="s">
        <v>158</v>
      </c>
      <c r="B244" s="59">
        <v>6091</v>
      </c>
      <c r="C244" s="120" t="s">
        <v>159</v>
      </c>
      <c r="D244" s="46" t="s">
        <v>160</v>
      </c>
      <c r="E244" s="53"/>
      <c r="F244" s="53"/>
      <c r="G244" s="53"/>
      <c r="H244" s="53"/>
      <c r="I244" s="194">
        <f>SUM(I245:I246)</f>
        <v>13930000</v>
      </c>
      <c r="J244" s="32"/>
    </row>
    <row r="245" spans="1:11" ht="24" hidden="1" customHeight="1" x14ac:dyDescent="0.35">
      <c r="A245" s="118"/>
      <c r="B245" s="119"/>
      <c r="C245" s="119"/>
      <c r="D245" s="53"/>
      <c r="E245" s="67" t="s">
        <v>161</v>
      </c>
      <c r="F245" s="67"/>
      <c r="G245" s="67"/>
      <c r="H245" s="67"/>
      <c r="I245" s="195">
        <v>4930000</v>
      </c>
      <c r="J245" s="33"/>
    </row>
    <row r="246" spans="1:11" ht="24" hidden="1" customHeight="1" x14ac:dyDescent="0.35">
      <c r="A246" s="118"/>
      <c r="B246" s="119"/>
      <c r="C246" s="119"/>
      <c r="D246" s="53"/>
      <c r="E246" s="67" t="s">
        <v>162</v>
      </c>
      <c r="F246" s="67"/>
      <c r="G246" s="67"/>
      <c r="H246" s="67"/>
      <c r="I246" s="195">
        <v>9000000</v>
      </c>
      <c r="J246" s="33"/>
    </row>
    <row r="247" spans="1:11" ht="5.25" hidden="1" customHeight="1" x14ac:dyDescent="0.35">
      <c r="A247" s="118"/>
      <c r="B247" s="119"/>
      <c r="C247" s="119"/>
      <c r="D247" s="53"/>
      <c r="E247" s="53"/>
      <c r="F247" s="121"/>
      <c r="G247" s="121"/>
      <c r="H247" s="121"/>
      <c r="I247" s="195"/>
      <c r="J247" s="33"/>
    </row>
    <row r="248" spans="1:11" ht="39.75" hidden="1" customHeight="1" x14ac:dyDescent="0.4">
      <c r="A248" s="29" t="s">
        <v>163</v>
      </c>
      <c r="B248" s="59">
        <v>7461</v>
      </c>
      <c r="C248" s="60" t="s">
        <v>164</v>
      </c>
      <c r="D248" s="46" t="s">
        <v>165</v>
      </c>
      <c r="E248" s="122"/>
      <c r="F248" s="122"/>
      <c r="G248" s="122"/>
      <c r="H248" s="122"/>
      <c r="I248" s="194">
        <f>SUM(I249:I254)</f>
        <v>9620000</v>
      </c>
      <c r="J248" s="32"/>
    </row>
    <row r="249" spans="1:11" ht="26.25" hidden="1" customHeight="1" x14ac:dyDescent="0.35">
      <c r="A249" s="29"/>
      <c r="B249" s="123"/>
      <c r="C249" s="124"/>
      <c r="D249" s="70"/>
      <c r="E249" s="67" t="s">
        <v>166</v>
      </c>
      <c r="F249" s="67"/>
      <c r="G249" s="67"/>
      <c r="H249" s="67"/>
      <c r="I249" s="195">
        <v>4250000</v>
      </c>
      <c r="J249" s="33"/>
    </row>
    <row r="250" spans="1:11" ht="26.25" hidden="1" customHeight="1" x14ac:dyDescent="0.35">
      <c r="A250" s="29"/>
      <c r="B250" s="123"/>
      <c r="C250" s="124"/>
      <c r="D250" s="70"/>
      <c r="E250" s="46" t="s">
        <v>167</v>
      </c>
      <c r="F250" s="46"/>
      <c r="G250" s="46"/>
      <c r="H250" s="46"/>
      <c r="I250" s="195">
        <v>1000000</v>
      </c>
      <c r="J250" s="33"/>
    </row>
    <row r="251" spans="1:11" ht="26.25" hidden="1" customHeight="1" x14ac:dyDescent="0.35">
      <c r="A251" s="29"/>
      <c r="B251" s="123"/>
      <c r="C251" s="124"/>
      <c r="D251" s="70"/>
      <c r="E251" s="46" t="s">
        <v>168</v>
      </c>
      <c r="F251" s="46"/>
      <c r="G251" s="46"/>
      <c r="H251" s="46"/>
      <c r="I251" s="195">
        <v>850000</v>
      </c>
      <c r="J251" s="33"/>
    </row>
    <row r="252" spans="1:11" ht="25.5" hidden="1" customHeight="1" x14ac:dyDescent="0.35">
      <c r="A252" s="29"/>
      <c r="B252" s="123"/>
      <c r="C252" s="124"/>
      <c r="D252" s="70"/>
      <c r="E252" s="46" t="s">
        <v>169</v>
      </c>
      <c r="F252" s="46"/>
      <c r="G252" s="46"/>
      <c r="H252" s="46"/>
      <c r="I252" s="195">
        <v>1000000</v>
      </c>
      <c r="J252" s="33"/>
    </row>
    <row r="253" spans="1:11" ht="25.5" hidden="1" customHeight="1" x14ac:dyDescent="0.35">
      <c r="A253" s="80"/>
      <c r="B253" s="123"/>
      <c r="C253" s="124"/>
      <c r="D253" s="70"/>
      <c r="E253" s="67" t="s">
        <v>268</v>
      </c>
      <c r="F253" s="67"/>
      <c r="G253" s="67"/>
      <c r="H253" s="67"/>
      <c r="I253" s="195">
        <v>1020000</v>
      </c>
      <c r="J253" s="63"/>
    </row>
    <row r="254" spans="1:11" ht="28.5" hidden="1" customHeight="1" x14ac:dyDescent="0.35">
      <c r="A254" s="29"/>
      <c r="B254" s="123"/>
      <c r="C254" s="124"/>
      <c r="D254" s="70"/>
      <c r="E254" s="46" t="s">
        <v>170</v>
      </c>
      <c r="F254" s="46"/>
      <c r="G254" s="46"/>
      <c r="H254" s="46"/>
      <c r="I254" s="195">
        <v>1500000</v>
      </c>
      <c r="J254" s="33"/>
    </row>
    <row r="255" spans="1:11" ht="8.25" hidden="1" customHeight="1" x14ac:dyDescent="0.35">
      <c r="A255" s="29"/>
      <c r="B255" s="123"/>
      <c r="C255" s="124"/>
      <c r="D255" s="70"/>
      <c r="E255" s="46"/>
      <c r="F255" s="46"/>
      <c r="G255" s="46"/>
      <c r="H255" s="46"/>
      <c r="I255" s="195"/>
      <c r="J255" s="33"/>
    </row>
    <row r="256" spans="1:11" ht="32.25" customHeight="1" x14ac:dyDescent="0.35">
      <c r="A256" s="80" t="s">
        <v>171</v>
      </c>
      <c r="B256" s="59">
        <v>7670</v>
      </c>
      <c r="C256" s="57" t="s">
        <v>38</v>
      </c>
      <c r="D256" s="67" t="s">
        <v>42</v>
      </c>
      <c r="E256" s="67"/>
      <c r="F256" s="67"/>
      <c r="G256" s="67"/>
      <c r="H256" s="67"/>
      <c r="I256" s="194">
        <f>SUM(I257:I271)</f>
        <v>302972216.76999998</v>
      </c>
      <c r="J256" s="65"/>
      <c r="K256" s="3">
        <v>1</v>
      </c>
    </row>
    <row r="257" spans="1:11" ht="36.75" hidden="1" customHeight="1" x14ac:dyDescent="0.35">
      <c r="A257" s="29"/>
      <c r="B257" s="123"/>
      <c r="C257" s="124"/>
      <c r="D257" s="70"/>
      <c r="E257" s="61" t="s">
        <v>172</v>
      </c>
      <c r="F257" s="61"/>
      <c r="G257" s="61"/>
      <c r="H257" s="61"/>
      <c r="I257" s="198">
        <v>5000000</v>
      </c>
      <c r="J257" s="33"/>
    </row>
    <row r="258" spans="1:11" ht="39" hidden="1" customHeight="1" x14ac:dyDescent="0.35">
      <c r="A258" s="29"/>
      <c r="B258" s="123"/>
      <c r="C258" s="124"/>
      <c r="D258" s="70"/>
      <c r="E258" s="61" t="s">
        <v>173</v>
      </c>
      <c r="F258" s="61"/>
      <c r="G258" s="61"/>
      <c r="H258" s="61"/>
      <c r="I258" s="198">
        <v>183594896.77000001</v>
      </c>
      <c r="J258" s="33"/>
    </row>
    <row r="259" spans="1:11" ht="58.5" hidden="1" customHeight="1" x14ac:dyDescent="0.35">
      <c r="A259" s="237"/>
      <c r="B259" s="235"/>
      <c r="C259" s="124"/>
      <c r="D259" s="236"/>
      <c r="E259" s="261" t="s">
        <v>377</v>
      </c>
      <c r="F259" s="261"/>
      <c r="G259" s="261"/>
      <c r="H259" s="261"/>
      <c r="I259" s="281">
        <v>6000000</v>
      </c>
      <c r="J259" s="233"/>
    </row>
    <row r="260" spans="1:11" ht="54" hidden="1" customHeight="1" x14ac:dyDescent="0.35">
      <c r="A260" s="237"/>
      <c r="B260" s="235"/>
      <c r="C260" s="124"/>
      <c r="D260" s="236"/>
      <c r="E260" s="290" t="s">
        <v>400</v>
      </c>
      <c r="F260" s="261"/>
      <c r="G260" s="261"/>
      <c r="H260" s="261"/>
      <c r="I260" s="281">
        <v>682000</v>
      </c>
      <c r="J260" s="233"/>
    </row>
    <row r="261" spans="1:11" ht="51.75" hidden="1" customHeight="1" x14ac:dyDescent="0.35">
      <c r="A261" s="237"/>
      <c r="B261" s="235"/>
      <c r="C261" s="124"/>
      <c r="D261" s="236"/>
      <c r="E261" s="290" t="s">
        <v>401</v>
      </c>
      <c r="F261" s="261"/>
      <c r="G261" s="261"/>
      <c r="H261" s="261"/>
      <c r="I261" s="281">
        <v>1135000</v>
      </c>
      <c r="J261" s="233"/>
    </row>
    <row r="262" spans="1:11" ht="60" customHeight="1" x14ac:dyDescent="0.35">
      <c r="A262" s="237"/>
      <c r="B262" s="235"/>
      <c r="C262" s="124"/>
      <c r="D262" s="236"/>
      <c r="E262" s="265" t="s">
        <v>425</v>
      </c>
      <c r="F262" s="261"/>
      <c r="G262" s="261"/>
      <c r="H262" s="261"/>
      <c r="I262" s="281">
        <v>1160000</v>
      </c>
      <c r="J262" s="233"/>
      <c r="K262" s="3">
        <v>1</v>
      </c>
    </row>
    <row r="263" spans="1:11" ht="28.5" hidden="1" customHeight="1" x14ac:dyDescent="0.35">
      <c r="A263" s="29"/>
      <c r="B263" s="123"/>
      <c r="C263" s="124"/>
      <c r="D263" s="70"/>
      <c r="E263" s="61" t="s">
        <v>174</v>
      </c>
      <c r="F263" s="61"/>
      <c r="G263" s="61"/>
      <c r="H263" s="61"/>
      <c r="I263" s="198">
        <v>85278200</v>
      </c>
      <c r="J263" s="33"/>
    </row>
    <row r="264" spans="1:11" ht="37.5" hidden="1" customHeight="1" x14ac:dyDescent="0.35">
      <c r="A264" s="80"/>
      <c r="B264" s="123"/>
      <c r="C264" s="129"/>
      <c r="D264" s="70"/>
      <c r="E264" s="61" t="s">
        <v>232</v>
      </c>
      <c r="F264" s="61"/>
      <c r="G264" s="61"/>
      <c r="H264" s="61"/>
      <c r="I264" s="198">
        <v>6500000</v>
      </c>
      <c r="J264" s="63"/>
    </row>
    <row r="265" spans="1:11" ht="54.75" hidden="1" customHeight="1" x14ac:dyDescent="0.35">
      <c r="A265" s="29"/>
      <c r="B265" s="123"/>
      <c r="C265" s="124"/>
      <c r="D265" s="70"/>
      <c r="E265" s="125" t="s">
        <v>175</v>
      </c>
      <c r="F265" s="61"/>
      <c r="G265" s="61"/>
      <c r="H265" s="61"/>
      <c r="I265" s="198">
        <v>7909600</v>
      </c>
      <c r="J265" s="33"/>
    </row>
    <row r="266" spans="1:11" ht="51.75" hidden="1" customHeight="1" x14ac:dyDescent="0.35">
      <c r="A266" s="80"/>
      <c r="B266" s="123"/>
      <c r="C266" s="129"/>
      <c r="D266" s="70"/>
      <c r="E266" s="62" t="s">
        <v>233</v>
      </c>
      <c r="F266" s="61"/>
      <c r="G266" s="61"/>
      <c r="H266" s="61"/>
      <c r="I266" s="198">
        <v>795000</v>
      </c>
      <c r="J266" s="63"/>
    </row>
    <row r="267" spans="1:11" ht="39.75" hidden="1" customHeight="1" x14ac:dyDescent="0.35">
      <c r="A267" s="237"/>
      <c r="B267" s="235"/>
      <c r="C267" s="280"/>
      <c r="D267" s="236"/>
      <c r="E267" s="283" t="s">
        <v>370</v>
      </c>
      <c r="F267" s="261"/>
      <c r="G267" s="261"/>
      <c r="H267" s="261"/>
      <c r="I267" s="281">
        <v>1138620</v>
      </c>
      <c r="J267" s="233"/>
    </row>
    <row r="268" spans="1:11" ht="39.75" customHeight="1" x14ac:dyDescent="0.35">
      <c r="A268" s="237"/>
      <c r="B268" s="235"/>
      <c r="C268" s="124"/>
      <c r="D268" s="236"/>
      <c r="E268" s="243" t="s">
        <v>426</v>
      </c>
      <c r="F268" s="261"/>
      <c r="G268" s="261"/>
      <c r="H268" s="261"/>
      <c r="I268" s="281">
        <v>478900</v>
      </c>
      <c r="J268" s="233"/>
      <c r="K268" s="3">
        <v>1</v>
      </c>
    </row>
    <row r="269" spans="1:11" ht="60.75" hidden="1" customHeight="1" x14ac:dyDescent="0.35">
      <c r="A269" s="237"/>
      <c r="B269" s="235"/>
      <c r="C269" s="124"/>
      <c r="D269" s="236"/>
      <c r="E269" s="210" t="s">
        <v>380</v>
      </c>
      <c r="F269" s="261"/>
      <c r="G269" s="261"/>
      <c r="H269" s="261"/>
      <c r="I269" s="281">
        <v>2000000</v>
      </c>
      <c r="J269" s="233"/>
    </row>
    <row r="270" spans="1:11" ht="38.25" hidden="1" customHeight="1" x14ac:dyDescent="0.35">
      <c r="A270" s="29"/>
      <c r="B270" s="123"/>
      <c r="C270" s="124"/>
      <c r="D270" s="70"/>
      <c r="E270" s="87" t="s">
        <v>176</v>
      </c>
      <c r="F270" s="61"/>
      <c r="G270" s="61"/>
      <c r="H270" s="61"/>
      <c r="I270" s="198">
        <v>800000</v>
      </c>
      <c r="J270" s="33"/>
    </row>
    <row r="271" spans="1:11" ht="28.5" customHeight="1" x14ac:dyDescent="0.35">
      <c r="A271" s="29"/>
      <c r="B271" s="123"/>
      <c r="C271" s="124"/>
      <c r="D271" s="70"/>
      <c r="E271" s="61" t="s">
        <v>177</v>
      </c>
      <c r="F271" s="61"/>
      <c r="G271" s="61"/>
      <c r="H271" s="61"/>
      <c r="I271" s="195">
        <v>500000</v>
      </c>
      <c r="J271" s="33"/>
      <c r="K271" s="3">
        <v>1</v>
      </c>
    </row>
    <row r="272" spans="1:11" ht="12" customHeight="1" x14ac:dyDescent="0.35">
      <c r="A272" s="80"/>
      <c r="B272" s="123"/>
      <c r="C272" s="129"/>
      <c r="D272" s="70"/>
      <c r="E272" s="61"/>
      <c r="F272" s="61"/>
      <c r="G272" s="61"/>
      <c r="H272" s="61"/>
      <c r="I272" s="195"/>
      <c r="J272" s="63"/>
      <c r="K272" s="3">
        <v>1</v>
      </c>
    </row>
    <row r="273" spans="1:11" ht="56.25" hidden="1" customHeight="1" x14ac:dyDescent="0.35">
      <c r="A273" s="142" t="s">
        <v>221</v>
      </c>
      <c r="B273" s="143">
        <v>8741</v>
      </c>
      <c r="C273" s="176" t="s">
        <v>143</v>
      </c>
      <c r="D273" s="136" t="s">
        <v>222</v>
      </c>
      <c r="E273" s="177"/>
      <c r="F273" s="61"/>
      <c r="G273" s="61"/>
      <c r="H273" s="61"/>
      <c r="I273" s="194">
        <f>I274</f>
        <v>800000</v>
      </c>
      <c r="J273" s="63"/>
    </row>
    <row r="274" spans="1:11" ht="39.75" hidden="1" customHeight="1" x14ac:dyDescent="0.35">
      <c r="A274" s="80"/>
      <c r="B274" s="123"/>
      <c r="C274" s="178"/>
      <c r="D274" s="70"/>
      <c r="E274" s="177" t="s">
        <v>223</v>
      </c>
      <c r="F274" s="61"/>
      <c r="G274" s="61"/>
      <c r="H274" s="61"/>
      <c r="I274" s="195">
        <v>800000</v>
      </c>
      <c r="J274" s="63"/>
    </row>
    <row r="275" spans="1:11" ht="9" hidden="1" customHeight="1" x14ac:dyDescent="0.35">
      <c r="A275" s="118"/>
      <c r="B275" s="119"/>
      <c r="C275" s="119"/>
      <c r="D275" s="53"/>
      <c r="E275" s="53"/>
      <c r="F275" s="53"/>
      <c r="G275" s="53"/>
      <c r="H275" s="53"/>
      <c r="I275" s="195"/>
      <c r="J275" s="33"/>
    </row>
    <row r="276" spans="1:11" ht="26.25" customHeight="1" x14ac:dyDescent="0.45">
      <c r="A276" s="105">
        <v>1400000</v>
      </c>
      <c r="B276" s="126"/>
      <c r="C276" s="127"/>
      <c r="D276" s="91" t="s">
        <v>178</v>
      </c>
      <c r="E276" s="128"/>
      <c r="F276" s="128"/>
      <c r="G276" s="128"/>
      <c r="H276" s="128"/>
      <c r="I276" s="193">
        <f>I277</f>
        <v>7600000</v>
      </c>
      <c r="J276" s="28"/>
      <c r="K276" s="3">
        <v>1</v>
      </c>
    </row>
    <row r="277" spans="1:11" ht="26.25" customHeight="1" x14ac:dyDescent="0.45">
      <c r="A277" s="98">
        <v>1410000</v>
      </c>
      <c r="B277" s="123"/>
      <c r="C277" s="129"/>
      <c r="D277" s="95" t="s">
        <v>179</v>
      </c>
      <c r="E277" s="130"/>
      <c r="F277" s="130"/>
      <c r="G277" s="130"/>
      <c r="H277" s="130"/>
      <c r="I277" s="194">
        <f>I279+I282</f>
        <v>7600000</v>
      </c>
      <c r="J277" s="32"/>
      <c r="K277" s="3">
        <v>1</v>
      </c>
    </row>
    <row r="278" spans="1:11" ht="6.75" customHeight="1" x14ac:dyDescent="0.45">
      <c r="A278" s="29"/>
      <c r="B278" s="123"/>
      <c r="C278" s="129"/>
      <c r="D278" s="70"/>
      <c r="E278" s="130"/>
      <c r="F278" s="130"/>
      <c r="G278" s="130"/>
      <c r="H278" s="130"/>
      <c r="I278" s="195"/>
      <c r="J278" s="33"/>
      <c r="K278" s="3">
        <v>1</v>
      </c>
    </row>
    <row r="279" spans="1:11" ht="36.75" hidden="1" customHeight="1" x14ac:dyDescent="0.45">
      <c r="A279" s="29" t="s">
        <v>180</v>
      </c>
      <c r="B279" s="34" t="s">
        <v>98</v>
      </c>
      <c r="C279" s="34" t="s">
        <v>23</v>
      </c>
      <c r="D279" s="36" t="s">
        <v>99</v>
      </c>
      <c r="E279" s="131"/>
      <c r="F279" s="131"/>
      <c r="G279" s="131"/>
      <c r="H279" s="131"/>
      <c r="I279" s="194">
        <f>SUM(I280)</f>
        <v>1480000</v>
      </c>
      <c r="J279" s="32"/>
    </row>
    <row r="280" spans="1:11" ht="22.5" hidden="1" customHeight="1" x14ac:dyDescent="0.35">
      <c r="A280" s="29"/>
      <c r="B280" s="34"/>
      <c r="C280" s="34"/>
      <c r="D280" s="117"/>
      <c r="E280" s="87" t="s">
        <v>25</v>
      </c>
      <c r="F280" s="132"/>
      <c r="G280" s="132"/>
      <c r="H280" s="133"/>
      <c r="I280" s="195">
        <v>1480000</v>
      </c>
      <c r="J280" s="33"/>
    </row>
    <row r="281" spans="1:11" ht="10.5" hidden="1" customHeight="1" x14ac:dyDescent="0.35">
      <c r="A281" s="237"/>
      <c r="B281" s="229"/>
      <c r="C281" s="229"/>
      <c r="D281" s="230"/>
      <c r="E281" s="274"/>
      <c r="F281" s="132"/>
      <c r="G281" s="132"/>
      <c r="H281" s="133"/>
      <c r="I281" s="232"/>
      <c r="J281" s="233"/>
    </row>
    <row r="282" spans="1:11" ht="38.25" customHeight="1" x14ac:dyDescent="0.35">
      <c r="A282" s="237" t="s">
        <v>364</v>
      </c>
      <c r="B282" s="229" t="s">
        <v>363</v>
      </c>
      <c r="C282" s="269" t="s">
        <v>38</v>
      </c>
      <c r="D282" s="231" t="s">
        <v>204</v>
      </c>
      <c r="E282" s="133"/>
      <c r="F282" s="132"/>
      <c r="G282" s="132"/>
      <c r="H282" s="133"/>
      <c r="I282" s="242">
        <f>SUM(I283:I284)</f>
        <v>6120000</v>
      </c>
      <c r="J282" s="233"/>
      <c r="K282" s="3">
        <v>1</v>
      </c>
    </row>
    <row r="283" spans="1:11" ht="35.25" hidden="1" customHeight="1" x14ac:dyDescent="0.35">
      <c r="A283" s="237"/>
      <c r="B283" s="229"/>
      <c r="C283" s="269"/>
      <c r="D283" s="231"/>
      <c r="E283" s="276" t="s">
        <v>362</v>
      </c>
      <c r="F283" s="132"/>
      <c r="G283" s="132"/>
      <c r="H283" s="133"/>
      <c r="I283" s="232">
        <v>320000</v>
      </c>
      <c r="J283" s="233"/>
    </row>
    <row r="284" spans="1:11" ht="54" customHeight="1" x14ac:dyDescent="0.35">
      <c r="A284" s="237"/>
      <c r="B284" s="229"/>
      <c r="C284" s="269"/>
      <c r="D284" s="231"/>
      <c r="E284" s="276" t="s">
        <v>402</v>
      </c>
      <c r="F284" s="132"/>
      <c r="G284" s="132"/>
      <c r="H284" s="133"/>
      <c r="I284" s="232">
        <v>5800000</v>
      </c>
      <c r="J284" s="233"/>
      <c r="K284" s="3">
        <v>1</v>
      </c>
    </row>
    <row r="285" spans="1:11" ht="8.25" customHeight="1" x14ac:dyDescent="0.35">
      <c r="A285" s="118"/>
      <c r="B285" s="119"/>
      <c r="C285" s="119"/>
      <c r="D285" s="53"/>
      <c r="E285" s="53"/>
      <c r="F285" s="53"/>
      <c r="G285" s="53"/>
      <c r="H285" s="53"/>
      <c r="I285" s="195"/>
      <c r="J285" s="33"/>
      <c r="K285" s="3">
        <v>1</v>
      </c>
    </row>
    <row r="286" spans="1:11" ht="24.75" customHeight="1" x14ac:dyDescent="0.35">
      <c r="A286" s="24" t="s">
        <v>181</v>
      </c>
      <c r="B286" s="126"/>
      <c r="C286" s="127"/>
      <c r="D286" s="91" t="s">
        <v>182</v>
      </c>
      <c r="E286" s="84"/>
      <c r="F286" s="84"/>
      <c r="G286" s="84"/>
      <c r="H286" s="84"/>
      <c r="I286" s="193">
        <f>I287</f>
        <v>217635726</v>
      </c>
      <c r="J286" s="28"/>
      <c r="K286" s="3">
        <v>1</v>
      </c>
    </row>
    <row r="287" spans="1:11" ht="24" customHeight="1" x14ac:dyDescent="0.35">
      <c r="A287" s="80" t="s">
        <v>183</v>
      </c>
      <c r="B287" s="123"/>
      <c r="C287" s="129"/>
      <c r="D287" s="95" t="s">
        <v>182</v>
      </c>
      <c r="E287" s="70"/>
      <c r="F287" s="70"/>
      <c r="G287" s="70"/>
      <c r="H287" s="70"/>
      <c r="I287" s="194">
        <f>I348+I345+I323+I351+I299+I326+I333+I307+I292+I302+I320+I296+I289+I316+I311+I330</f>
        <v>217635726</v>
      </c>
      <c r="J287" s="65"/>
      <c r="K287" s="3">
        <v>1</v>
      </c>
    </row>
    <row r="288" spans="1:11" ht="7.5" customHeight="1" x14ac:dyDescent="0.35">
      <c r="A288" s="80"/>
      <c r="B288" s="123"/>
      <c r="C288" s="123"/>
      <c r="D288" s="95"/>
      <c r="E288" s="70"/>
      <c r="F288" s="70"/>
      <c r="G288" s="70"/>
      <c r="H288" s="70"/>
      <c r="I288" s="195"/>
      <c r="J288" s="63"/>
      <c r="K288" s="3">
        <v>1</v>
      </c>
    </row>
    <row r="289" spans="1:11" ht="36" hidden="1" customHeight="1" x14ac:dyDescent="0.45">
      <c r="A289" s="80" t="s">
        <v>298</v>
      </c>
      <c r="B289" s="82" t="s">
        <v>98</v>
      </c>
      <c r="C289" s="180" t="s">
        <v>23</v>
      </c>
      <c r="D289" s="83" t="s">
        <v>114</v>
      </c>
      <c r="E289" s="131"/>
      <c r="F289" s="70"/>
      <c r="G289" s="70"/>
      <c r="H289" s="70"/>
      <c r="I289" s="194">
        <f>I290</f>
        <v>100000</v>
      </c>
      <c r="J289" s="63"/>
    </row>
    <row r="290" spans="1:11" ht="22.5" hidden="1" customHeight="1" x14ac:dyDescent="0.35">
      <c r="A290" s="80"/>
      <c r="B290" s="82"/>
      <c r="C290" s="180"/>
      <c r="D290" s="117"/>
      <c r="E290" s="67" t="s">
        <v>208</v>
      </c>
      <c r="F290" s="70"/>
      <c r="G290" s="70"/>
      <c r="H290" s="70"/>
      <c r="I290" s="195">
        <v>100000</v>
      </c>
      <c r="J290" s="63"/>
    </row>
    <row r="291" spans="1:11" ht="7.5" hidden="1" customHeight="1" x14ac:dyDescent="0.35">
      <c r="A291" s="80"/>
      <c r="B291" s="123"/>
      <c r="C291" s="123"/>
      <c r="D291" s="95"/>
      <c r="E291" s="70"/>
      <c r="F291" s="70"/>
      <c r="G291" s="70"/>
      <c r="H291" s="70"/>
      <c r="I291" s="195"/>
      <c r="J291" s="63"/>
    </row>
    <row r="292" spans="1:11" ht="24" hidden="1" customHeight="1" x14ac:dyDescent="0.35">
      <c r="A292" s="80" t="s">
        <v>184</v>
      </c>
      <c r="B292" s="59">
        <v>1080</v>
      </c>
      <c r="C292" s="82" t="s">
        <v>185</v>
      </c>
      <c r="D292" s="70" t="s">
        <v>186</v>
      </c>
      <c r="E292" s="53"/>
      <c r="F292" s="53"/>
      <c r="G292" s="53"/>
      <c r="H292" s="53"/>
      <c r="I292" s="194">
        <f>SUM(I293:I294)</f>
        <v>503700</v>
      </c>
      <c r="J292" s="33"/>
    </row>
    <row r="293" spans="1:11" ht="24.75" hidden="1" customHeight="1" x14ac:dyDescent="0.35">
      <c r="A293" s="80"/>
      <c r="B293" s="123"/>
      <c r="C293" s="123"/>
      <c r="D293" s="95"/>
      <c r="E293" s="67" t="s">
        <v>297</v>
      </c>
      <c r="F293" s="53"/>
      <c r="G293" s="53"/>
      <c r="H293" s="53"/>
      <c r="I293" s="195">
        <v>253700</v>
      </c>
      <c r="J293" s="33"/>
    </row>
    <row r="294" spans="1:11" ht="24.75" hidden="1" customHeight="1" x14ac:dyDescent="0.35">
      <c r="A294" s="237"/>
      <c r="B294" s="235"/>
      <c r="C294" s="235"/>
      <c r="D294" s="262"/>
      <c r="E294" s="231" t="s">
        <v>403</v>
      </c>
      <c r="F294" s="236"/>
      <c r="G294" s="236"/>
      <c r="H294" s="236"/>
      <c r="I294" s="232">
        <v>250000</v>
      </c>
      <c r="J294" s="233"/>
    </row>
    <row r="295" spans="1:11" ht="7.5" hidden="1" customHeight="1" x14ac:dyDescent="0.35">
      <c r="A295" s="29"/>
      <c r="B295" s="123"/>
      <c r="C295" s="123"/>
      <c r="D295" s="30"/>
      <c r="E295" s="53"/>
      <c r="F295" s="53"/>
      <c r="G295" s="53"/>
      <c r="H295" s="53"/>
      <c r="I295" s="195"/>
      <c r="J295" s="33"/>
    </row>
    <row r="296" spans="1:11" ht="24" hidden="1" customHeight="1" x14ac:dyDescent="0.35">
      <c r="A296" s="80" t="s">
        <v>258</v>
      </c>
      <c r="B296" s="59">
        <v>1300</v>
      </c>
      <c r="C296" s="82" t="s">
        <v>229</v>
      </c>
      <c r="D296" s="185" t="s">
        <v>256</v>
      </c>
      <c r="E296" s="70"/>
      <c r="F296" s="70"/>
      <c r="G296" s="70"/>
      <c r="H296" s="70"/>
      <c r="I296" s="194">
        <f>I297</f>
        <v>20000</v>
      </c>
      <c r="J296" s="63"/>
    </row>
    <row r="297" spans="1:11" ht="26.25" hidden="1" customHeight="1" x14ac:dyDescent="0.35">
      <c r="A297" s="80"/>
      <c r="B297" s="123"/>
      <c r="C297" s="123"/>
      <c r="D297" s="95"/>
      <c r="E297" s="135" t="s">
        <v>259</v>
      </c>
      <c r="F297" s="70"/>
      <c r="G297" s="70"/>
      <c r="H297" s="70"/>
      <c r="I297" s="195">
        <v>20000</v>
      </c>
      <c r="J297" s="63"/>
    </row>
    <row r="298" spans="1:11" ht="7.5" hidden="1" customHeight="1" x14ac:dyDescent="0.35">
      <c r="A298" s="80"/>
      <c r="B298" s="123"/>
      <c r="C298" s="123"/>
      <c r="D298" s="95"/>
      <c r="E298" s="70"/>
      <c r="F298" s="70"/>
      <c r="G298" s="70"/>
      <c r="H298" s="70"/>
      <c r="I298" s="195"/>
      <c r="J298" s="63"/>
    </row>
    <row r="299" spans="1:11" ht="28.5" customHeight="1" x14ac:dyDescent="0.35">
      <c r="A299" s="29" t="s">
        <v>187</v>
      </c>
      <c r="B299" s="34" t="s">
        <v>188</v>
      </c>
      <c r="C299" s="82" t="s">
        <v>83</v>
      </c>
      <c r="D299" s="46" t="s">
        <v>84</v>
      </c>
      <c r="E299" s="53"/>
      <c r="F299" s="53"/>
      <c r="G299" s="53"/>
      <c r="H299" s="53"/>
      <c r="I299" s="194">
        <f>I300</f>
        <v>14500000</v>
      </c>
      <c r="J299" s="33"/>
      <c r="K299" s="3">
        <v>1</v>
      </c>
    </row>
    <row r="300" spans="1:11" ht="52.5" customHeight="1" x14ac:dyDescent="0.35">
      <c r="A300" s="29"/>
      <c r="B300" s="123"/>
      <c r="C300" s="123"/>
      <c r="D300" s="30"/>
      <c r="E300" s="134" t="s">
        <v>189</v>
      </c>
      <c r="F300" s="53"/>
      <c r="G300" s="53"/>
      <c r="H300" s="53"/>
      <c r="I300" s="195">
        <v>14500000</v>
      </c>
      <c r="J300" s="33"/>
      <c r="K300" s="3">
        <v>1</v>
      </c>
    </row>
    <row r="301" spans="1:11" ht="9" customHeight="1" x14ac:dyDescent="0.35">
      <c r="A301" s="29"/>
      <c r="B301" s="123"/>
      <c r="C301" s="123"/>
      <c r="D301" s="30"/>
      <c r="E301" s="53"/>
      <c r="F301" s="53"/>
      <c r="G301" s="53"/>
      <c r="H301" s="53"/>
      <c r="I301" s="195"/>
      <c r="J301" s="33"/>
      <c r="K301" s="3">
        <v>1</v>
      </c>
    </row>
    <row r="302" spans="1:11" ht="36" hidden="1" customHeight="1" x14ac:dyDescent="0.35">
      <c r="A302" s="29" t="s">
        <v>190</v>
      </c>
      <c r="B302" s="59">
        <v>2080</v>
      </c>
      <c r="C302" s="82" t="s">
        <v>87</v>
      </c>
      <c r="D302" s="58" t="s">
        <v>88</v>
      </c>
      <c r="E302" s="53"/>
      <c r="F302" s="53"/>
      <c r="G302" s="53"/>
      <c r="H302" s="53"/>
      <c r="I302" s="194">
        <f>SUM(I303:I305)</f>
        <v>5234104</v>
      </c>
      <c r="J302" s="33"/>
    </row>
    <row r="303" spans="1:11" ht="39.75" hidden="1" customHeight="1" x14ac:dyDescent="0.35">
      <c r="A303" s="29"/>
      <c r="B303" s="123"/>
      <c r="C303" s="123"/>
      <c r="D303" s="30"/>
      <c r="E303" s="231" t="s">
        <v>299</v>
      </c>
      <c r="F303" s="53"/>
      <c r="G303" s="53"/>
      <c r="H303" s="53"/>
      <c r="I303" s="195">
        <v>2000000</v>
      </c>
      <c r="J303" s="33"/>
    </row>
    <row r="304" spans="1:11" ht="39.75" hidden="1" customHeight="1" x14ac:dyDescent="0.35">
      <c r="A304" s="237"/>
      <c r="B304" s="235"/>
      <c r="C304" s="235"/>
      <c r="D304" s="262"/>
      <c r="E304" s="265" t="s">
        <v>346</v>
      </c>
      <c r="F304" s="236"/>
      <c r="G304" s="236"/>
      <c r="H304" s="236"/>
      <c r="I304" s="232">
        <v>1734104</v>
      </c>
      <c r="J304" s="233"/>
    </row>
    <row r="305" spans="1:10" ht="39.75" hidden="1" customHeight="1" x14ac:dyDescent="0.35">
      <c r="A305" s="80"/>
      <c r="B305" s="123"/>
      <c r="C305" s="123"/>
      <c r="D305" s="95"/>
      <c r="E305" s="177" t="s">
        <v>286</v>
      </c>
      <c r="F305" s="70"/>
      <c r="G305" s="70"/>
      <c r="H305" s="70"/>
      <c r="I305" s="195">
        <v>1500000</v>
      </c>
      <c r="J305" s="63"/>
    </row>
    <row r="306" spans="1:10" ht="9" hidden="1" customHeight="1" x14ac:dyDescent="0.35">
      <c r="A306" s="29"/>
      <c r="B306" s="123"/>
      <c r="C306" s="123"/>
      <c r="D306" s="30"/>
      <c r="E306" s="53"/>
      <c r="F306" s="53"/>
      <c r="G306" s="53"/>
      <c r="H306" s="53"/>
      <c r="I306" s="195"/>
      <c r="J306" s="33"/>
    </row>
    <row r="307" spans="1:10" ht="55.5" hidden="1" customHeight="1" x14ac:dyDescent="0.35">
      <c r="A307" s="29" t="s">
        <v>191</v>
      </c>
      <c r="B307" s="52">
        <v>3104</v>
      </c>
      <c r="C307" s="52">
        <v>1020</v>
      </c>
      <c r="D307" s="42" t="s">
        <v>108</v>
      </c>
      <c r="E307" s="53"/>
      <c r="F307" s="53"/>
      <c r="G307" s="53"/>
      <c r="H307" s="53"/>
      <c r="I307" s="194">
        <f>SUM(I308:I309)</f>
        <v>1158000</v>
      </c>
      <c r="J307" s="33"/>
    </row>
    <row r="308" spans="1:10" ht="54" hidden="1" customHeight="1" x14ac:dyDescent="0.35">
      <c r="A308" s="29"/>
      <c r="B308" s="119"/>
      <c r="C308" s="119"/>
      <c r="D308" s="30"/>
      <c r="E308" s="231" t="s">
        <v>371</v>
      </c>
      <c r="F308" s="53"/>
      <c r="G308" s="53"/>
      <c r="H308" s="53"/>
      <c r="I308" s="195">
        <v>310000</v>
      </c>
      <c r="J308" s="33"/>
    </row>
    <row r="309" spans="1:10" ht="54" hidden="1" customHeight="1" x14ac:dyDescent="0.35">
      <c r="A309" s="80"/>
      <c r="B309" s="123"/>
      <c r="C309" s="123"/>
      <c r="D309" s="95"/>
      <c r="E309" s="67" t="s">
        <v>264</v>
      </c>
      <c r="F309" s="70"/>
      <c r="G309" s="70"/>
      <c r="H309" s="70"/>
      <c r="I309" s="195">
        <v>848000</v>
      </c>
      <c r="J309" s="63"/>
    </row>
    <row r="310" spans="1:10" ht="9.75" hidden="1" customHeight="1" x14ac:dyDescent="0.35">
      <c r="A310" s="237"/>
      <c r="B310" s="235"/>
      <c r="C310" s="235"/>
      <c r="D310" s="262"/>
      <c r="E310" s="231"/>
      <c r="F310" s="236"/>
      <c r="G310" s="236"/>
      <c r="H310" s="236"/>
      <c r="I310" s="232"/>
      <c r="J310" s="233"/>
    </row>
    <row r="311" spans="1:10" ht="41.25" hidden="1" customHeight="1" x14ac:dyDescent="0.35">
      <c r="A311" s="237" t="s">
        <v>342</v>
      </c>
      <c r="B311" s="248">
        <v>3194</v>
      </c>
      <c r="C311" s="250">
        <v>1030</v>
      </c>
      <c r="D311" s="186" t="s">
        <v>343</v>
      </c>
      <c r="E311" s="236"/>
      <c r="F311" s="236"/>
      <c r="G311" s="236"/>
      <c r="H311" s="236"/>
      <c r="I311" s="242">
        <f>SUM(I312:I314)</f>
        <v>96235956</v>
      </c>
      <c r="J311" s="233"/>
    </row>
    <row r="312" spans="1:10" ht="60" hidden="1" customHeight="1" x14ac:dyDescent="0.35">
      <c r="A312" s="237"/>
      <c r="B312" s="235"/>
      <c r="C312" s="263"/>
      <c r="D312" s="262"/>
      <c r="E312" s="264" t="s">
        <v>344</v>
      </c>
      <c r="F312" s="236"/>
      <c r="G312" s="236"/>
      <c r="H312" s="236"/>
      <c r="I312" s="232">
        <v>63735956</v>
      </c>
      <c r="J312" s="233"/>
    </row>
    <row r="313" spans="1:10" ht="36" hidden="1" customHeight="1" x14ac:dyDescent="0.35">
      <c r="A313" s="237"/>
      <c r="B313" s="235"/>
      <c r="C313" s="263"/>
      <c r="D313" s="262"/>
      <c r="E313" s="136" t="s">
        <v>378</v>
      </c>
      <c r="F313" s="236"/>
      <c r="G313" s="236"/>
      <c r="H313" s="236"/>
      <c r="I313" s="232">
        <v>3000000</v>
      </c>
      <c r="J313" s="233"/>
    </row>
    <row r="314" spans="1:10" ht="57.75" hidden="1" customHeight="1" x14ac:dyDescent="0.35">
      <c r="A314" s="237"/>
      <c r="B314" s="235"/>
      <c r="C314" s="263"/>
      <c r="D314" s="262"/>
      <c r="E314" s="264" t="s">
        <v>345</v>
      </c>
      <c r="F314" s="236"/>
      <c r="G314" s="236"/>
      <c r="H314" s="236"/>
      <c r="I314" s="232">
        <v>29500000</v>
      </c>
      <c r="J314" s="233"/>
    </row>
    <row r="315" spans="1:10" ht="9.75" hidden="1" customHeight="1" x14ac:dyDescent="0.35">
      <c r="A315" s="29"/>
      <c r="B315" s="123"/>
      <c r="C315" s="123"/>
      <c r="D315" s="30"/>
      <c r="E315" s="53"/>
      <c r="F315" s="53"/>
      <c r="G315" s="53"/>
      <c r="H315" s="53"/>
      <c r="I315" s="195"/>
      <c r="J315" s="33"/>
    </row>
    <row r="316" spans="1:10" ht="54.75" hidden="1" customHeight="1" x14ac:dyDescent="0.35">
      <c r="A316" s="80" t="s">
        <v>300</v>
      </c>
      <c r="B316" s="59">
        <v>3245</v>
      </c>
      <c r="C316" s="223">
        <v>1040</v>
      </c>
      <c r="D316" s="35" t="s">
        <v>301</v>
      </c>
      <c r="E316" s="70"/>
      <c r="F316" s="70"/>
      <c r="G316" s="70"/>
      <c r="H316" s="70"/>
      <c r="I316" s="194">
        <f>SUM(I317:I318)</f>
        <v>27337866</v>
      </c>
      <c r="J316" s="63"/>
    </row>
    <row r="317" spans="1:10" ht="75.75" hidden="1" customHeight="1" x14ac:dyDescent="0.35">
      <c r="A317" s="80"/>
      <c r="B317" s="123"/>
      <c r="C317" s="41"/>
      <c r="D317" s="95"/>
      <c r="E317" s="264" t="s">
        <v>302</v>
      </c>
      <c r="F317" s="70"/>
      <c r="G317" s="70"/>
      <c r="H317" s="70"/>
      <c r="I317" s="195">
        <v>26437228</v>
      </c>
      <c r="J317" s="63"/>
    </row>
    <row r="318" spans="1:10" ht="58.5" hidden="1" customHeight="1" x14ac:dyDescent="0.35">
      <c r="A318" s="237"/>
      <c r="B318" s="235"/>
      <c r="C318" s="263"/>
      <c r="D318" s="262"/>
      <c r="E318" s="264" t="s">
        <v>352</v>
      </c>
      <c r="F318" s="236"/>
      <c r="G318" s="236"/>
      <c r="H318" s="236"/>
      <c r="I318" s="232">
        <v>900638</v>
      </c>
      <c r="J318" s="233"/>
    </row>
    <row r="319" spans="1:10" ht="9.75" hidden="1" customHeight="1" x14ac:dyDescent="0.35">
      <c r="A319" s="80"/>
      <c r="B319" s="123"/>
      <c r="C319" s="123"/>
      <c r="D319" s="95"/>
      <c r="E319" s="70"/>
      <c r="F319" s="70"/>
      <c r="G319" s="70"/>
      <c r="H319" s="70"/>
      <c r="I319" s="195"/>
      <c r="J319" s="63"/>
    </row>
    <row r="320" spans="1:10" ht="24.75" hidden="1" customHeight="1" x14ac:dyDescent="0.35">
      <c r="A320" s="80" t="s">
        <v>234</v>
      </c>
      <c r="B320" s="59">
        <v>4030</v>
      </c>
      <c r="C320" s="57" t="s">
        <v>119</v>
      </c>
      <c r="D320" s="179" t="s">
        <v>120</v>
      </c>
      <c r="E320" s="70"/>
      <c r="F320" s="70"/>
      <c r="G320" s="70"/>
      <c r="H320" s="70"/>
      <c r="I320" s="194">
        <f>I321</f>
        <v>209000</v>
      </c>
      <c r="J320" s="63"/>
    </row>
    <row r="321" spans="1:11" ht="36" hidden="1" customHeight="1" x14ac:dyDescent="0.35">
      <c r="A321" s="80"/>
      <c r="B321" s="123"/>
      <c r="C321" s="41"/>
      <c r="D321" s="95"/>
      <c r="E321" s="67" t="s">
        <v>235</v>
      </c>
      <c r="F321" s="70"/>
      <c r="G321" s="70"/>
      <c r="H321" s="70"/>
      <c r="I321" s="195">
        <v>209000</v>
      </c>
      <c r="J321" s="63"/>
    </row>
    <row r="322" spans="1:11" ht="9.75" hidden="1" customHeight="1" x14ac:dyDescent="0.35">
      <c r="A322" s="80"/>
      <c r="B322" s="123"/>
      <c r="C322" s="123"/>
      <c r="D322" s="95"/>
      <c r="E322" s="70"/>
      <c r="F322" s="70"/>
      <c r="G322" s="70"/>
      <c r="H322" s="70"/>
      <c r="I322" s="195"/>
      <c r="J322" s="63"/>
    </row>
    <row r="323" spans="1:11" ht="24" hidden="1" customHeight="1" x14ac:dyDescent="0.35">
      <c r="A323" s="80" t="s">
        <v>192</v>
      </c>
      <c r="B323" s="59">
        <v>4040</v>
      </c>
      <c r="C323" s="57" t="s">
        <v>119</v>
      </c>
      <c r="D323" s="70" t="s">
        <v>124</v>
      </c>
      <c r="E323" s="46"/>
      <c r="F323" s="46"/>
      <c r="G323" s="46"/>
      <c r="H323" s="46"/>
      <c r="I323" s="194">
        <f>I324</f>
        <v>120000</v>
      </c>
      <c r="J323" s="33"/>
    </row>
    <row r="324" spans="1:11" ht="37.5" hidden="1" customHeight="1" x14ac:dyDescent="0.35">
      <c r="A324" s="118"/>
      <c r="B324" s="123"/>
      <c r="C324" s="123"/>
      <c r="D324" s="70"/>
      <c r="E324" s="135" t="s">
        <v>193</v>
      </c>
      <c r="F324" s="46"/>
      <c r="G324" s="46"/>
      <c r="H324" s="46"/>
      <c r="I324" s="195">
        <v>120000</v>
      </c>
      <c r="J324" s="33"/>
    </row>
    <row r="325" spans="1:11" ht="6.75" hidden="1" customHeight="1" x14ac:dyDescent="0.35">
      <c r="A325" s="118"/>
      <c r="B325" s="123"/>
      <c r="C325" s="123"/>
      <c r="D325" s="70"/>
      <c r="E325" s="135"/>
      <c r="F325" s="46"/>
      <c r="G325" s="46"/>
      <c r="H325" s="46"/>
      <c r="I325" s="195"/>
      <c r="J325" s="33"/>
    </row>
    <row r="326" spans="1:11" ht="34.5" hidden="1" customHeight="1" x14ac:dyDescent="0.35">
      <c r="A326" s="80" t="s">
        <v>194</v>
      </c>
      <c r="B326" s="85">
        <v>4060</v>
      </c>
      <c r="C326" s="82" t="s">
        <v>126</v>
      </c>
      <c r="D326" s="67" t="s">
        <v>127</v>
      </c>
      <c r="E326" s="46"/>
      <c r="F326" s="46"/>
      <c r="G326" s="46"/>
      <c r="H326" s="46"/>
      <c r="I326" s="194">
        <f>SUM(I327:I328)</f>
        <v>1786000</v>
      </c>
      <c r="J326" s="33"/>
    </row>
    <row r="327" spans="1:11" ht="37.5" hidden="1" customHeight="1" x14ac:dyDescent="0.35">
      <c r="A327" s="118"/>
      <c r="B327" s="119"/>
      <c r="C327" s="119"/>
      <c r="D327" s="53"/>
      <c r="E327" s="136" t="s">
        <v>287</v>
      </c>
      <c r="F327" s="46"/>
      <c r="G327" s="46"/>
      <c r="H327" s="46"/>
      <c r="I327" s="195">
        <v>1600000</v>
      </c>
      <c r="J327" s="33"/>
    </row>
    <row r="328" spans="1:11" ht="37.5" hidden="1" customHeight="1" x14ac:dyDescent="0.35">
      <c r="A328" s="118"/>
      <c r="B328" s="123"/>
      <c r="C328" s="123"/>
      <c r="D328" s="70"/>
      <c r="E328" s="67" t="s">
        <v>288</v>
      </c>
      <c r="F328" s="67"/>
      <c r="G328" s="67"/>
      <c r="H328" s="67"/>
      <c r="I328" s="195">
        <v>186000</v>
      </c>
      <c r="J328" s="63"/>
    </row>
    <row r="329" spans="1:11" ht="7.5" hidden="1" customHeight="1" x14ac:dyDescent="0.35">
      <c r="A329" s="118"/>
      <c r="B329" s="119"/>
      <c r="C329" s="119"/>
      <c r="D329" s="53"/>
      <c r="E329" s="46"/>
      <c r="F329" s="46"/>
      <c r="G329" s="46"/>
      <c r="H329" s="46"/>
      <c r="I329" s="195"/>
      <c r="J329" s="33"/>
    </row>
    <row r="330" spans="1:11" ht="57" hidden="1" customHeight="1" x14ac:dyDescent="0.35">
      <c r="A330" s="249">
        <v>1515031</v>
      </c>
      <c r="B330" s="248">
        <v>5031</v>
      </c>
      <c r="C330" s="248" t="s">
        <v>404</v>
      </c>
      <c r="D330" s="220" t="s">
        <v>135</v>
      </c>
      <c r="E330" s="231"/>
      <c r="F330" s="231"/>
      <c r="G330" s="231"/>
      <c r="H330" s="231"/>
      <c r="I330" s="242">
        <f>I331</f>
        <v>750000</v>
      </c>
      <c r="J330" s="233"/>
    </row>
    <row r="331" spans="1:11" ht="36.75" hidden="1" customHeight="1" x14ac:dyDescent="0.35">
      <c r="A331" s="234"/>
      <c r="B331" s="235"/>
      <c r="C331" s="235"/>
      <c r="D331" s="236"/>
      <c r="E331" s="231" t="s">
        <v>405</v>
      </c>
      <c r="F331" s="231"/>
      <c r="G331" s="231"/>
      <c r="H331" s="231"/>
      <c r="I331" s="232">
        <v>750000</v>
      </c>
      <c r="J331" s="233"/>
    </row>
    <row r="332" spans="1:11" ht="7.5" hidden="1" customHeight="1" x14ac:dyDescent="0.35">
      <c r="A332" s="234"/>
      <c r="B332" s="235"/>
      <c r="C332" s="235"/>
      <c r="D332" s="236"/>
      <c r="E332" s="231"/>
      <c r="F332" s="231"/>
      <c r="G332" s="231"/>
      <c r="H332" s="231"/>
      <c r="I332" s="232"/>
      <c r="J332" s="233"/>
    </row>
    <row r="333" spans="1:11" ht="27.75" customHeight="1" x14ac:dyDescent="0.35">
      <c r="A333" s="29" t="s">
        <v>195</v>
      </c>
      <c r="B333" s="85">
        <v>6011</v>
      </c>
      <c r="C333" s="34" t="s">
        <v>143</v>
      </c>
      <c r="D333" s="46" t="s">
        <v>144</v>
      </c>
      <c r="E333" s="46"/>
      <c r="F333" s="46"/>
      <c r="G333" s="46"/>
      <c r="H333" s="46"/>
      <c r="I333" s="194">
        <f>SUM(I334:I343)</f>
        <v>8545000</v>
      </c>
      <c r="J333" s="33"/>
      <c r="K333" s="3">
        <v>1</v>
      </c>
    </row>
    <row r="334" spans="1:11" ht="35.25" customHeight="1" x14ac:dyDescent="0.35">
      <c r="A334" s="118"/>
      <c r="B334" s="119"/>
      <c r="C334" s="119"/>
      <c r="D334" s="53"/>
      <c r="E334" s="46" t="s">
        <v>196</v>
      </c>
      <c r="F334" s="46"/>
      <c r="G334" s="46"/>
      <c r="H334" s="46"/>
      <c r="I334" s="195">
        <v>345000</v>
      </c>
      <c r="J334" s="33"/>
      <c r="K334" s="3">
        <v>1</v>
      </c>
    </row>
    <row r="335" spans="1:11" ht="56.25" hidden="1" customHeight="1" x14ac:dyDescent="0.35">
      <c r="A335" s="234"/>
      <c r="B335" s="235"/>
      <c r="C335" s="235"/>
      <c r="D335" s="236"/>
      <c r="E335" s="243" t="s">
        <v>310</v>
      </c>
      <c r="F335" s="231"/>
      <c r="G335" s="231"/>
      <c r="H335" s="231"/>
      <c r="I335" s="232">
        <v>500000</v>
      </c>
      <c r="J335" s="233"/>
    </row>
    <row r="336" spans="1:11" ht="54" hidden="1" x14ac:dyDescent="0.35">
      <c r="A336" s="234"/>
      <c r="B336" s="235"/>
      <c r="C336" s="235"/>
      <c r="D336" s="236"/>
      <c r="E336" s="243" t="s">
        <v>311</v>
      </c>
      <c r="F336" s="231"/>
      <c r="G336" s="231"/>
      <c r="H336" s="231"/>
      <c r="I336" s="232">
        <v>1000000</v>
      </c>
      <c r="J336" s="233"/>
    </row>
    <row r="337" spans="1:11" ht="54" hidden="1" x14ac:dyDescent="0.35">
      <c r="A337" s="234"/>
      <c r="B337" s="235"/>
      <c r="C337" s="235"/>
      <c r="D337" s="236"/>
      <c r="E337" s="243" t="s">
        <v>312</v>
      </c>
      <c r="F337" s="231"/>
      <c r="G337" s="231"/>
      <c r="H337" s="231"/>
      <c r="I337" s="232">
        <v>1500000</v>
      </c>
      <c r="J337" s="233"/>
    </row>
    <row r="338" spans="1:11" ht="54" hidden="1" x14ac:dyDescent="0.35">
      <c r="A338" s="234"/>
      <c r="B338" s="235"/>
      <c r="C338" s="235"/>
      <c r="D338" s="236"/>
      <c r="E338" s="243" t="s">
        <v>313</v>
      </c>
      <c r="F338" s="231"/>
      <c r="G338" s="231"/>
      <c r="H338" s="231"/>
      <c r="I338" s="232">
        <v>2000000</v>
      </c>
      <c r="J338" s="233"/>
    </row>
    <row r="339" spans="1:11" ht="54" hidden="1" x14ac:dyDescent="0.35">
      <c r="A339" s="234"/>
      <c r="B339" s="235"/>
      <c r="C339" s="235"/>
      <c r="D339" s="236"/>
      <c r="E339" s="243" t="s">
        <v>314</v>
      </c>
      <c r="F339" s="231"/>
      <c r="G339" s="231"/>
      <c r="H339" s="231"/>
      <c r="I339" s="232">
        <v>500000</v>
      </c>
      <c r="J339" s="233"/>
    </row>
    <row r="340" spans="1:11" ht="54" hidden="1" x14ac:dyDescent="0.35">
      <c r="A340" s="234"/>
      <c r="B340" s="235"/>
      <c r="C340" s="235"/>
      <c r="D340" s="236"/>
      <c r="E340" s="243" t="s">
        <v>315</v>
      </c>
      <c r="F340" s="231"/>
      <c r="G340" s="231"/>
      <c r="H340" s="231"/>
      <c r="I340" s="232">
        <v>500000</v>
      </c>
      <c r="J340" s="233"/>
    </row>
    <row r="341" spans="1:11" ht="54" hidden="1" x14ac:dyDescent="0.35">
      <c r="A341" s="234"/>
      <c r="B341" s="235"/>
      <c r="C341" s="235"/>
      <c r="D341" s="236"/>
      <c r="E341" s="243" t="s">
        <v>316</v>
      </c>
      <c r="F341" s="231"/>
      <c r="G341" s="231"/>
      <c r="H341" s="231"/>
      <c r="I341" s="232">
        <v>1000000</v>
      </c>
      <c r="J341" s="233"/>
    </row>
    <row r="342" spans="1:11" ht="54" hidden="1" x14ac:dyDescent="0.35">
      <c r="A342" s="234"/>
      <c r="B342" s="235"/>
      <c r="C342" s="235"/>
      <c r="D342" s="236"/>
      <c r="E342" s="243" t="s">
        <v>317</v>
      </c>
      <c r="F342" s="231"/>
      <c r="G342" s="231"/>
      <c r="H342" s="231"/>
      <c r="I342" s="232">
        <v>1000000</v>
      </c>
      <c r="J342" s="233"/>
    </row>
    <row r="343" spans="1:11" ht="54" hidden="1" x14ac:dyDescent="0.35">
      <c r="A343" s="234"/>
      <c r="B343" s="235"/>
      <c r="C343" s="235"/>
      <c r="D343" s="236"/>
      <c r="E343" s="243" t="s">
        <v>318</v>
      </c>
      <c r="F343" s="231"/>
      <c r="G343" s="231"/>
      <c r="H343" s="231"/>
      <c r="I343" s="232">
        <v>200000</v>
      </c>
      <c r="J343" s="233"/>
    </row>
    <row r="344" spans="1:11" ht="7.5" customHeight="1" x14ac:dyDescent="0.35">
      <c r="A344" s="118"/>
      <c r="B344" s="119"/>
      <c r="C344" s="119"/>
      <c r="D344" s="53"/>
      <c r="E344" s="46"/>
      <c r="F344" s="46"/>
      <c r="G344" s="46"/>
      <c r="H344" s="46"/>
      <c r="I344" s="195"/>
      <c r="J344" s="33"/>
      <c r="K344" s="3">
        <v>1</v>
      </c>
    </row>
    <row r="345" spans="1:11" ht="36" hidden="1" customHeight="1" x14ac:dyDescent="0.35">
      <c r="A345" s="80" t="s">
        <v>197</v>
      </c>
      <c r="B345" s="81">
        <v>4084</v>
      </c>
      <c r="C345" s="82" t="s">
        <v>198</v>
      </c>
      <c r="D345" s="136" t="s">
        <v>199</v>
      </c>
      <c r="E345" s="46"/>
      <c r="F345" s="46"/>
      <c r="G345" s="46"/>
      <c r="H345" s="46"/>
      <c r="I345" s="194">
        <f>SUM(I346)</f>
        <v>19360000</v>
      </c>
      <c r="J345" s="33"/>
    </row>
    <row r="346" spans="1:11" ht="43.5" hidden="1" customHeight="1" x14ac:dyDescent="0.35">
      <c r="A346" s="29"/>
      <c r="B346" s="85"/>
      <c r="C346" s="34"/>
      <c r="D346" s="46"/>
      <c r="E346" s="46" t="s">
        <v>200</v>
      </c>
      <c r="F346" s="46"/>
      <c r="G346" s="46"/>
      <c r="H346" s="46"/>
      <c r="I346" s="195">
        <v>19360000</v>
      </c>
      <c r="J346" s="33"/>
    </row>
    <row r="347" spans="1:11" ht="7.5" hidden="1" customHeight="1" x14ac:dyDescent="0.35">
      <c r="A347" s="118"/>
      <c r="B347" s="119"/>
      <c r="C347" s="119"/>
      <c r="D347" s="53"/>
      <c r="E347" s="46"/>
      <c r="F347" s="46"/>
      <c r="G347" s="46"/>
      <c r="H347" s="46"/>
      <c r="I347" s="195"/>
      <c r="J347" s="33"/>
    </row>
    <row r="348" spans="1:11" ht="38.25" customHeight="1" x14ac:dyDescent="0.35">
      <c r="A348" s="51">
        <v>1517366</v>
      </c>
      <c r="B348" s="52">
        <v>7366</v>
      </c>
      <c r="C348" s="137" t="s">
        <v>38</v>
      </c>
      <c r="D348" s="58" t="s">
        <v>201</v>
      </c>
      <c r="E348" s="46"/>
      <c r="F348" s="46"/>
      <c r="G348" s="46"/>
      <c r="H348" s="46"/>
      <c r="I348" s="194">
        <f>SUM(I349)</f>
        <v>34335100</v>
      </c>
      <c r="J348" s="33"/>
      <c r="K348" s="3">
        <v>1</v>
      </c>
    </row>
    <row r="349" spans="1:11" ht="84.75" customHeight="1" x14ac:dyDescent="0.35">
      <c r="A349" s="138"/>
      <c r="B349" s="139"/>
      <c r="C349" s="139"/>
      <c r="D349" s="53"/>
      <c r="E349" s="140" t="s">
        <v>202</v>
      </c>
      <c r="F349" s="61"/>
      <c r="G349" s="61"/>
      <c r="H349" s="61"/>
      <c r="I349" s="198">
        <v>34335100</v>
      </c>
      <c r="J349" s="33"/>
      <c r="K349" s="3">
        <v>1</v>
      </c>
    </row>
    <row r="350" spans="1:11" ht="8.25" customHeight="1" x14ac:dyDescent="0.35">
      <c r="A350" s="138"/>
      <c r="B350" s="139"/>
      <c r="C350" s="139"/>
      <c r="D350" s="53"/>
      <c r="E350" s="141"/>
      <c r="F350" s="61"/>
      <c r="G350" s="61"/>
      <c r="H350" s="61"/>
      <c r="I350" s="198"/>
      <c r="J350" s="33"/>
      <c r="K350" s="3">
        <v>1</v>
      </c>
    </row>
    <row r="351" spans="1:11" ht="38.25" customHeight="1" x14ac:dyDescent="0.35">
      <c r="A351" s="80" t="s">
        <v>203</v>
      </c>
      <c r="B351" s="59">
        <v>7370</v>
      </c>
      <c r="C351" s="57" t="s">
        <v>38</v>
      </c>
      <c r="D351" s="67" t="s">
        <v>204</v>
      </c>
      <c r="E351" s="62"/>
      <c r="F351" s="61"/>
      <c r="G351" s="61"/>
      <c r="H351" s="61"/>
      <c r="I351" s="199">
        <f>SUM(I352:I363)</f>
        <v>7441000</v>
      </c>
      <c r="J351" s="63"/>
      <c r="K351" s="3">
        <v>1</v>
      </c>
    </row>
    <row r="352" spans="1:11" ht="35.25" hidden="1" customHeight="1" x14ac:dyDescent="0.35">
      <c r="A352" s="80"/>
      <c r="B352" s="59"/>
      <c r="C352" s="57"/>
      <c r="D352" s="67"/>
      <c r="E352" s="67" t="s">
        <v>245</v>
      </c>
      <c r="F352" s="61"/>
      <c r="G352" s="61"/>
      <c r="H352" s="61"/>
      <c r="I352" s="198">
        <v>300000</v>
      </c>
      <c r="J352" s="63"/>
    </row>
    <row r="353" spans="1:11" ht="35.25" hidden="1" customHeight="1" x14ac:dyDescent="0.35">
      <c r="A353" s="80"/>
      <c r="B353" s="59"/>
      <c r="C353" s="57"/>
      <c r="D353" s="67"/>
      <c r="E353" s="67" t="s">
        <v>246</v>
      </c>
      <c r="F353" s="61"/>
      <c r="G353" s="61"/>
      <c r="H353" s="61"/>
      <c r="I353" s="198">
        <v>1100000</v>
      </c>
      <c r="J353" s="63"/>
    </row>
    <row r="354" spans="1:11" ht="52.5" hidden="1" customHeight="1" x14ac:dyDescent="0.35">
      <c r="A354" s="80"/>
      <c r="B354" s="59"/>
      <c r="C354" s="57"/>
      <c r="D354" s="67"/>
      <c r="E354" s="61" t="s">
        <v>205</v>
      </c>
      <c r="F354" s="61"/>
      <c r="G354" s="61"/>
      <c r="H354" s="61"/>
      <c r="I354" s="198">
        <v>280000</v>
      </c>
      <c r="J354" s="63"/>
    </row>
    <row r="355" spans="1:11" ht="56.25" hidden="1" customHeight="1" x14ac:dyDescent="0.35">
      <c r="A355" s="80"/>
      <c r="B355" s="59"/>
      <c r="C355" s="57"/>
      <c r="D355" s="67"/>
      <c r="E355" s="61" t="s">
        <v>241</v>
      </c>
      <c r="F355" s="61"/>
      <c r="G355" s="61"/>
      <c r="H355" s="61"/>
      <c r="I355" s="198">
        <v>420000</v>
      </c>
      <c r="J355" s="63"/>
    </row>
    <row r="356" spans="1:11" ht="38.25" customHeight="1" x14ac:dyDescent="0.35">
      <c r="A356" s="237"/>
      <c r="B356" s="248"/>
      <c r="C356" s="255"/>
      <c r="D356" s="231"/>
      <c r="E356" s="261" t="s">
        <v>406</v>
      </c>
      <c r="F356" s="261"/>
      <c r="G356" s="261"/>
      <c r="H356" s="261"/>
      <c r="I356" s="281">
        <v>700000</v>
      </c>
      <c r="J356" s="233"/>
      <c r="K356" s="3">
        <v>1</v>
      </c>
    </row>
    <row r="357" spans="1:11" ht="38.4" hidden="1" customHeight="1" x14ac:dyDescent="0.35">
      <c r="A357" s="80"/>
      <c r="B357" s="59"/>
      <c r="C357" s="57"/>
      <c r="D357" s="67"/>
      <c r="E357" s="183" t="s">
        <v>243</v>
      </c>
      <c r="F357" s="61"/>
      <c r="G357" s="61"/>
      <c r="H357" s="61"/>
      <c r="I357" s="198">
        <v>462000</v>
      </c>
      <c r="J357" s="63"/>
    </row>
    <row r="358" spans="1:11" ht="42.75" hidden="1" customHeight="1" x14ac:dyDescent="0.35">
      <c r="A358" s="142"/>
      <c r="B358" s="143"/>
      <c r="C358" s="144"/>
      <c r="D358" s="67"/>
      <c r="E358" s="145" t="s">
        <v>224</v>
      </c>
      <c r="F358" s="61"/>
      <c r="G358" s="61"/>
      <c r="H358" s="61"/>
      <c r="I358" s="198">
        <v>1323000</v>
      </c>
      <c r="J358" s="63"/>
    </row>
    <row r="359" spans="1:11" ht="42.75" hidden="1" customHeight="1" x14ac:dyDescent="0.35">
      <c r="A359" s="142"/>
      <c r="B359" s="143"/>
      <c r="C359" s="144"/>
      <c r="D359" s="231"/>
      <c r="E359" s="261" t="s">
        <v>372</v>
      </c>
      <c r="F359" s="261"/>
      <c r="G359" s="261"/>
      <c r="H359" s="261"/>
      <c r="I359" s="281">
        <v>100000</v>
      </c>
      <c r="J359" s="233"/>
    </row>
    <row r="360" spans="1:11" ht="31.5" hidden="1" customHeight="1" x14ac:dyDescent="0.35">
      <c r="A360" s="142"/>
      <c r="B360" s="143"/>
      <c r="C360" s="144"/>
      <c r="D360" s="231"/>
      <c r="E360" s="261" t="s">
        <v>407</v>
      </c>
      <c r="F360" s="261"/>
      <c r="G360" s="261"/>
      <c r="H360" s="261"/>
      <c r="I360" s="281">
        <v>500000</v>
      </c>
      <c r="J360" s="233"/>
    </row>
    <row r="361" spans="1:11" ht="30" customHeight="1" x14ac:dyDescent="0.35">
      <c r="A361" s="142"/>
      <c r="B361" s="143"/>
      <c r="C361" s="144"/>
      <c r="D361" s="231"/>
      <c r="E361" s="259" t="s">
        <v>373</v>
      </c>
      <c r="F361" s="261"/>
      <c r="G361" s="261"/>
      <c r="H361" s="261"/>
      <c r="I361" s="281">
        <v>1323000</v>
      </c>
      <c r="J361" s="233"/>
      <c r="K361" s="3">
        <v>1</v>
      </c>
    </row>
    <row r="362" spans="1:11" ht="30" customHeight="1" x14ac:dyDescent="0.35">
      <c r="A362" s="142"/>
      <c r="B362" s="143"/>
      <c r="C362" s="144"/>
      <c r="D362" s="231"/>
      <c r="E362" s="291" t="s">
        <v>408</v>
      </c>
      <c r="F362" s="261"/>
      <c r="G362" s="261"/>
      <c r="H362" s="261"/>
      <c r="I362" s="281">
        <v>833000</v>
      </c>
      <c r="J362" s="233"/>
      <c r="K362" s="3">
        <v>1</v>
      </c>
    </row>
    <row r="363" spans="1:11" ht="42.75" hidden="1" customHeight="1" x14ac:dyDescent="0.35">
      <c r="A363" s="142"/>
      <c r="B363" s="143"/>
      <c r="C363" s="144"/>
      <c r="D363" s="67"/>
      <c r="E363" s="145" t="s">
        <v>281</v>
      </c>
      <c r="F363" s="61"/>
      <c r="G363" s="61"/>
      <c r="H363" s="61"/>
      <c r="I363" s="198">
        <v>100000</v>
      </c>
      <c r="J363" s="63"/>
    </row>
    <row r="364" spans="1:11" ht="7.5" customHeight="1" x14ac:dyDescent="0.35">
      <c r="A364" s="118"/>
      <c r="B364" s="123"/>
      <c r="C364" s="123"/>
      <c r="D364" s="70"/>
      <c r="E364" s="67"/>
      <c r="F364" s="67"/>
      <c r="G364" s="67"/>
      <c r="H364" s="67"/>
      <c r="I364" s="195"/>
      <c r="J364" s="63"/>
      <c r="K364" s="3">
        <v>1</v>
      </c>
    </row>
    <row r="365" spans="1:11" ht="38.25" hidden="1" customHeight="1" x14ac:dyDescent="0.35">
      <c r="A365" s="105">
        <v>3400000</v>
      </c>
      <c r="B365" s="146"/>
      <c r="C365" s="146"/>
      <c r="D365" s="147" t="s">
        <v>206</v>
      </c>
      <c r="E365" s="84"/>
      <c r="F365" s="84"/>
      <c r="G365" s="84"/>
      <c r="H365" s="84"/>
      <c r="I365" s="193">
        <f>I366</f>
        <v>1490000</v>
      </c>
      <c r="J365" s="28"/>
    </row>
    <row r="366" spans="1:11" ht="34.5" hidden="1" customHeight="1" x14ac:dyDescent="0.35">
      <c r="A366" s="98">
        <v>3410000</v>
      </c>
      <c r="B366" s="148"/>
      <c r="C366" s="148"/>
      <c r="D366" s="149" t="s">
        <v>206</v>
      </c>
      <c r="E366" s="53"/>
      <c r="F366" s="53"/>
      <c r="G366" s="53"/>
      <c r="H366" s="53"/>
      <c r="I366" s="194">
        <f>I368</f>
        <v>1490000</v>
      </c>
      <c r="J366" s="32"/>
    </row>
    <row r="367" spans="1:11" ht="10.5" hidden="1" customHeight="1" x14ac:dyDescent="0.35">
      <c r="A367" s="29"/>
      <c r="B367" s="150"/>
      <c r="C367" s="150"/>
      <c r="D367" s="151"/>
      <c r="E367" s="53"/>
      <c r="F367" s="53"/>
      <c r="G367" s="53"/>
      <c r="H367" s="53"/>
      <c r="I367" s="195"/>
      <c r="J367" s="33"/>
    </row>
    <row r="368" spans="1:11" ht="35.25" hidden="1" customHeight="1" x14ac:dyDescent="0.35">
      <c r="A368" s="29" t="s">
        <v>207</v>
      </c>
      <c r="B368" s="34" t="s">
        <v>98</v>
      </c>
      <c r="C368" s="34" t="s">
        <v>23</v>
      </c>
      <c r="D368" s="35" t="s">
        <v>99</v>
      </c>
      <c r="E368" s="53"/>
      <c r="F368" s="53"/>
      <c r="G368" s="53"/>
      <c r="H368" s="53"/>
      <c r="I368" s="194">
        <f>SUM(I369:I370)</f>
        <v>1490000</v>
      </c>
      <c r="J368" s="32"/>
    </row>
    <row r="369" spans="1:11" ht="21.75" hidden="1" customHeight="1" x14ac:dyDescent="0.35">
      <c r="A369" s="118"/>
      <c r="B369" s="119"/>
      <c r="C369" s="119"/>
      <c r="D369" s="53"/>
      <c r="E369" s="46" t="s">
        <v>208</v>
      </c>
      <c r="F369" s="46"/>
      <c r="G369" s="46"/>
      <c r="H369" s="46"/>
      <c r="I369" s="195">
        <v>290000</v>
      </c>
      <c r="J369" s="33"/>
    </row>
    <row r="370" spans="1:11" ht="53.25" hidden="1" customHeight="1" x14ac:dyDescent="0.35">
      <c r="A370" s="234"/>
      <c r="B370" s="235"/>
      <c r="C370" s="235"/>
      <c r="D370" s="236"/>
      <c r="E370" s="238" t="s">
        <v>409</v>
      </c>
      <c r="F370" s="231"/>
      <c r="G370" s="231"/>
      <c r="H370" s="231"/>
      <c r="I370" s="232">
        <v>1200000</v>
      </c>
      <c r="J370" s="233"/>
    </row>
    <row r="371" spans="1:11" ht="10.5" hidden="1" customHeight="1" x14ac:dyDescent="0.35">
      <c r="A371" s="118"/>
      <c r="B371" s="119"/>
      <c r="C371" s="119"/>
      <c r="D371" s="53"/>
      <c r="E371" s="53"/>
      <c r="F371" s="53"/>
      <c r="G371" s="53"/>
      <c r="H371" s="53"/>
      <c r="I371" s="195"/>
      <c r="J371" s="33"/>
    </row>
    <row r="372" spans="1:11" ht="33.75" customHeight="1" x14ac:dyDescent="0.35">
      <c r="A372" s="105">
        <v>3700000</v>
      </c>
      <c r="B372" s="152"/>
      <c r="C372" s="152"/>
      <c r="D372" s="91" t="s">
        <v>209</v>
      </c>
      <c r="E372" s="84"/>
      <c r="F372" s="84"/>
      <c r="G372" s="84"/>
      <c r="H372" s="84"/>
      <c r="I372" s="193">
        <f>I373</f>
        <v>60082620</v>
      </c>
      <c r="J372" s="28"/>
      <c r="K372" s="3">
        <v>1</v>
      </c>
    </row>
    <row r="373" spans="1:11" ht="29.25" customHeight="1" x14ac:dyDescent="0.35">
      <c r="A373" s="98">
        <v>3710000</v>
      </c>
      <c r="B373" s="153"/>
      <c r="C373" s="153"/>
      <c r="D373" s="95" t="s">
        <v>209</v>
      </c>
      <c r="E373" s="70"/>
      <c r="F373" s="70"/>
      <c r="G373" s="70"/>
      <c r="H373" s="70"/>
      <c r="I373" s="194">
        <f>I375+I383+I378</f>
        <v>60082620</v>
      </c>
      <c r="J373" s="65"/>
      <c r="K373" s="3">
        <v>1</v>
      </c>
    </row>
    <row r="374" spans="1:11" ht="8.25" customHeight="1" x14ac:dyDescent="0.35">
      <c r="A374" s="80"/>
      <c r="B374" s="123"/>
      <c r="C374" s="154"/>
      <c r="D374" s="67"/>
      <c r="E374" s="70"/>
      <c r="F374" s="70"/>
      <c r="G374" s="70"/>
      <c r="H374" s="70"/>
      <c r="I374" s="195"/>
      <c r="J374" s="63"/>
      <c r="K374" s="3">
        <v>1</v>
      </c>
    </row>
    <row r="375" spans="1:11" ht="36" hidden="1" customHeight="1" x14ac:dyDescent="0.35">
      <c r="A375" s="29" t="s">
        <v>210</v>
      </c>
      <c r="B375" s="34" t="s">
        <v>98</v>
      </c>
      <c r="C375" s="34" t="s">
        <v>23</v>
      </c>
      <c r="D375" s="36" t="s">
        <v>99</v>
      </c>
      <c r="E375" s="53"/>
      <c r="F375" s="53"/>
      <c r="G375" s="53"/>
      <c r="H375" s="53"/>
      <c r="I375" s="194">
        <f>I376</f>
        <v>80000</v>
      </c>
      <c r="J375" s="32"/>
    </row>
    <row r="376" spans="1:11" ht="30" hidden="1" customHeight="1" x14ac:dyDescent="0.35">
      <c r="A376" s="118"/>
      <c r="B376" s="119"/>
      <c r="C376" s="119"/>
      <c r="D376" s="53"/>
      <c r="E376" s="42" t="s">
        <v>211</v>
      </c>
      <c r="F376" s="42"/>
      <c r="G376" s="42"/>
      <c r="H376" s="42"/>
      <c r="I376" s="195">
        <v>80000</v>
      </c>
      <c r="J376" s="33"/>
    </row>
    <row r="377" spans="1:11" ht="8.4" hidden="1" customHeight="1" x14ac:dyDescent="0.35">
      <c r="A377" s="118"/>
      <c r="B377" s="123"/>
      <c r="C377" s="123"/>
      <c r="D377" s="70"/>
      <c r="E377" s="42"/>
      <c r="F377" s="42"/>
      <c r="G377" s="42"/>
      <c r="H377" s="42"/>
      <c r="I377" s="195"/>
      <c r="J377" s="63"/>
    </row>
    <row r="378" spans="1:11" ht="30" hidden="1" customHeight="1" x14ac:dyDescent="0.35">
      <c r="A378" s="98">
        <v>3719770</v>
      </c>
      <c r="B378" s="214">
        <v>9770</v>
      </c>
      <c r="C378" s="215">
        <v>180</v>
      </c>
      <c r="D378" s="216" t="s">
        <v>279</v>
      </c>
      <c r="E378" s="70"/>
      <c r="F378" s="42"/>
      <c r="G378" s="42"/>
      <c r="H378" s="42"/>
      <c r="I378" s="194">
        <f>SUM(I379:I381)</f>
        <v>12950000</v>
      </c>
      <c r="J378" s="63"/>
    </row>
    <row r="379" spans="1:11" ht="73.2" hidden="1" customHeight="1" x14ac:dyDescent="0.35">
      <c r="A379" s="118"/>
      <c r="B379" s="123"/>
      <c r="C379" s="41"/>
      <c r="D379" s="70"/>
      <c r="E379" s="217" t="s">
        <v>280</v>
      </c>
      <c r="F379" s="42"/>
      <c r="G379" s="42"/>
      <c r="H379" s="42"/>
      <c r="I379" s="195">
        <v>7500000</v>
      </c>
      <c r="J379" s="63"/>
    </row>
    <row r="380" spans="1:11" ht="65.25" hidden="1" customHeight="1" x14ac:dyDescent="0.35">
      <c r="A380" s="118"/>
      <c r="B380" s="123"/>
      <c r="C380" s="41"/>
      <c r="D380" s="70"/>
      <c r="E380" s="252" t="s">
        <v>321</v>
      </c>
      <c r="F380" s="42"/>
      <c r="G380" s="42"/>
      <c r="H380" s="42"/>
      <c r="I380" s="195">
        <v>5000000</v>
      </c>
      <c r="J380" s="63"/>
    </row>
    <row r="381" spans="1:11" ht="66" hidden="1" customHeight="1" x14ac:dyDescent="0.35">
      <c r="A381" s="118"/>
      <c r="B381" s="123"/>
      <c r="C381" s="41"/>
      <c r="D381" s="70"/>
      <c r="E381" s="218" t="s">
        <v>289</v>
      </c>
      <c r="F381" s="42"/>
      <c r="G381" s="42"/>
      <c r="H381" s="42"/>
      <c r="I381" s="195">
        <v>450000</v>
      </c>
      <c r="J381" s="63"/>
    </row>
    <row r="382" spans="1:11" ht="9.75" hidden="1" customHeight="1" x14ac:dyDescent="0.35">
      <c r="A382" s="118"/>
      <c r="B382" s="119"/>
      <c r="C382" s="119"/>
      <c r="D382" s="53"/>
      <c r="E382" s="46"/>
      <c r="F382" s="42"/>
      <c r="G382" s="42"/>
      <c r="H382" s="42"/>
      <c r="I382" s="195"/>
      <c r="J382" s="33"/>
    </row>
    <row r="383" spans="1:11" ht="36" customHeight="1" x14ac:dyDescent="0.35">
      <c r="A383" s="80" t="s">
        <v>236</v>
      </c>
      <c r="B383" s="82" t="s">
        <v>237</v>
      </c>
      <c r="C383" s="180" t="s">
        <v>238</v>
      </c>
      <c r="D383" s="83" t="s">
        <v>239</v>
      </c>
      <c r="E383" s="42"/>
      <c r="F383" s="42"/>
      <c r="G383" s="42"/>
      <c r="H383" s="42"/>
      <c r="I383" s="194">
        <f>SUM(I384:I410)</f>
        <v>47052620</v>
      </c>
      <c r="J383" s="63"/>
      <c r="K383" s="3">
        <v>1</v>
      </c>
    </row>
    <row r="384" spans="1:11" ht="73.5" hidden="1" customHeight="1" x14ac:dyDescent="0.35">
      <c r="A384" s="80"/>
      <c r="B384" s="82"/>
      <c r="C384" s="180"/>
      <c r="D384" s="83"/>
      <c r="E384" s="184" t="s">
        <v>248</v>
      </c>
      <c r="F384" s="42"/>
      <c r="G384" s="42"/>
      <c r="H384" s="42"/>
      <c r="I384" s="195">
        <v>800000</v>
      </c>
      <c r="J384" s="63"/>
    </row>
    <row r="385" spans="1:11" ht="87" hidden="1" customHeight="1" x14ac:dyDescent="0.35">
      <c r="A385" s="80"/>
      <c r="B385" s="82"/>
      <c r="C385" s="180"/>
      <c r="D385" s="83"/>
      <c r="E385" s="224" t="s">
        <v>265</v>
      </c>
      <c r="F385" s="42"/>
      <c r="G385" s="42"/>
      <c r="H385" s="42"/>
      <c r="I385" s="195">
        <v>3000000</v>
      </c>
      <c r="J385" s="63"/>
    </row>
    <row r="386" spans="1:11" ht="156.75" hidden="1" customHeight="1" x14ac:dyDescent="0.35">
      <c r="A386" s="80"/>
      <c r="B386" s="82"/>
      <c r="C386" s="180"/>
      <c r="D386" s="83"/>
      <c r="E386" s="253" t="s">
        <v>322</v>
      </c>
      <c r="F386" s="42"/>
      <c r="G386" s="42"/>
      <c r="H386" s="42"/>
      <c r="I386" s="195">
        <v>150000</v>
      </c>
      <c r="J386" s="63"/>
    </row>
    <row r="387" spans="1:11" ht="88.5" hidden="1" customHeight="1" x14ac:dyDescent="0.35">
      <c r="A387" s="80"/>
      <c r="B387" s="82"/>
      <c r="C387" s="180"/>
      <c r="D387" s="83"/>
      <c r="E387" s="225" t="s">
        <v>274</v>
      </c>
      <c r="F387" s="42"/>
      <c r="G387" s="42"/>
      <c r="H387" s="42"/>
      <c r="I387" s="195">
        <v>4500000</v>
      </c>
      <c r="J387" s="63"/>
    </row>
    <row r="388" spans="1:11" ht="89.25" hidden="1" customHeight="1" x14ac:dyDescent="0.35">
      <c r="A388" s="80"/>
      <c r="B388" s="82"/>
      <c r="C388" s="180"/>
      <c r="D388" s="83"/>
      <c r="E388" s="226" t="s">
        <v>303</v>
      </c>
      <c r="F388" s="42"/>
      <c r="G388" s="42"/>
      <c r="H388" s="42"/>
      <c r="I388" s="195">
        <v>518220</v>
      </c>
      <c r="J388" s="63"/>
    </row>
    <row r="389" spans="1:11" ht="68.25" hidden="1" customHeight="1" x14ac:dyDescent="0.35">
      <c r="A389" s="237"/>
      <c r="B389" s="229"/>
      <c r="C389" s="269"/>
      <c r="D389" s="238"/>
      <c r="E389" s="297" t="s">
        <v>415</v>
      </c>
      <c r="F389" s="239"/>
      <c r="G389" s="239"/>
      <c r="H389" s="239"/>
      <c r="I389" s="232">
        <v>130000</v>
      </c>
      <c r="J389" s="233"/>
    </row>
    <row r="390" spans="1:11" ht="66" hidden="1" customHeight="1" x14ac:dyDescent="0.35">
      <c r="A390" s="237"/>
      <c r="B390" s="229"/>
      <c r="C390" s="269"/>
      <c r="D390" s="238"/>
      <c r="E390" s="226" t="s">
        <v>410</v>
      </c>
      <c r="F390" s="239"/>
      <c r="G390" s="239"/>
      <c r="H390" s="239"/>
      <c r="I390" s="232">
        <v>6800000</v>
      </c>
      <c r="J390" s="233"/>
    </row>
    <row r="391" spans="1:11" ht="91.5" hidden="1" customHeight="1" x14ac:dyDescent="0.35">
      <c r="A391" s="80"/>
      <c r="B391" s="82"/>
      <c r="C391" s="180"/>
      <c r="D391" s="83"/>
      <c r="E391" s="293" t="s">
        <v>266</v>
      </c>
      <c r="F391" s="42"/>
      <c r="G391" s="42"/>
      <c r="H391" s="42"/>
      <c r="I391" s="195">
        <v>2000000</v>
      </c>
      <c r="J391" s="63"/>
    </row>
    <row r="392" spans="1:11" ht="91.5" hidden="1" customHeight="1" x14ac:dyDescent="0.35">
      <c r="A392" s="80"/>
      <c r="B392" s="82"/>
      <c r="C392" s="180"/>
      <c r="D392" s="83"/>
      <c r="E392" s="292" t="s">
        <v>267</v>
      </c>
      <c r="F392" s="42"/>
      <c r="G392" s="42"/>
      <c r="H392" s="42"/>
      <c r="I392" s="195">
        <v>1000000</v>
      </c>
      <c r="J392" s="63"/>
    </row>
    <row r="393" spans="1:11" ht="72.75" customHeight="1" x14ac:dyDescent="0.35">
      <c r="A393" s="80"/>
      <c r="B393" s="82"/>
      <c r="C393" s="180"/>
      <c r="D393" s="83"/>
      <c r="E393" s="181" t="s">
        <v>242</v>
      </c>
      <c r="F393" s="42"/>
      <c r="G393" s="42"/>
      <c r="H393" s="42"/>
      <c r="I393" s="195">
        <v>3366400</v>
      </c>
      <c r="J393" s="63"/>
      <c r="K393" s="3">
        <v>1</v>
      </c>
    </row>
    <row r="394" spans="1:11" ht="71.25" hidden="1" customHeight="1" x14ac:dyDescent="0.35">
      <c r="A394" s="80"/>
      <c r="B394" s="82"/>
      <c r="C394" s="180"/>
      <c r="D394" s="83"/>
      <c r="E394" s="181" t="s">
        <v>269</v>
      </c>
      <c r="F394" s="42"/>
      <c r="G394" s="42"/>
      <c r="H394" s="42"/>
      <c r="I394" s="195">
        <v>418000</v>
      </c>
      <c r="J394" s="63"/>
    </row>
    <row r="395" spans="1:11" ht="68.25" hidden="1" customHeight="1" x14ac:dyDescent="0.35">
      <c r="A395" s="80"/>
      <c r="B395" s="82"/>
      <c r="C395" s="180"/>
      <c r="D395" s="83"/>
      <c r="E395" s="181" t="s">
        <v>240</v>
      </c>
      <c r="F395" s="42"/>
      <c r="G395" s="42"/>
      <c r="H395" s="42"/>
      <c r="I395" s="195">
        <v>5000000</v>
      </c>
      <c r="J395" s="63"/>
    </row>
    <row r="396" spans="1:11" ht="87.75" hidden="1" customHeight="1" x14ac:dyDescent="0.35">
      <c r="A396" s="80"/>
      <c r="B396" s="82"/>
      <c r="C396" s="180"/>
      <c r="D396" s="83"/>
      <c r="E396" s="181" t="s">
        <v>272</v>
      </c>
      <c r="F396" s="42"/>
      <c r="G396" s="42"/>
      <c r="H396" s="42"/>
      <c r="I396" s="195">
        <v>1500000</v>
      </c>
      <c r="J396" s="63"/>
    </row>
    <row r="397" spans="1:11" ht="57.75" hidden="1" customHeight="1" x14ac:dyDescent="0.35">
      <c r="A397" s="80"/>
      <c r="B397" s="82"/>
      <c r="C397" s="180"/>
      <c r="D397" s="83"/>
      <c r="E397" s="181" t="s">
        <v>247</v>
      </c>
      <c r="F397" s="42"/>
      <c r="G397" s="42"/>
      <c r="H397" s="42"/>
      <c r="I397" s="195">
        <v>150000</v>
      </c>
      <c r="J397" s="63"/>
    </row>
    <row r="398" spans="1:11" ht="69" customHeight="1" x14ac:dyDescent="0.35">
      <c r="A398" s="237"/>
      <c r="B398" s="229"/>
      <c r="C398" s="269"/>
      <c r="D398" s="238"/>
      <c r="E398" s="302" t="s">
        <v>428</v>
      </c>
      <c r="F398" s="239"/>
      <c r="G398" s="239"/>
      <c r="H398" s="239"/>
      <c r="I398" s="232">
        <v>1200000</v>
      </c>
      <c r="J398" s="233"/>
      <c r="K398" s="3">
        <v>1</v>
      </c>
    </row>
    <row r="399" spans="1:11" ht="71.25" hidden="1" customHeight="1" x14ac:dyDescent="0.35">
      <c r="A399" s="80"/>
      <c r="B399" s="82"/>
      <c r="C399" s="180"/>
      <c r="D399" s="83"/>
      <c r="E399" s="181" t="s">
        <v>323</v>
      </c>
      <c r="F399" s="42"/>
      <c r="G399" s="42"/>
      <c r="H399" s="42"/>
      <c r="I399" s="195">
        <v>2000000</v>
      </c>
      <c r="J399" s="63"/>
    </row>
    <row r="400" spans="1:11" ht="86.25" hidden="1" customHeight="1" x14ac:dyDescent="0.35">
      <c r="A400" s="237"/>
      <c r="B400" s="229"/>
      <c r="C400" s="269"/>
      <c r="D400" s="238"/>
      <c r="E400" s="294" t="s">
        <v>411</v>
      </c>
      <c r="F400" s="239"/>
      <c r="G400" s="239"/>
      <c r="H400" s="239"/>
      <c r="I400" s="232">
        <v>1000000</v>
      </c>
      <c r="J400" s="233"/>
    </row>
    <row r="401" spans="1:11" ht="75" hidden="1" customHeight="1" x14ac:dyDescent="0.35">
      <c r="A401" s="80"/>
      <c r="B401" s="82"/>
      <c r="C401" s="180"/>
      <c r="D401" s="83"/>
      <c r="E401" s="217" t="s">
        <v>324</v>
      </c>
      <c r="F401" s="42"/>
      <c r="G401" s="42"/>
      <c r="H401" s="42"/>
      <c r="I401" s="195">
        <v>4253050</v>
      </c>
      <c r="J401" s="63"/>
    </row>
    <row r="402" spans="1:11" ht="86.25" hidden="1" customHeight="1" x14ac:dyDescent="0.35">
      <c r="A402" s="80"/>
      <c r="B402" s="82"/>
      <c r="C402" s="180"/>
      <c r="D402" s="83"/>
      <c r="E402" s="181" t="s">
        <v>270</v>
      </c>
      <c r="F402" s="42"/>
      <c r="G402" s="42"/>
      <c r="H402" s="42"/>
      <c r="I402" s="195">
        <v>4000000</v>
      </c>
      <c r="J402" s="63"/>
    </row>
    <row r="403" spans="1:11" ht="67.95" hidden="1" customHeight="1" x14ac:dyDescent="0.35">
      <c r="A403" s="80"/>
      <c r="B403" s="82"/>
      <c r="C403" s="180"/>
      <c r="D403" s="83"/>
      <c r="E403" s="83" t="s">
        <v>374</v>
      </c>
      <c r="F403" s="42"/>
      <c r="G403" s="42"/>
      <c r="H403" s="42"/>
      <c r="I403" s="195">
        <v>1000000</v>
      </c>
      <c r="J403" s="63"/>
    </row>
    <row r="404" spans="1:11" ht="87.6" hidden="1" customHeight="1" x14ac:dyDescent="0.35">
      <c r="A404" s="80"/>
      <c r="B404" s="82"/>
      <c r="C404" s="180"/>
      <c r="D404" s="83"/>
      <c r="E404" s="282" t="s">
        <v>375</v>
      </c>
      <c r="F404" s="42"/>
      <c r="G404" s="42"/>
      <c r="H404" s="42"/>
      <c r="I404" s="195">
        <v>574000</v>
      </c>
      <c r="J404" s="63"/>
    </row>
    <row r="405" spans="1:11" ht="67.95" hidden="1" customHeight="1" x14ac:dyDescent="0.35">
      <c r="A405" s="80"/>
      <c r="B405" s="82"/>
      <c r="C405" s="180"/>
      <c r="D405" s="83"/>
      <c r="E405" s="295" t="s">
        <v>376</v>
      </c>
      <c r="F405" s="42"/>
      <c r="G405" s="42"/>
      <c r="H405" s="42"/>
      <c r="I405" s="195">
        <v>111000</v>
      </c>
      <c r="J405" s="63"/>
    </row>
    <row r="406" spans="1:11" ht="71.25" hidden="1" customHeight="1" x14ac:dyDescent="0.35">
      <c r="A406" s="80"/>
      <c r="B406" s="82"/>
      <c r="C406" s="180"/>
      <c r="D406" s="83"/>
      <c r="E406" s="296" t="s">
        <v>412</v>
      </c>
      <c r="F406" s="42"/>
      <c r="G406" s="42"/>
      <c r="H406" s="42"/>
      <c r="I406" s="195">
        <v>1500000</v>
      </c>
      <c r="J406" s="63"/>
    </row>
    <row r="407" spans="1:11" ht="67.95" hidden="1" customHeight="1" x14ac:dyDescent="0.35">
      <c r="A407" s="80"/>
      <c r="B407" s="82"/>
      <c r="C407" s="180"/>
      <c r="D407" s="83"/>
      <c r="E407" s="293" t="s">
        <v>413</v>
      </c>
      <c r="F407" s="42"/>
      <c r="G407" s="42"/>
      <c r="H407" s="42"/>
      <c r="I407" s="195">
        <v>746950</v>
      </c>
      <c r="J407" s="63"/>
    </row>
    <row r="408" spans="1:11" ht="54" customHeight="1" x14ac:dyDescent="0.35">
      <c r="A408" s="237"/>
      <c r="B408" s="229"/>
      <c r="C408" s="269"/>
      <c r="D408" s="238"/>
      <c r="E408" s="302" t="s">
        <v>427</v>
      </c>
      <c r="F408" s="239"/>
      <c r="G408" s="239"/>
      <c r="H408" s="239"/>
      <c r="I408" s="232">
        <v>1000000</v>
      </c>
      <c r="J408" s="233"/>
      <c r="K408" s="3">
        <v>1</v>
      </c>
    </row>
    <row r="409" spans="1:11" ht="67.95" hidden="1" customHeight="1" x14ac:dyDescent="0.35">
      <c r="A409" s="80"/>
      <c r="B409" s="82"/>
      <c r="C409" s="180"/>
      <c r="D409" s="83"/>
      <c r="E409" s="238" t="s">
        <v>414</v>
      </c>
      <c r="F409" s="42"/>
      <c r="G409" s="42"/>
      <c r="H409" s="42"/>
      <c r="I409" s="195">
        <v>135000</v>
      </c>
      <c r="J409" s="63"/>
    </row>
    <row r="410" spans="1:11" ht="127.5" hidden="1" customHeight="1" x14ac:dyDescent="0.35">
      <c r="A410" s="80"/>
      <c r="B410" s="82"/>
      <c r="C410" s="180"/>
      <c r="D410" s="83"/>
      <c r="E410" s="284" t="s">
        <v>379</v>
      </c>
      <c r="F410" s="42"/>
      <c r="G410" s="42"/>
      <c r="H410" s="42"/>
      <c r="I410" s="195">
        <v>200000</v>
      </c>
      <c r="J410" s="63"/>
    </row>
    <row r="411" spans="1:11" ht="9.75" hidden="1" customHeight="1" x14ac:dyDescent="0.35">
      <c r="A411" s="118"/>
      <c r="B411" s="123"/>
      <c r="C411" s="123"/>
      <c r="D411" s="70"/>
      <c r="E411" s="67"/>
      <c r="F411" s="42"/>
      <c r="G411" s="42"/>
      <c r="H411" s="42"/>
      <c r="I411" s="195"/>
      <c r="J411" s="63"/>
    </row>
    <row r="412" spans="1:11" ht="31.5" customHeight="1" x14ac:dyDescent="0.35">
      <c r="A412" s="155" t="s">
        <v>212</v>
      </c>
      <c r="B412" s="156"/>
      <c r="C412" s="157"/>
      <c r="D412" s="158" t="s">
        <v>213</v>
      </c>
      <c r="E412" s="159"/>
      <c r="F412" s="42"/>
      <c r="G412" s="42"/>
      <c r="H412" s="42"/>
      <c r="I412" s="194">
        <f>I413</f>
        <v>55303909</v>
      </c>
      <c r="J412" s="33"/>
      <c r="K412" s="3">
        <v>1</v>
      </c>
    </row>
    <row r="413" spans="1:11" ht="30.75" customHeight="1" x14ac:dyDescent="0.35">
      <c r="A413" s="29" t="s">
        <v>214</v>
      </c>
      <c r="B413" s="85"/>
      <c r="C413" s="34"/>
      <c r="D413" s="86" t="s">
        <v>213</v>
      </c>
      <c r="E413" s="53"/>
      <c r="F413" s="42"/>
      <c r="G413" s="42"/>
      <c r="H413" s="42"/>
      <c r="I413" s="194">
        <f>I415+I424+I418+I421</f>
        <v>55303909</v>
      </c>
      <c r="J413" s="33"/>
      <c r="K413" s="3">
        <v>1</v>
      </c>
    </row>
    <row r="414" spans="1:11" ht="9" customHeight="1" x14ac:dyDescent="0.35">
      <c r="A414" s="38"/>
      <c r="B414" s="52"/>
      <c r="C414" s="52"/>
      <c r="D414" s="53"/>
      <c r="E414" s="53"/>
      <c r="F414" s="42"/>
      <c r="G414" s="42"/>
      <c r="H414" s="42"/>
      <c r="I414" s="195"/>
      <c r="J414" s="33"/>
      <c r="K414" s="3">
        <v>1</v>
      </c>
    </row>
    <row r="415" spans="1:11" ht="36" customHeight="1" x14ac:dyDescent="0.35">
      <c r="A415" s="29" t="s">
        <v>215</v>
      </c>
      <c r="B415" s="34" t="s">
        <v>98</v>
      </c>
      <c r="C415" s="34" t="s">
        <v>23</v>
      </c>
      <c r="D415" s="36" t="s">
        <v>99</v>
      </c>
      <c r="E415" s="53"/>
      <c r="F415" s="42"/>
      <c r="G415" s="42"/>
      <c r="H415" s="42"/>
      <c r="I415" s="194">
        <f>I416</f>
        <v>328000</v>
      </c>
      <c r="J415" s="33"/>
      <c r="K415" s="3">
        <v>1</v>
      </c>
    </row>
    <row r="416" spans="1:11" ht="26.25" customHeight="1" x14ac:dyDescent="0.35">
      <c r="A416" s="29"/>
      <c r="B416" s="34"/>
      <c r="C416" s="34"/>
      <c r="D416" s="36"/>
      <c r="E416" s="87" t="s">
        <v>25</v>
      </c>
      <c r="F416" s="42"/>
      <c r="G416" s="42"/>
      <c r="H416" s="42"/>
      <c r="I416" s="195">
        <v>328000</v>
      </c>
      <c r="J416" s="33"/>
      <c r="K416" s="3">
        <v>1</v>
      </c>
    </row>
    <row r="417" spans="1:11" ht="10.5" customHeight="1" x14ac:dyDescent="0.35">
      <c r="A417" s="29"/>
      <c r="B417" s="34"/>
      <c r="C417" s="34"/>
      <c r="D417" s="36"/>
      <c r="E417" s="109"/>
      <c r="F417" s="42"/>
      <c r="G417" s="42"/>
      <c r="H417" s="42"/>
      <c r="I417" s="195"/>
      <c r="J417" s="33"/>
      <c r="K417" s="3">
        <v>1</v>
      </c>
    </row>
    <row r="418" spans="1:11" ht="237.75" hidden="1" customHeight="1" x14ac:dyDescent="0.35">
      <c r="A418" s="240" t="s">
        <v>305</v>
      </c>
      <c r="B418" s="229" t="s">
        <v>306</v>
      </c>
      <c r="C418" s="229" t="s">
        <v>307</v>
      </c>
      <c r="D418" s="241" t="s">
        <v>308</v>
      </c>
      <c r="E418" s="109"/>
      <c r="F418" s="239"/>
      <c r="G418" s="239"/>
      <c r="H418" s="239"/>
      <c r="I418" s="242">
        <f>I419</f>
        <v>44855909</v>
      </c>
      <c r="J418" s="233"/>
    </row>
    <row r="419" spans="1:11" ht="37.5" hidden="1" customHeight="1" x14ac:dyDescent="0.35">
      <c r="A419" s="237"/>
      <c r="B419" s="229"/>
      <c r="C419" s="229"/>
      <c r="D419" s="238"/>
      <c r="E419" s="231" t="s">
        <v>309</v>
      </c>
      <c r="F419" s="239"/>
      <c r="G419" s="239"/>
      <c r="H419" s="239"/>
      <c r="I419" s="232">
        <v>44855909</v>
      </c>
      <c r="J419" s="233"/>
    </row>
    <row r="420" spans="1:11" ht="10.5" hidden="1" customHeight="1" x14ac:dyDescent="0.35">
      <c r="A420" s="237"/>
      <c r="B420" s="229"/>
      <c r="C420" s="229"/>
      <c r="D420" s="238"/>
      <c r="E420" s="274"/>
      <c r="F420" s="239"/>
      <c r="G420" s="239"/>
      <c r="H420" s="239"/>
      <c r="I420" s="232"/>
      <c r="J420" s="233"/>
    </row>
    <row r="421" spans="1:11" ht="42.75" hidden="1" customHeight="1" x14ac:dyDescent="0.35">
      <c r="A421" s="237" t="s">
        <v>357</v>
      </c>
      <c r="B421" s="229" t="s">
        <v>358</v>
      </c>
      <c r="C421" s="229" t="s">
        <v>359</v>
      </c>
      <c r="D421" s="35" t="s">
        <v>360</v>
      </c>
      <c r="E421" s="275"/>
      <c r="F421" s="239"/>
      <c r="G421" s="239"/>
      <c r="H421" s="239"/>
      <c r="I421" s="242">
        <f>I422</f>
        <v>120000</v>
      </c>
      <c r="J421" s="233"/>
    </row>
    <row r="422" spans="1:11" ht="31.5" hidden="1" customHeight="1" x14ac:dyDescent="0.35">
      <c r="A422" s="237"/>
      <c r="B422" s="229"/>
      <c r="C422" s="229"/>
      <c r="D422" s="238"/>
      <c r="E422" s="275" t="s">
        <v>361</v>
      </c>
      <c r="F422" s="239"/>
      <c r="G422" s="239"/>
      <c r="H422" s="239"/>
      <c r="I422" s="232">
        <v>120000</v>
      </c>
      <c r="J422" s="233"/>
    </row>
    <row r="423" spans="1:11" ht="10.5" customHeight="1" x14ac:dyDescent="0.35">
      <c r="A423" s="237"/>
      <c r="B423" s="229"/>
      <c r="C423" s="229"/>
      <c r="D423" s="238"/>
      <c r="E423" s="109"/>
      <c r="F423" s="239"/>
      <c r="G423" s="239"/>
      <c r="H423" s="239"/>
      <c r="I423" s="232"/>
      <c r="J423" s="233"/>
      <c r="K423" s="3">
        <v>1</v>
      </c>
    </row>
    <row r="424" spans="1:11" ht="37.5" hidden="1" customHeight="1" x14ac:dyDescent="0.35">
      <c r="A424" s="29" t="s">
        <v>216</v>
      </c>
      <c r="B424" s="85">
        <v>6082</v>
      </c>
      <c r="C424" s="34" t="s">
        <v>143</v>
      </c>
      <c r="D424" s="46" t="s">
        <v>217</v>
      </c>
      <c r="E424" s="53"/>
      <c r="F424" s="42"/>
      <c r="G424" s="42"/>
      <c r="H424" s="42"/>
      <c r="I424" s="194">
        <f>I425</f>
        <v>10000000</v>
      </c>
      <c r="J424" s="33"/>
    </row>
    <row r="425" spans="1:11" ht="36.75" hidden="1" customHeight="1" x14ac:dyDescent="0.35">
      <c r="A425" s="38"/>
      <c r="B425" s="52"/>
      <c r="C425" s="52"/>
      <c r="D425" s="53"/>
      <c r="E425" s="160" t="s">
        <v>218</v>
      </c>
      <c r="F425" s="42"/>
      <c r="G425" s="42"/>
      <c r="H425" s="42"/>
      <c r="I425" s="195">
        <v>10000000</v>
      </c>
      <c r="J425" s="33"/>
    </row>
    <row r="426" spans="1:11" ht="9.75" hidden="1" customHeight="1" x14ac:dyDescent="0.35">
      <c r="A426" s="118"/>
      <c r="B426" s="119"/>
      <c r="C426" s="119"/>
      <c r="D426" s="53"/>
      <c r="E426" s="46"/>
      <c r="F426" s="42"/>
      <c r="G426" s="42"/>
      <c r="H426" s="42"/>
      <c r="I426" s="195"/>
      <c r="J426" s="33"/>
    </row>
    <row r="427" spans="1:11" ht="33" customHeight="1" x14ac:dyDescent="0.35">
      <c r="A427" s="118"/>
      <c r="B427" s="70"/>
      <c r="C427" s="70"/>
      <c r="D427" s="70"/>
      <c r="E427" s="161" t="s">
        <v>219</v>
      </c>
      <c r="F427" s="161"/>
      <c r="G427" s="161"/>
      <c r="H427" s="161"/>
      <c r="I427" s="194">
        <f>I13+I69+I144+I156+I175+I198+I218+I276+I286+I372+I365+I169+I412</f>
        <v>1192537793.77</v>
      </c>
      <c r="J427" s="65"/>
      <c r="K427" s="3">
        <v>1</v>
      </c>
    </row>
    <row r="428" spans="1:11" ht="31.2" customHeight="1" x14ac:dyDescent="0.35">
      <c r="A428" s="110"/>
      <c r="B428" s="110"/>
      <c r="C428" s="110"/>
      <c r="D428" s="110"/>
      <c r="E428" s="110"/>
      <c r="F428" s="110"/>
      <c r="G428" s="110"/>
      <c r="H428" s="110"/>
      <c r="I428" s="202"/>
      <c r="J428" s="162"/>
      <c r="K428" s="3">
        <v>1</v>
      </c>
    </row>
    <row r="429" spans="1:11" s="167" customFormat="1" ht="32.25" customHeight="1" x14ac:dyDescent="0.4">
      <c r="A429" s="306" t="s">
        <v>429</v>
      </c>
      <c r="B429" s="306"/>
      <c r="C429" s="306"/>
      <c r="D429" s="306"/>
      <c r="E429" s="163"/>
      <c r="F429" s="163"/>
      <c r="G429" s="163"/>
      <c r="H429" s="164" t="s">
        <v>430</v>
      </c>
      <c r="I429" s="164"/>
      <c r="J429" s="165"/>
      <c r="K429" s="166">
        <v>1</v>
      </c>
    </row>
    <row r="430" spans="1:11" ht="18.600000000000001" customHeight="1" x14ac:dyDescent="0.35">
      <c r="A430" s="110"/>
      <c r="B430" s="110"/>
      <c r="C430" s="110"/>
      <c r="D430" s="168"/>
      <c r="E430" s="168"/>
      <c r="F430" s="168"/>
      <c r="G430" s="168"/>
      <c r="H430" s="168"/>
      <c r="I430" s="203"/>
      <c r="J430" s="169"/>
    </row>
    <row r="431" spans="1:11" ht="18" x14ac:dyDescent="0.35">
      <c r="A431" s="170" t="s">
        <v>220</v>
      </c>
      <c r="B431" s="170"/>
      <c r="C431" s="110"/>
      <c r="D431" s="168"/>
      <c r="E431" s="171"/>
      <c r="F431" s="171"/>
      <c r="G431" s="171"/>
      <c r="H431" s="171"/>
      <c r="I431" s="204"/>
      <c r="J431" s="172"/>
    </row>
    <row r="432" spans="1:11" ht="18" x14ac:dyDescent="0.35">
      <c r="A432" s="110"/>
      <c r="B432" s="110"/>
      <c r="C432" s="110"/>
      <c r="D432" s="168"/>
      <c r="E432" s="171"/>
      <c r="F432" s="171"/>
      <c r="G432" s="171"/>
      <c r="H432" s="171"/>
      <c r="I432" s="204"/>
      <c r="J432" s="172"/>
    </row>
    <row r="433" spans="1:10" ht="18" x14ac:dyDescent="0.35">
      <c r="A433" s="110"/>
      <c r="B433" s="110"/>
      <c r="C433" s="110"/>
      <c r="D433" s="168"/>
      <c r="E433" s="171"/>
      <c r="F433" s="171"/>
      <c r="G433" s="171"/>
      <c r="H433" s="171"/>
      <c r="I433" s="204"/>
      <c r="J433" s="172"/>
    </row>
    <row r="434" spans="1:10" ht="23.25" customHeight="1" x14ac:dyDescent="0.35">
      <c r="A434" s="110"/>
      <c r="B434" s="110"/>
      <c r="C434" s="110"/>
      <c r="D434" s="168"/>
      <c r="E434" s="173"/>
      <c r="F434" s="171"/>
      <c r="G434" s="171"/>
      <c r="H434" s="171"/>
      <c r="I434" s="205"/>
      <c r="J434" s="172"/>
    </row>
    <row r="435" spans="1:10" ht="27" customHeight="1" x14ac:dyDescent="0.35">
      <c r="A435" s="110"/>
      <c r="B435" s="110"/>
      <c r="C435" s="110"/>
      <c r="D435" s="168"/>
      <c r="E435" s="171"/>
      <c r="F435" s="171"/>
      <c r="G435" s="171"/>
      <c r="H435" s="171"/>
      <c r="I435" s="204"/>
      <c r="J435" s="172"/>
    </row>
    <row r="436" spans="1:10" ht="18" x14ac:dyDescent="0.35">
      <c r="A436" s="110"/>
      <c r="B436" s="110"/>
      <c r="C436" s="110"/>
      <c r="D436" s="168"/>
      <c r="E436" s="171"/>
      <c r="F436" s="171"/>
      <c r="G436" s="171"/>
      <c r="H436" s="171"/>
      <c r="I436" s="206"/>
      <c r="J436" s="172"/>
    </row>
    <row r="437" spans="1:10" ht="18" x14ac:dyDescent="0.35">
      <c r="A437" s="110"/>
      <c r="B437" s="110"/>
      <c r="C437" s="110"/>
      <c r="D437" s="168"/>
      <c r="E437" s="171"/>
      <c r="F437" s="171"/>
      <c r="G437" s="171"/>
      <c r="H437" s="171"/>
      <c r="I437" s="206"/>
      <c r="J437" s="172"/>
    </row>
    <row r="438" spans="1:10" ht="18" x14ac:dyDescent="0.35">
      <c r="A438" s="110"/>
      <c r="B438" s="110"/>
      <c r="C438" s="110"/>
      <c r="D438" s="168"/>
      <c r="E438" s="171"/>
      <c r="F438" s="171"/>
      <c r="G438" s="171"/>
      <c r="H438" s="171"/>
      <c r="I438" s="206"/>
      <c r="J438" s="172"/>
    </row>
    <row r="439" spans="1:10" ht="18" x14ac:dyDescent="0.35">
      <c r="A439" s="110"/>
      <c r="B439" s="110"/>
      <c r="C439" s="110"/>
      <c r="D439" s="110"/>
      <c r="E439" s="174"/>
      <c r="F439" s="174"/>
      <c r="G439" s="174"/>
      <c r="H439" s="174"/>
      <c r="I439" s="207"/>
      <c r="J439" s="175"/>
    </row>
    <row r="440" spans="1:10" ht="18" x14ac:dyDescent="0.35">
      <c r="A440" s="110"/>
      <c r="B440" s="110"/>
      <c r="C440" s="110"/>
      <c r="D440" s="110"/>
      <c r="E440" s="174"/>
      <c r="F440" s="174"/>
      <c r="G440" s="174"/>
      <c r="H440" s="174"/>
      <c r="I440" s="207"/>
      <c r="J440" s="175"/>
    </row>
    <row r="441" spans="1:10" ht="18" x14ac:dyDescent="0.35">
      <c r="A441" s="110"/>
      <c r="B441" s="110"/>
      <c r="C441" s="110"/>
      <c r="D441" s="110"/>
      <c r="E441" s="110"/>
      <c r="F441" s="110"/>
      <c r="G441" s="110"/>
      <c r="H441" s="110"/>
      <c r="I441" s="202"/>
      <c r="J441" s="162"/>
    </row>
    <row r="442" spans="1:10" ht="18" x14ac:dyDescent="0.35">
      <c r="A442" s="110"/>
      <c r="B442" s="110"/>
      <c r="C442" s="110"/>
      <c r="D442" s="110"/>
      <c r="E442" s="110"/>
      <c r="F442" s="110"/>
      <c r="G442" s="110"/>
      <c r="H442" s="110"/>
      <c r="I442" s="202"/>
      <c r="J442" s="162"/>
    </row>
    <row r="443" spans="1:10" ht="18" x14ac:dyDescent="0.35">
      <c r="A443" s="110"/>
      <c r="B443" s="110"/>
      <c r="C443" s="110"/>
      <c r="D443" s="110"/>
      <c r="E443" s="110"/>
      <c r="F443" s="110"/>
      <c r="G443" s="110"/>
      <c r="H443" s="110"/>
      <c r="I443" s="202"/>
      <c r="J443" s="162"/>
    </row>
    <row r="444" spans="1:10" ht="18" x14ac:dyDescent="0.35">
      <c r="A444" s="110"/>
      <c r="B444" s="110"/>
      <c r="C444" s="110"/>
      <c r="D444" s="110"/>
      <c r="E444" s="110"/>
      <c r="F444" s="110"/>
      <c r="G444" s="110"/>
      <c r="H444" s="110"/>
      <c r="I444" s="202"/>
      <c r="J444" s="162"/>
    </row>
    <row r="445" spans="1:10" ht="18" x14ac:dyDescent="0.35">
      <c r="A445" s="110"/>
      <c r="B445" s="110"/>
      <c r="C445" s="110"/>
      <c r="D445" s="110"/>
      <c r="E445" s="110"/>
      <c r="F445" s="110"/>
      <c r="G445" s="110"/>
      <c r="H445" s="110"/>
      <c r="I445" s="202"/>
      <c r="J445" s="162"/>
    </row>
    <row r="446" spans="1:10" ht="18" x14ac:dyDescent="0.35">
      <c r="A446" s="110"/>
      <c r="B446" s="110"/>
      <c r="C446" s="110"/>
      <c r="D446" s="110"/>
      <c r="E446" s="110"/>
      <c r="F446" s="110"/>
      <c r="G446" s="110"/>
      <c r="H446" s="110"/>
      <c r="I446" s="202"/>
      <c r="J446" s="162"/>
    </row>
    <row r="447" spans="1:10" ht="18" x14ac:dyDescent="0.35">
      <c r="A447" s="110"/>
      <c r="B447" s="110"/>
      <c r="C447" s="110"/>
      <c r="D447" s="110"/>
      <c r="E447" s="110"/>
      <c r="F447" s="110"/>
      <c r="G447" s="110"/>
      <c r="H447" s="110"/>
      <c r="I447" s="202"/>
      <c r="J447" s="162"/>
    </row>
    <row r="448" spans="1:10" ht="18" x14ac:dyDescent="0.35">
      <c r="A448" s="110"/>
      <c r="B448" s="110"/>
      <c r="C448" s="110"/>
      <c r="D448" s="110"/>
      <c r="E448" s="110"/>
      <c r="F448" s="110"/>
      <c r="G448" s="110"/>
      <c r="H448" s="110"/>
      <c r="I448" s="202"/>
      <c r="J448" s="162"/>
    </row>
    <row r="449" spans="1:10" ht="18" x14ac:dyDescent="0.35">
      <c r="A449" s="110"/>
      <c r="B449" s="110"/>
      <c r="C449" s="110"/>
      <c r="D449" s="110"/>
      <c r="E449" s="110"/>
      <c r="F449" s="110"/>
      <c r="G449" s="110"/>
      <c r="H449" s="110"/>
      <c r="I449" s="202"/>
      <c r="J449" s="162"/>
    </row>
    <row r="450" spans="1:10" ht="18" x14ac:dyDescent="0.35">
      <c r="A450" s="110"/>
      <c r="B450" s="110"/>
      <c r="C450" s="110"/>
      <c r="D450" s="110"/>
      <c r="E450" s="110"/>
      <c r="F450" s="110"/>
      <c r="G450" s="110"/>
      <c r="H450" s="110"/>
      <c r="I450" s="202"/>
      <c r="J450" s="162"/>
    </row>
    <row r="451" spans="1:10" ht="18" x14ac:dyDescent="0.35">
      <c r="A451" s="110"/>
      <c r="B451" s="110"/>
      <c r="C451" s="110"/>
      <c r="D451" s="110"/>
      <c r="E451" s="110"/>
      <c r="F451" s="110"/>
      <c r="G451" s="110"/>
      <c r="H451" s="110"/>
      <c r="I451" s="202"/>
      <c r="J451" s="162"/>
    </row>
    <row r="452" spans="1:10" ht="18" x14ac:dyDescent="0.35">
      <c r="A452" s="110"/>
      <c r="B452" s="110"/>
      <c r="C452" s="110"/>
      <c r="D452" s="110"/>
      <c r="E452" s="110"/>
      <c r="F452" s="110"/>
      <c r="G452" s="110"/>
      <c r="H452" s="110"/>
      <c r="I452" s="202"/>
      <c r="J452" s="162"/>
    </row>
    <row r="453" spans="1:10" ht="18" x14ac:dyDescent="0.35">
      <c r="A453" s="110"/>
      <c r="B453" s="110"/>
      <c r="C453" s="110"/>
      <c r="D453" s="110"/>
      <c r="E453" s="110"/>
      <c r="F453" s="110"/>
      <c r="G453" s="110"/>
      <c r="H453" s="110"/>
      <c r="I453" s="202"/>
      <c r="J453" s="162"/>
    </row>
    <row r="454" spans="1:10" ht="18" x14ac:dyDescent="0.35">
      <c r="A454" s="110"/>
      <c r="B454" s="110"/>
      <c r="C454" s="110"/>
      <c r="D454" s="110"/>
      <c r="E454" s="110"/>
      <c r="F454" s="110"/>
      <c r="G454" s="110"/>
      <c r="H454" s="110"/>
      <c r="I454" s="202"/>
      <c r="J454" s="162"/>
    </row>
    <row r="455" spans="1:10" ht="18" x14ac:dyDescent="0.35">
      <c r="A455" s="110"/>
      <c r="B455" s="110"/>
      <c r="C455" s="110"/>
      <c r="D455" s="110"/>
      <c r="E455" s="110"/>
      <c r="F455" s="110"/>
      <c r="G455" s="110"/>
      <c r="H455" s="110"/>
      <c r="I455" s="202"/>
      <c r="J455" s="162"/>
    </row>
    <row r="456" spans="1:10" ht="18" x14ac:dyDescent="0.35">
      <c r="A456" s="110"/>
      <c r="B456" s="110"/>
      <c r="C456" s="110"/>
      <c r="D456" s="110"/>
      <c r="E456" s="110"/>
      <c r="F456" s="110"/>
      <c r="G456" s="110"/>
      <c r="H456" s="110"/>
      <c r="I456" s="202"/>
      <c r="J456" s="162"/>
    </row>
    <row r="457" spans="1:10" ht="18" x14ac:dyDescent="0.35">
      <c r="A457" s="110"/>
      <c r="B457" s="110"/>
      <c r="C457" s="110"/>
      <c r="D457" s="110"/>
      <c r="E457" s="110"/>
      <c r="F457" s="110"/>
      <c r="G457" s="110"/>
      <c r="H457" s="110"/>
      <c r="I457" s="202"/>
      <c r="J457" s="162"/>
    </row>
    <row r="458" spans="1:10" ht="18" x14ac:dyDescent="0.35">
      <c r="A458" s="110"/>
      <c r="B458" s="110"/>
      <c r="C458" s="110"/>
      <c r="D458" s="110"/>
      <c r="E458" s="110"/>
      <c r="F458" s="110"/>
      <c r="G458" s="110"/>
      <c r="H458" s="110"/>
      <c r="I458" s="202"/>
      <c r="J458" s="162"/>
    </row>
    <row r="459" spans="1:10" ht="18" x14ac:dyDescent="0.35">
      <c r="A459" s="110"/>
      <c r="B459" s="110"/>
      <c r="C459" s="110"/>
      <c r="D459" s="110"/>
      <c r="E459" s="110"/>
      <c r="F459" s="110"/>
      <c r="G459" s="110"/>
      <c r="H459" s="110"/>
      <c r="I459" s="202"/>
      <c r="J459" s="162"/>
    </row>
    <row r="460" spans="1:10" ht="18" x14ac:dyDescent="0.35">
      <c r="A460" s="110"/>
      <c r="B460" s="110"/>
      <c r="C460" s="110"/>
      <c r="D460" s="110"/>
      <c r="E460" s="110"/>
      <c r="F460" s="110"/>
      <c r="G460" s="110"/>
      <c r="H460" s="110"/>
      <c r="I460" s="202"/>
      <c r="J460" s="162"/>
    </row>
    <row r="461" spans="1:10" ht="18" x14ac:dyDescent="0.35">
      <c r="A461" s="110"/>
      <c r="B461" s="110"/>
      <c r="C461" s="110"/>
      <c r="D461" s="110"/>
      <c r="E461" s="110"/>
      <c r="F461" s="110"/>
      <c r="G461" s="110"/>
      <c r="H461" s="110"/>
      <c r="I461" s="202"/>
      <c r="J461" s="162"/>
    </row>
    <row r="462" spans="1:10" ht="18" x14ac:dyDescent="0.35">
      <c r="A462" s="110"/>
      <c r="B462" s="110"/>
      <c r="C462" s="110"/>
      <c r="D462" s="110"/>
      <c r="E462" s="110"/>
      <c r="F462" s="110"/>
      <c r="G462" s="110"/>
      <c r="H462" s="110"/>
      <c r="I462" s="202"/>
      <c r="J462" s="162"/>
    </row>
    <row r="463" spans="1:10" ht="18" x14ac:dyDescent="0.35">
      <c r="A463" s="110"/>
      <c r="B463" s="110"/>
      <c r="C463" s="110"/>
      <c r="D463" s="110"/>
      <c r="E463" s="110"/>
      <c r="F463" s="110"/>
      <c r="G463" s="110"/>
      <c r="H463" s="110"/>
      <c r="I463" s="202"/>
      <c r="J463" s="162"/>
    </row>
    <row r="464" spans="1:10" ht="18" x14ac:dyDescent="0.35">
      <c r="A464" s="110"/>
      <c r="B464" s="110"/>
      <c r="C464" s="110"/>
      <c r="D464" s="110"/>
      <c r="E464" s="110"/>
      <c r="F464" s="110"/>
      <c r="G464" s="110"/>
      <c r="H464" s="110"/>
      <c r="I464" s="202"/>
      <c r="J464" s="162"/>
    </row>
    <row r="465" spans="1:10" ht="18" x14ac:dyDescent="0.35">
      <c r="A465" s="110"/>
      <c r="B465" s="110"/>
      <c r="C465" s="110"/>
      <c r="D465" s="110"/>
      <c r="E465" s="110"/>
      <c r="F465" s="110"/>
      <c r="G465" s="110"/>
      <c r="H465" s="110"/>
      <c r="I465" s="202"/>
      <c r="J465" s="162"/>
    </row>
    <row r="466" spans="1:10" ht="18" x14ac:dyDescent="0.35">
      <c r="A466" s="110"/>
      <c r="B466" s="110"/>
      <c r="C466" s="110"/>
      <c r="D466" s="110"/>
      <c r="E466" s="110"/>
      <c r="F466" s="110"/>
      <c r="G466" s="110"/>
      <c r="H466" s="110"/>
      <c r="I466" s="202"/>
      <c r="J466" s="162"/>
    </row>
    <row r="467" spans="1:10" ht="18" x14ac:dyDescent="0.35">
      <c r="A467" s="110"/>
      <c r="B467" s="110"/>
      <c r="C467" s="110"/>
      <c r="D467" s="110"/>
      <c r="E467" s="110"/>
      <c r="F467" s="110"/>
      <c r="G467" s="110"/>
      <c r="H467" s="110"/>
      <c r="I467" s="202"/>
      <c r="J467" s="162"/>
    </row>
    <row r="468" spans="1:10" ht="18" x14ac:dyDescent="0.35">
      <c r="A468" s="110"/>
      <c r="B468" s="110"/>
      <c r="C468" s="110"/>
      <c r="D468" s="110"/>
      <c r="E468" s="110"/>
      <c r="F468" s="110"/>
      <c r="G468" s="110"/>
      <c r="H468" s="110"/>
      <c r="I468" s="202"/>
      <c r="J468" s="162"/>
    </row>
    <row r="469" spans="1:10" ht="18" x14ac:dyDescent="0.35">
      <c r="A469" s="110"/>
      <c r="B469" s="110"/>
      <c r="C469" s="110"/>
      <c r="D469" s="110"/>
      <c r="E469" s="110"/>
      <c r="F469" s="110"/>
      <c r="G469" s="110"/>
      <c r="H469" s="110"/>
      <c r="I469" s="202"/>
      <c r="J469" s="162"/>
    </row>
    <row r="470" spans="1:10" ht="18" x14ac:dyDescent="0.35">
      <c r="A470" s="110"/>
      <c r="B470" s="110"/>
      <c r="C470" s="110"/>
      <c r="D470" s="110"/>
      <c r="E470" s="110"/>
      <c r="F470" s="110"/>
      <c r="G470" s="110"/>
      <c r="H470" s="110"/>
      <c r="I470" s="202"/>
      <c r="J470" s="162"/>
    </row>
    <row r="471" spans="1:10" ht="18" x14ac:dyDescent="0.35">
      <c r="A471" s="110"/>
      <c r="B471" s="110"/>
      <c r="C471" s="110"/>
      <c r="D471" s="110"/>
      <c r="E471" s="110"/>
      <c r="F471" s="110"/>
      <c r="G471" s="110"/>
      <c r="H471" s="110"/>
      <c r="I471" s="202"/>
      <c r="J471" s="162"/>
    </row>
    <row r="472" spans="1:10" ht="18" x14ac:dyDescent="0.35">
      <c r="A472" s="110"/>
      <c r="B472" s="110"/>
      <c r="C472" s="110"/>
      <c r="D472" s="110"/>
      <c r="E472" s="110"/>
      <c r="F472" s="110"/>
      <c r="G472" s="110"/>
      <c r="H472" s="110"/>
      <c r="I472" s="202"/>
      <c r="J472" s="162"/>
    </row>
    <row r="473" spans="1:10" ht="18" x14ac:dyDescent="0.35">
      <c r="A473" s="110"/>
      <c r="B473" s="110"/>
      <c r="C473" s="110"/>
      <c r="D473" s="110"/>
      <c r="E473" s="110"/>
      <c r="F473" s="110"/>
      <c r="G473" s="110"/>
      <c r="H473" s="110"/>
      <c r="I473" s="202"/>
      <c r="J473" s="162"/>
    </row>
    <row r="474" spans="1:10" ht="18" x14ac:dyDescent="0.35">
      <c r="A474" s="110"/>
      <c r="B474" s="110"/>
      <c r="C474" s="110"/>
      <c r="D474" s="110"/>
      <c r="E474" s="110"/>
      <c r="F474" s="110"/>
      <c r="G474" s="110"/>
      <c r="H474" s="110"/>
      <c r="I474" s="202"/>
      <c r="J474" s="162"/>
    </row>
    <row r="475" spans="1:10" ht="18" x14ac:dyDescent="0.35">
      <c r="A475" s="110"/>
      <c r="B475" s="110"/>
      <c r="C475" s="110"/>
      <c r="D475" s="110"/>
      <c r="E475" s="110"/>
      <c r="F475" s="110"/>
      <c r="G475" s="110"/>
      <c r="H475" s="110"/>
      <c r="I475" s="202"/>
      <c r="J475" s="162"/>
    </row>
    <row r="476" spans="1:10" ht="18" x14ac:dyDescent="0.35">
      <c r="A476" s="110"/>
      <c r="B476" s="110"/>
      <c r="C476" s="110"/>
      <c r="D476" s="110"/>
      <c r="E476" s="110"/>
      <c r="F476" s="110"/>
      <c r="G476" s="110"/>
      <c r="H476" s="110"/>
      <c r="I476" s="202"/>
      <c r="J476" s="162"/>
    </row>
    <row r="477" spans="1:10" ht="18" x14ac:dyDescent="0.35">
      <c r="A477" s="110"/>
      <c r="B477" s="110"/>
      <c r="C477" s="110"/>
      <c r="D477" s="110"/>
      <c r="E477" s="110"/>
      <c r="F477" s="110"/>
      <c r="G477" s="110"/>
      <c r="H477" s="110"/>
      <c r="I477" s="202"/>
      <c r="J477" s="162"/>
    </row>
    <row r="478" spans="1:10" ht="18" x14ac:dyDescent="0.35">
      <c r="A478" s="110"/>
      <c r="B478" s="110"/>
      <c r="C478" s="110"/>
      <c r="D478" s="110"/>
      <c r="E478" s="110"/>
      <c r="F478" s="110"/>
      <c r="G478" s="110"/>
      <c r="H478" s="110"/>
      <c r="I478" s="202"/>
      <c r="J478" s="162"/>
    </row>
    <row r="479" spans="1:10" ht="18" x14ac:dyDescent="0.35">
      <c r="A479" s="110"/>
      <c r="B479" s="110"/>
      <c r="C479" s="110"/>
      <c r="D479" s="110"/>
      <c r="E479" s="110"/>
      <c r="F479" s="110"/>
      <c r="G479" s="110"/>
      <c r="H479" s="110"/>
      <c r="I479" s="202"/>
      <c r="J479" s="162"/>
    </row>
    <row r="480" spans="1:10" ht="18" x14ac:dyDescent="0.35">
      <c r="A480" s="110"/>
      <c r="B480" s="110"/>
      <c r="C480" s="110"/>
      <c r="D480" s="110"/>
      <c r="E480" s="110"/>
      <c r="F480" s="110"/>
      <c r="G480" s="110"/>
      <c r="H480" s="110"/>
      <c r="I480" s="202"/>
      <c r="J480" s="162"/>
    </row>
    <row r="481" spans="1:10" ht="18" x14ac:dyDescent="0.35">
      <c r="A481" s="110"/>
      <c r="B481" s="110"/>
      <c r="C481" s="110"/>
      <c r="D481" s="110"/>
      <c r="E481" s="110"/>
      <c r="F481" s="110"/>
      <c r="G481" s="110"/>
      <c r="H481" s="110"/>
      <c r="I481" s="202"/>
      <c r="J481" s="162"/>
    </row>
    <row r="482" spans="1:10" ht="18" x14ac:dyDescent="0.35">
      <c r="A482" s="110"/>
      <c r="B482" s="110"/>
      <c r="C482" s="110"/>
      <c r="D482" s="110"/>
      <c r="E482" s="110"/>
      <c r="F482" s="110"/>
      <c r="G482" s="110"/>
      <c r="H482" s="110"/>
      <c r="I482" s="202"/>
      <c r="J482" s="162"/>
    </row>
    <row r="483" spans="1:10" ht="18" x14ac:dyDescent="0.35">
      <c r="A483" s="110"/>
      <c r="B483" s="110"/>
      <c r="C483" s="110"/>
      <c r="D483" s="110"/>
      <c r="E483" s="110"/>
      <c r="F483" s="110"/>
      <c r="G483" s="110"/>
      <c r="H483" s="110"/>
      <c r="I483" s="202"/>
      <c r="J483" s="162"/>
    </row>
    <row r="484" spans="1:10" ht="18" x14ac:dyDescent="0.35">
      <c r="A484" s="110"/>
      <c r="B484" s="110"/>
      <c r="C484" s="110"/>
      <c r="D484" s="110"/>
      <c r="E484" s="110"/>
      <c r="F484" s="110"/>
      <c r="G484" s="110"/>
      <c r="H484" s="110"/>
      <c r="I484" s="202"/>
      <c r="J484" s="162"/>
    </row>
    <row r="485" spans="1:10" ht="18" x14ac:dyDescent="0.35">
      <c r="A485" s="110"/>
      <c r="B485" s="110"/>
      <c r="C485" s="110"/>
      <c r="D485" s="110"/>
      <c r="E485" s="110"/>
      <c r="F485" s="110"/>
      <c r="G485" s="110"/>
      <c r="H485" s="110"/>
      <c r="I485" s="202"/>
      <c r="J485" s="162"/>
    </row>
    <row r="486" spans="1:10" ht="18" x14ac:dyDescent="0.35">
      <c r="A486" s="110"/>
      <c r="B486" s="110"/>
      <c r="C486" s="110"/>
      <c r="D486" s="110"/>
      <c r="E486" s="110"/>
      <c r="F486" s="110"/>
      <c r="G486" s="110"/>
      <c r="H486" s="110"/>
      <c r="I486" s="202"/>
      <c r="J486" s="162"/>
    </row>
    <row r="487" spans="1:10" ht="18" x14ac:dyDescent="0.35">
      <c r="A487" s="110"/>
      <c r="B487" s="110"/>
      <c r="C487" s="110"/>
      <c r="D487" s="110"/>
      <c r="E487" s="110"/>
      <c r="F487" s="110"/>
      <c r="G487" s="110"/>
      <c r="H487" s="110"/>
      <c r="I487" s="202"/>
      <c r="J487" s="162"/>
    </row>
    <row r="488" spans="1:10" ht="18" x14ac:dyDescent="0.35">
      <c r="A488" s="110"/>
      <c r="B488" s="110"/>
      <c r="C488" s="110"/>
      <c r="D488" s="110"/>
      <c r="E488" s="110"/>
      <c r="F488" s="110"/>
      <c r="G488" s="110"/>
      <c r="H488" s="110"/>
      <c r="I488" s="202"/>
      <c r="J488" s="162"/>
    </row>
    <row r="489" spans="1:10" ht="18" x14ac:dyDescent="0.35">
      <c r="A489" s="110"/>
      <c r="B489" s="110"/>
      <c r="C489" s="110"/>
      <c r="D489" s="110"/>
      <c r="E489" s="110"/>
      <c r="F489" s="110"/>
      <c r="G489" s="110"/>
      <c r="H489" s="110"/>
      <c r="I489" s="202"/>
      <c r="J489" s="162"/>
    </row>
    <row r="490" spans="1:10" ht="18" x14ac:dyDescent="0.35">
      <c r="A490" s="110"/>
      <c r="B490" s="110"/>
      <c r="C490" s="110"/>
      <c r="D490" s="110"/>
      <c r="E490" s="110"/>
      <c r="F490" s="110"/>
      <c r="G490" s="110"/>
      <c r="H490" s="110"/>
      <c r="I490" s="202"/>
      <c r="J490" s="162"/>
    </row>
    <row r="491" spans="1:10" ht="18" x14ac:dyDescent="0.35">
      <c r="A491" s="110"/>
      <c r="B491" s="110"/>
      <c r="C491" s="110"/>
      <c r="D491" s="110"/>
      <c r="E491" s="110"/>
      <c r="F491" s="110"/>
      <c r="G491" s="110"/>
      <c r="H491" s="110"/>
      <c r="I491" s="202"/>
      <c r="J491" s="162"/>
    </row>
    <row r="492" spans="1:10" ht="18" x14ac:dyDescent="0.35">
      <c r="A492" s="110"/>
      <c r="B492" s="110"/>
      <c r="C492" s="110"/>
      <c r="D492" s="110"/>
      <c r="E492" s="110"/>
      <c r="F492" s="110"/>
      <c r="G492" s="110"/>
      <c r="H492" s="110"/>
      <c r="I492" s="202"/>
      <c r="J492" s="162"/>
    </row>
    <row r="493" spans="1:10" ht="18" x14ac:dyDescent="0.35">
      <c r="A493" s="110"/>
      <c r="B493" s="110"/>
      <c r="C493" s="110"/>
      <c r="D493" s="110"/>
      <c r="E493" s="110"/>
      <c r="F493" s="110"/>
      <c r="G493" s="110"/>
      <c r="H493" s="110"/>
      <c r="I493" s="202"/>
      <c r="J493" s="162"/>
    </row>
    <row r="494" spans="1:10" ht="18" x14ac:dyDescent="0.35">
      <c r="A494" s="110"/>
      <c r="B494" s="110"/>
      <c r="C494" s="110"/>
      <c r="D494" s="110"/>
      <c r="E494" s="110"/>
      <c r="F494" s="110"/>
      <c r="G494" s="110"/>
      <c r="H494" s="110"/>
      <c r="I494" s="202"/>
      <c r="J494" s="162"/>
    </row>
    <row r="495" spans="1:10" ht="18" x14ac:dyDescent="0.35">
      <c r="A495" s="110"/>
      <c r="B495" s="110"/>
      <c r="C495" s="110"/>
      <c r="D495" s="110"/>
      <c r="E495" s="110"/>
      <c r="F495" s="110"/>
      <c r="G495" s="110"/>
      <c r="H495" s="110"/>
      <c r="I495" s="202"/>
      <c r="J495" s="162"/>
    </row>
    <row r="496" spans="1:10" ht="18" x14ac:dyDescent="0.35">
      <c r="A496" s="110"/>
      <c r="B496" s="110"/>
      <c r="C496" s="110"/>
      <c r="D496" s="110"/>
      <c r="E496" s="110"/>
      <c r="F496" s="110"/>
      <c r="G496" s="110"/>
      <c r="H496" s="110"/>
      <c r="I496" s="202"/>
      <c r="J496" s="162"/>
    </row>
    <row r="497" spans="1:10" ht="18" x14ac:dyDescent="0.35">
      <c r="A497" s="110"/>
      <c r="B497" s="110"/>
      <c r="C497" s="110"/>
      <c r="D497" s="110"/>
      <c r="E497" s="110"/>
      <c r="F497" s="110"/>
      <c r="G497" s="110"/>
      <c r="H497" s="110"/>
      <c r="I497" s="202"/>
      <c r="J497" s="162"/>
    </row>
    <row r="498" spans="1:10" ht="18" x14ac:dyDescent="0.35">
      <c r="A498" s="110"/>
      <c r="B498" s="110"/>
      <c r="C498" s="110"/>
      <c r="D498" s="110"/>
      <c r="E498" s="110"/>
      <c r="F498" s="110"/>
      <c r="G498" s="110"/>
      <c r="H498" s="110"/>
      <c r="I498" s="202"/>
      <c r="J498" s="162"/>
    </row>
    <row r="499" spans="1:10" ht="18" x14ac:dyDescent="0.35">
      <c r="A499" s="110"/>
      <c r="B499" s="110"/>
      <c r="C499" s="110"/>
      <c r="D499" s="110"/>
      <c r="E499" s="110"/>
      <c r="F499" s="110"/>
      <c r="G499" s="110"/>
      <c r="H499" s="110"/>
      <c r="I499" s="202"/>
      <c r="J499" s="162"/>
    </row>
    <row r="500" spans="1:10" ht="18" x14ac:dyDescent="0.35">
      <c r="A500" s="110"/>
      <c r="B500" s="110"/>
      <c r="C500" s="110"/>
      <c r="D500" s="110"/>
      <c r="E500" s="110"/>
      <c r="F500" s="110"/>
      <c r="G500" s="110"/>
      <c r="H500" s="110"/>
      <c r="I500" s="202"/>
      <c r="J500" s="162"/>
    </row>
    <row r="501" spans="1:10" ht="18" x14ac:dyDescent="0.35">
      <c r="A501" s="110"/>
      <c r="B501" s="110"/>
      <c r="C501" s="110"/>
      <c r="D501" s="110"/>
      <c r="E501" s="110"/>
      <c r="F501" s="110"/>
      <c r="G501" s="110"/>
      <c r="H501" s="110"/>
      <c r="I501" s="202"/>
      <c r="J501" s="162"/>
    </row>
    <row r="502" spans="1:10" ht="18" x14ac:dyDescent="0.35">
      <c r="A502" s="110"/>
      <c r="B502" s="110"/>
      <c r="C502" s="110"/>
      <c r="D502" s="110"/>
      <c r="E502" s="110"/>
      <c r="F502" s="110"/>
      <c r="G502" s="110"/>
      <c r="H502" s="110"/>
      <c r="I502" s="202"/>
      <c r="J502" s="162"/>
    </row>
    <row r="503" spans="1:10" ht="18" x14ac:dyDescent="0.35">
      <c r="A503" s="110"/>
      <c r="B503" s="110"/>
      <c r="C503" s="110"/>
      <c r="D503" s="110"/>
      <c r="E503" s="110"/>
      <c r="F503" s="110"/>
      <c r="G503" s="110"/>
      <c r="H503" s="110"/>
      <c r="I503" s="202"/>
      <c r="J503" s="162"/>
    </row>
    <row r="504" spans="1:10" ht="18" x14ac:dyDescent="0.35">
      <c r="A504" s="110"/>
      <c r="B504" s="110"/>
      <c r="C504" s="110"/>
      <c r="D504" s="110"/>
      <c r="E504" s="110"/>
      <c r="F504" s="110"/>
      <c r="G504" s="110"/>
      <c r="H504" s="110"/>
      <c r="I504" s="202"/>
      <c r="J504" s="162"/>
    </row>
    <row r="505" spans="1:10" ht="18" x14ac:dyDescent="0.35">
      <c r="A505" s="110"/>
      <c r="B505" s="110"/>
      <c r="C505" s="110"/>
      <c r="D505" s="110"/>
      <c r="E505" s="110"/>
      <c r="F505" s="110"/>
      <c r="G505" s="110"/>
      <c r="H505" s="110"/>
      <c r="I505" s="202"/>
      <c r="J505" s="162"/>
    </row>
    <row r="506" spans="1:10" ht="18" x14ac:dyDescent="0.35">
      <c r="A506" s="110"/>
      <c r="B506" s="110"/>
      <c r="C506" s="110"/>
      <c r="D506" s="110"/>
      <c r="E506" s="110"/>
      <c r="F506" s="110"/>
      <c r="G506" s="110"/>
      <c r="H506" s="110"/>
      <c r="I506" s="202"/>
      <c r="J506" s="162"/>
    </row>
    <row r="507" spans="1:10" ht="18" x14ac:dyDescent="0.35">
      <c r="A507" s="110"/>
      <c r="B507" s="110"/>
      <c r="C507" s="110"/>
      <c r="D507" s="110"/>
      <c r="E507" s="110"/>
      <c r="F507" s="110"/>
      <c r="G507" s="110"/>
      <c r="H507" s="110"/>
      <c r="I507" s="202"/>
      <c r="J507" s="162"/>
    </row>
    <row r="508" spans="1:10" ht="18" x14ac:dyDescent="0.35">
      <c r="A508" s="110"/>
      <c r="B508" s="110"/>
      <c r="C508" s="110"/>
      <c r="D508" s="110"/>
      <c r="E508" s="110"/>
      <c r="F508" s="110"/>
      <c r="G508" s="110"/>
      <c r="H508" s="110"/>
      <c r="I508" s="202"/>
      <c r="J508" s="162"/>
    </row>
    <row r="509" spans="1:10" ht="18" x14ac:dyDescent="0.35">
      <c r="A509" s="110"/>
      <c r="B509" s="110"/>
      <c r="C509" s="110"/>
      <c r="D509" s="110"/>
      <c r="E509" s="110"/>
      <c r="F509" s="110"/>
      <c r="G509" s="110"/>
      <c r="H509" s="110"/>
      <c r="I509" s="202"/>
      <c r="J509" s="162"/>
    </row>
    <row r="510" spans="1:10" ht="18" x14ac:dyDescent="0.35">
      <c r="A510" s="110"/>
      <c r="B510" s="110"/>
      <c r="C510" s="110"/>
      <c r="D510" s="110"/>
      <c r="E510" s="110"/>
      <c r="F510" s="110"/>
      <c r="G510" s="110"/>
      <c r="H510" s="110"/>
      <c r="I510" s="202"/>
      <c r="J510" s="162"/>
    </row>
    <row r="511" spans="1:10" ht="18" x14ac:dyDescent="0.35">
      <c r="A511" s="110"/>
      <c r="B511" s="110"/>
      <c r="C511" s="110"/>
      <c r="D511" s="110"/>
      <c r="E511" s="110"/>
      <c r="F511" s="110"/>
      <c r="G511" s="110"/>
      <c r="H511" s="110"/>
      <c r="I511" s="202"/>
      <c r="J511" s="162"/>
    </row>
    <row r="512" spans="1:10" ht="18" x14ac:dyDescent="0.35">
      <c r="A512" s="110"/>
      <c r="B512" s="110"/>
      <c r="C512" s="110"/>
      <c r="D512" s="110"/>
      <c r="E512" s="110"/>
      <c r="F512" s="110"/>
      <c r="G512" s="110"/>
      <c r="H512" s="110"/>
      <c r="I512" s="202"/>
      <c r="J512" s="162"/>
    </row>
    <row r="513" spans="1:10" ht="18" x14ac:dyDescent="0.35">
      <c r="A513" s="110"/>
      <c r="B513" s="110"/>
      <c r="C513" s="110"/>
      <c r="D513" s="110"/>
      <c r="E513" s="110"/>
      <c r="F513" s="110"/>
      <c r="G513" s="110"/>
      <c r="H513" s="110"/>
      <c r="I513" s="202"/>
      <c r="J513" s="162"/>
    </row>
    <row r="514" spans="1:10" ht="18" x14ac:dyDescent="0.35">
      <c r="A514" s="110"/>
      <c r="B514" s="110"/>
      <c r="C514" s="110"/>
      <c r="D514" s="110"/>
      <c r="E514" s="110"/>
      <c r="F514" s="110"/>
      <c r="G514" s="110"/>
      <c r="H514" s="110"/>
      <c r="I514" s="202"/>
      <c r="J514" s="162"/>
    </row>
    <row r="515" spans="1:10" ht="18" x14ac:dyDescent="0.35">
      <c r="A515" s="110"/>
      <c r="B515" s="110"/>
      <c r="C515" s="110"/>
      <c r="D515" s="110"/>
      <c r="E515" s="110"/>
      <c r="F515" s="110"/>
      <c r="G515" s="110"/>
      <c r="H515" s="110"/>
      <c r="I515" s="202"/>
      <c r="J515" s="162"/>
    </row>
    <row r="516" spans="1:10" ht="18" x14ac:dyDescent="0.35">
      <c r="A516" s="110"/>
      <c r="B516" s="110"/>
      <c r="C516" s="110"/>
      <c r="D516" s="110"/>
      <c r="E516" s="110"/>
      <c r="F516" s="110"/>
      <c r="G516" s="110"/>
      <c r="H516" s="110"/>
      <c r="I516" s="202"/>
      <c r="J516" s="162"/>
    </row>
    <row r="517" spans="1:10" ht="18" x14ac:dyDescent="0.35">
      <c r="A517" s="110"/>
      <c r="B517" s="110"/>
      <c r="C517" s="110"/>
      <c r="D517" s="110"/>
      <c r="E517" s="110"/>
      <c r="F517" s="110"/>
      <c r="G517" s="110"/>
      <c r="H517" s="110"/>
      <c r="I517" s="202"/>
      <c r="J517" s="162"/>
    </row>
    <row r="518" spans="1:10" ht="18" x14ac:dyDescent="0.35">
      <c r="A518" s="110"/>
      <c r="B518" s="110"/>
      <c r="C518" s="110"/>
      <c r="D518" s="110"/>
      <c r="E518" s="110"/>
      <c r="F518" s="110"/>
      <c r="G518" s="110"/>
      <c r="H518" s="110"/>
      <c r="I518" s="202"/>
      <c r="J518" s="162"/>
    </row>
  </sheetData>
  <autoFilter ref="K10:K429">
    <filterColumn colId="0">
      <customFilters>
        <customFilter operator="notEqual" val=" "/>
      </customFilters>
    </filterColumn>
  </autoFilter>
  <mergeCells count="9">
    <mergeCell ref="A9:C9"/>
    <mergeCell ref="D9:F9"/>
    <mergeCell ref="A10:C10"/>
    <mergeCell ref="A429:D429"/>
    <mergeCell ref="H1:I1"/>
    <mergeCell ref="A5:J5"/>
    <mergeCell ref="A6:J6"/>
    <mergeCell ref="A7:J7"/>
    <mergeCell ref="A8:J8"/>
  </mergeCells>
  <hyperlinks>
    <hyperlink ref="D131" r:id="rId1" location="n8" display="n8"/>
  </hyperlinks>
  <pageMargins left="0.78740157480314965" right="0.23622047244094491" top="0.27559055118110237" bottom="1.0629921259842521" header="0.23622047244094491" footer="0.27559055118110237"/>
  <pageSetup paperSize="9" scale="46" fitToHeight="4" orientation="landscape" r:id="rId2"/>
  <headerFooter differentFirst="1">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6640625" defaultRowHeight="14.4" x14ac:dyDescent="0.3"/>
  <sheetData/>
  <pageMargins left="0.7" right="0.7" top="0.75" bottom="0.75"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6640625" defaultRowHeight="14.4" x14ac:dyDescent="0.3"/>
  <sheetData/>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3</vt:i4>
      </vt:variant>
    </vt:vector>
  </HeadingPairs>
  <TitlesOfParts>
    <vt:vector size="6" baseType="lpstr">
      <vt:lpstr>Лист1</vt:lpstr>
      <vt:lpstr>Лист2</vt:lpstr>
      <vt:lpstr>Лист3</vt:lpstr>
      <vt:lpstr>Лист1!_GoBack</vt:lpstr>
      <vt:lpstr>Лист1!Заголовки_для_печати</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pc</cp:lastModifiedBy>
  <cp:revision>1</cp:revision>
  <cp:lastPrinted>2025-11-28T14:10:08Z</cp:lastPrinted>
  <dcterms:created xsi:type="dcterms:W3CDTF">2006-09-28T05:33:49Z</dcterms:created>
  <dcterms:modified xsi:type="dcterms:W3CDTF">2025-11-28T14:10:12Z</dcterms:modified>
  <dc:language>uk-UA</dc:language>
</cp:coreProperties>
</file>