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6380" windowHeight="8196" tabRatio="500"/>
  </bookViews>
  <sheets>
    <sheet name="Лист1" sheetId="1" r:id="rId1"/>
    <sheet name="Лист2" sheetId="2" r:id="rId2"/>
    <sheet name="Лист3" sheetId="3" r:id="rId3"/>
  </sheets>
  <definedNames>
    <definedName name="_GoBack" localSheetId="0">Лист1!$E$27</definedName>
    <definedName name="_xlnm._FilterDatabase" localSheetId="0" hidden="1">Лист1!$K$10:$K$424</definedName>
    <definedName name="_xlnm.Print_Titles" localSheetId="0">Лист1!$11:$12</definedName>
    <definedName name="_xlnm.Print_Area" localSheetId="0">Лист1!$A$1:$J$426</definedName>
  </definedNames>
  <calcPr calcId="144525"/>
  <extLst>
    <ext xmlns:loext="http://schemas.libreoffice.org/" uri="{7626C862-2A13-11E5-B345-FEFF819CDC9F}">
      <loext:extCalcPr stringRefSyntax="ExcelA1"/>
    </ext>
  </extLst>
</workbook>
</file>

<file path=xl/calcChain.xml><?xml version="1.0" encoding="utf-8"?>
<calcChain xmlns="http://schemas.openxmlformats.org/spreadsheetml/2006/main">
  <c r="I226" i="1" l="1"/>
  <c r="I159" i="1"/>
  <c r="I363" i="1" l="1"/>
  <c r="I325" i="1"/>
  <c r="I287" i="1"/>
  <c r="I277" i="1"/>
  <c r="I172" i="1"/>
  <c r="I121" i="1"/>
  <c r="I117" i="1"/>
  <c r="I112" i="1"/>
  <c r="I23" i="1"/>
  <c r="I67" i="1"/>
  <c r="I417" i="1" l="1"/>
  <c r="I311" i="1" l="1"/>
  <c r="I215" i="1"/>
  <c r="I306" i="1"/>
  <c r="I198" i="1"/>
  <c r="I88" i="1"/>
  <c r="I175" i="1"/>
  <c r="I16" i="1" l="1"/>
  <c r="I328" i="1" l="1"/>
  <c r="I414" i="1" l="1"/>
  <c r="I284" i="1" l="1"/>
  <c r="I131" i="1"/>
  <c r="I373" i="1" l="1"/>
  <c r="I321" i="1"/>
  <c r="I297" i="1"/>
  <c r="I125" i="1"/>
  <c r="I206" i="1"/>
  <c r="I35" i="1"/>
  <c r="I134" i="1"/>
  <c r="I302" i="1"/>
  <c r="I291" i="1" l="1"/>
  <c r="I201" i="1"/>
  <c r="I379" i="1"/>
  <c r="I315" i="1" l="1"/>
  <c r="I128" i="1"/>
  <c r="I268" i="1"/>
  <c r="I420" i="1" l="1"/>
  <c r="I411" i="1"/>
  <c r="I370" i="1"/>
  <c r="I368" i="1" s="1"/>
  <c r="I361" i="1"/>
  <c r="I360" i="1" s="1"/>
  <c r="I346" i="1"/>
  <c r="I343" i="1"/>
  <c r="I340" i="1"/>
  <c r="I318" i="1"/>
  <c r="I294" i="1"/>
  <c r="I274" i="1"/>
  <c r="I250" i="1"/>
  <c r="I242" i="1"/>
  <c r="I238" i="1"/>
  <c r="I232" i="1"/>
  <c r="I229" i="1"/>
  <c r="I219" i="1"/>
  <c r="I209" i="1"/>
  <c r="I195" i="1"/>
  <c r="I186" i="1"/>
  <c r="I183" i="1"/>
  <c r="I178" i="1"/>
  <c r="I166" i="1"/>
  <c r="I164" i="1" s="1"/>
  <c r="I163" i="1" s="1"/>
  <c r="I156" i="1"/>
  <c r="I153" i="1"/>
  <c r="I147" i="1"/>
  <c r="I144" i="1"/>
  <c r="I45" i="1"/>
  <c r="I42" i="1"/>
  <c r="I29" i="1"/>
  <c r="I26" i="1"/>
  <c r="I20" i="1"/>
  <c r="I142" i="1" l="1"/>
  <c r="I141" i="1" s="1"/>
  <c r="I14" i="1"/>
  <c r="I13" i="1" s="1"/>
  <c r="I213" i="1"/>
  <c r="I212" i="1" s="1"/>
  <c r="I282" i="1"/>
  <c r="I281" i="1" s="1"/>
  <c r="I170" i="1"/>
  <c r="I169" i="1" s="1"/>
  <c r="I272" i="1"/>
  <c r="I271" i="1" s="1"/>
  <c r="I409" i="1"/>
  <c r="I408" i="1" s="1"/>
  <c r="I193" i="1"/>
  <c r="I192" i="1" s="1"/>
  <c r="I65" i="1"/>
  <c r="I64" i="1" s="1"/>
  <c r="I367" i="1"/>
  <c r="I151" i="1"/>
  <c r="I150" i="1" s="1"/>
  <c r="I423" i="1" l="1"/>
</calcChain>
</file>

<file path=xl/sharedStrings.xml><?xml version="1.0" encoding="utf-8"?>
<sst xmlns="http://schemas.openxmlformats.org/spreadsheetml/2006/main" count="511" uniqueCount="426">
  <si>
    <t>до рішення міської ради</t>
  </si>
  <si>
    <t xml:space="preserve">                                   № </t>
  </si>
  <si>
    <t>Зміни до додатку 6</t>
  </si>
  <si>
    <t>до рішення міської ради "Про бюджет Луцької міської територіальної громади на 2025 рік"</t>
  </si>
  <si>
    <t>Обсяги капітальних вкладень бюджету у розрізі інвестиційних проєктів</t>
  </si>
  <si>
    <t xml:space="preserve"> у 2025 році</t>
  </si>
  <si>
    <t>.0355100000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</si>
  <si>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</si>
  <si>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</si>
  <si>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</si>
  <si>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</si>
  <si>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</si>
  <si>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 xml:space="preserve">Найменування інвестиційного проекту
</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</si>
  <si>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</si>
  <si>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</si>
  <si>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</si>
  <si>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Обсяг капітальних вкладень місцевого бюджету у 2025 році, гривень</t>
  </si>
  <si>
    <t>Очікуваний рівень готовності проекту на кінець 2025 року, %</t>
  </si>
  <si>
    <t>0200000</t>
  </si>
  <si>
    <t>Виконавчий комітет міської ради</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</si>
  <si>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</si>
  <si>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</si>
  <si>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</si>
  <si>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</si>
  <si>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</si>
  <si>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Придбання техніки та обладнання</t>
  </si>
  <si>
    <t>0217421</t>
  </si>
  <si>
    <t>7421</t>
  </si>
  <si>
    <t>0453</t>
  </si>
  <si>
    <t xml:space="preserve">Утримання та розвиток наземного електротранспорту </t>
  </si>
  <si>
    <t>Проєкт "Міський громадський транспорт України ІІ" Субпроєкт "Оновлення тролейбусного парку міста Луцька" (кошти позики ЄІБ)</t>
  </si>
  <si>
    <t>0217650</t>
  </si>
  <si>
    <t>0490</t>
  </si>
  <si>
    <t>Проведення експертної грошової оцінки земельної ділянки чи права на неї</t>
  </si>
  <si>
    <t xml:space="preserve">Розроблення документації з проведення експертних грошових оцінок, земельних ділянок, продаж яких здійснюватиметься шляхом викупу, власниками об’єктів нерухомого майна, які знаходяться на земельних ділянках, що підлягають продажу </t>
  </si>
  <si>
    <t>0217670</t>
  </si>
  <si>
    <t>Внески до статутного капіталу суб’єктів господарювання</t>
  </si>
  <si>
    <t>КП "Луцьке підприємство електротранспорту" - придбання запасних частин до кабельних ліній та тягових підстанцій</t>
  </si>
  <si>
    <t>КП "Луцьке підприємство електротранспорту" - придбання мідного проводу та запчастин до контактної мережі</t>
  </si>
  <si>
    <t>КП "Ласка" придбання автомобіля для відлову тварин</t>
  </si>
  <si>
    <t>.0217700</t>
  </si>
  <si>
    <t>.0133</t>
  </si>
  <si>
    <t>Реалізація програм допомоги і грантів Європейського Союзу, урядів іноземних держав, міжнародних організацій, донорських установ</t>
  </si>
  <si>
    <t>Реалізація Програми "Впровадження міжнародного проєкту "Дике життя у великому місті: захист і промоція дикої природи й біорізноманіття в Луцьку та Жешуві" на 2024-2026 роки". Нове будівництво лугопарку вздовж річки Стир на території від мосту на вул. Ковельській до мосту на вул. Шевченка</t>
  </si>
  <si>
    <t>0218110</t>
  </si>
  <si>
    <t>Заходи із запобігання та ліквідації надзвичайних ситуацій та наслідків стихійного лиха</t>
  </si>
  <si>
    <t>Нове  будівництво місцевої  автоматизованої системи централізованого оповіщення (МАСЦО) Луцької міської територіальної громади</t>
  </si>
  <si>
    <t>.0218240</t>
  </si>
  <si>
    <t>.0380</t>
  </si>
  <si>
    <t>Заходи та роботи з територіальної оборони</t>
  </si>
  <si>
    <r>
      <rPr>
        <sz val="14"/>
        <rFont val="Times New Roman"/>
        <family val="1"/>
        <charset val="204"/>
      </rPr>
      <t xml:space="preserve">Очі для рятувальників </t>
    </r>
    <r>
      <rPr>
        <i/>
        <sz val="14"/>
        <rFont val="Times New Roman"/>
        <family val="1"/>
        <charset val="204"/>
      </rPr>
      <t>(Бюджет участі)</t>
    </r>
  </si>
  <si>
    <r>
      <rPr>
        <sz val="14"/>
        <rFont val="Times New Roman"/>
        <family val="1"/>
        <charset val="204"/>
      </rPr>
      <t xml:space="preserve">Тиловик 2.0: дрони для 100 ОМБр </t>
    </r>
    <r>
      <rPr>
        <i/>
        <sz val="14"/>
        <rFont val="Times New Roman"/>
        <family val="1"/>
        <charset val="204"/>
      </rPr>
      <t xml:space="preserve"> (Бюджет участі)</t>
    </r>
  </si>
  <si>
    <r>
      <rPr>
        <sz val="14"/>
        <rFont val="Times New Roman"/>
        <family val="1"/>
        <charset val="204"/>
      </rPr>
      <t xml:space="preserve">Дронів забагато не буває  </t>
    </r>
    <r>
      <rPr>
        <i/>
        <sz val="14"/>
        <rFont val="Times New Roman"/>
        <family val="1"/>
        <charset val="204"/>
      </rPr>
      <t>(Бюджет участі)</t>
    </r>
  </si>
  <si>
    <r>
      <rPr>
        <sz val="14"/>
        <rFont val="Times New Roman"/>
        <family val="1"/>
        <charset val="204"/>
      </rPr>
      <t xml:space="preserve">Дрони для аеророзвідки  </t>
    </r>
    <r>
      <rPr>
        <i/>
        <sz val="14"/>
        <rFont val="Times New Roman"/>
        <family val="1"/>
        <charset val="204"/>
      </rPr>
      <t>(Бюджет участі)</t>
    </r>
  </si>
  <si>
    <r>
      <rPr>
        <sz val="14"/>
        <rFont val="Times New Roman"/>
        <family val="1"/>
        <charset val="204"/>
      </rPr>
      <t xml:space="preserve">Аеророзвідка 24/7  </t>
    </r>
    <r>
      <rPr>
        <i/>
        <sz val="14"/>
        <rFont val="Times New Roman"/>
        <family val="1"/>
        <charset val="204"/>
      </rPr>
      <t>(Бюджет участі)</t>
    </r>
  </si>
  <si>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</si>
  <si>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0600000</t>
  </si>
  <si>
    <t>Департамент освіти</t>
  </si>
  <si>
    <t>0610000</t>
  </si>
  <si>
    <t>0611010</t>
  </si>
  <si>
    <t>0910</t>
  </si>
  <si>
    <t>Надання дошкільної освіти</t>
  </si>
  <si>
    <t>ЗДО №5, 6, 12, 13, 22, 23, 24, 25, 26 - придбання пральної машини</t>
  </si>
  <si>
    <t>ЗДО №9 - придбання овочерізки</t>
  </si>
  <si>
    <t>Усунення аварій, інших непередбачених ситуацій та придбання техніки для ЗДО</t>
  </si>
  <si>
    <t>0611021</t>
  </si>
  <si>
    <t>0921</t>
  </si>
  <si>
    <t>Надання загальної середньої освіти закладами загальної середньої освіти за рахунок коштів місцевого бюджету</t>
  </si>
  <si>
    <t xml:space="preserve">КЗЗСО «Луцький ліцей № 1» - реконструкція господарського приміщення під котельню </t>
  </si>
  <si>
    <t xml:space="preserve">КЗ ЗЗСО «Луцький ліцей №5» -  капітальний ремонт харчоблоку </t>
  </si>
  <si>
    <t>КЗ ЗСО «Луцький ліцей № 23» - капітальний ремонт харчоблоку</t>
  </si>
  <si>
    <t>КЗЗСО «Луцький ліцей №26»  - капітальний ремонт басейну</t>
  </si>
  <si>
    <t>КЗ ЗСО "Одерадівський ліцей №37" - капітальний ремонт котельні</t>
  </si>
  <si>
    <t>0700000</t>
  </si>
  <si>
    <t>Управління охорони здоров'я</t>
  </si>
  <si>
    <t>0710000</t>
  </si>
  <si>
    <t>0712010</t>
  </si>
  <si>
    <t>0731</t>
  </si>
  <si>
    <t>Багатопрофільна стаціонарна медична допомога населенню</t>
  </si>
  <si>
    <t>КП "Медичне об'єднання Луцької міської територіальної громади" співфінансування (придбання обладнання) до гранту програми Транскордонного Співробітництва  Interreg NEXT Польща -Україна для реалізації проєкту «"Мета - здорові людські двигуни у Луцьку та Пулавах: покращення допомоги людям з інфарктами та інсультами у Луцькій громаді та Пулавах"»</t>
  </si>
  <si>
    <t>0712080</t>
  </si>
  <si>
    <t>0721</t>
  </si>
  <si>
    <t>Амбулаторно-поліклінічна допомога населенню, крім первинної медичної допомоги</t>
  </si>
  <si>
    <t>КП "Луцька міська дитяча поліклініка" на пр. Волі, 3а - придбання рентгенапарату з флюрографом</t>
  </si>
  <si>
    <t>0800000</t>
  </si>
  <si>
    <t>Департамент соціальної політики</t>
  </si>
  <si>
    <t>0810000</t>
  </si>
  <si>
    <t>0810160</t>
  </si>
  <si>
    <t>0160</t>
  </si>
  <si>
    <t>Керівництво і управління у відповідній сфері у містах (місті Києві), селищах, селах, територіальних громадах</t>
  </si>
  <si>
    <t>0813031</t>
  </si>
  <si>
    <t>3031</t>
  </si>
  <si>
    <t>1030</t>
  </si>
  <si>
    <t>Надання інших пільг окремим категоріям громадян відповідно до закодавства</t>
  </si>
  <si>
    <t>Капітальний ремонт житла пільгових категорій громадян</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</si>
  <si>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</si>
  <si>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</si>
  <si>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</si>
  <si>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</si>
  <si>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Придбання пральної машинки з сушкою</t>
  </si>
  <si>
    <t>0900000</t>
  </si>
  <si>
    <t>Управління соціальних служб для сім'ї, дітей та молоді</t>
  </si>
  <si>
    <t>0910000</t>
  </si>
  <si>
    <t>0910160</t>
  </si>
  <si>
    <t>Керівництво і управління у відповідній сфері у містах (місті Києві), селищах, селах, об’єднаних територіальних громадах</t>
  </si>
  <si>
    <t>1000000</t>
  </si>
  <si>
    <t xml:space="preserve">Департамент культури </t>
  </si>
  <si>
    <t>1010000</t>
  </si>
  <si>
    <t>1014030</t>
  </si>
  <si>
    <t>0824</t>
  </si>
  <si>
    <t>Забезпечення діяльності бібліотек</t>
  </si>
  <si>
    <t xml:space="preserve">КЗ "Луцька міська централізована бібліотечна система" - придбання літератури та передплата періодичних видань </t>
  </si>
  <si>
    <t>Бібліотека-філія №10 - капітальний ремонт приміщення (в т.ч. ПКД) за адресою Київський майдан, 12</t>
  </si>
  <si>
    <t>Придбання предметів довгострокового користування для бібліотек</t>
  </si>
  <si>
    <t>Забезпечення діяльності музеїв і виставок</t>
  </si>
  <si>
    <t>КЗ "Музей історії сільського господарства Волині - скансен" - придбання предметів довгострокового користування</t>
  </si>
  <si>
    <t>0828</t>
  </si>
  <si>
    <t xml:space="preserve">Забезпечення діяльності палаців і будинків культури, клубів, центрів дозвілля та інших клубних закладів </t>
  </si>
  <si>
    <t>КЗ "Палац культури міста Луцька" - придбання предметів довгострокового користування</t>
  </si>
  <si>
    <t>КЗ "Центр культури "Княгининок" - придбання предметів довгострокового користування</t>
  </si>
  <si>
    <t>Департамент молоді та спорту</t>
  </si>
  <si>
    <t>1110160</t>
  </si>
  <si>
    <t>Придбання офісної техніки</t>
  </si>
  <si>
    <t>1115031</t>
  </si>
  <si>
    <t>0810</t>
  </si>
  <si>
    <t>Розвиток здібностей у дітей та молоді з фізичної культури та спорту комунальними дитячо-юнацькими спортивними школами</t>
  </si>
  <si>
    <t>КЗ "ДЮСШ №4" - придбання велосипедів</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</si>
  <si>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</si>
  <si>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Забезпечення діяльності централізованої бухгалтерії</t>
  </si>
  <si>
    <t>1200000</t>
  </si>
  <si>
    <t xml:space="preserve">   Департамент житлово-комунального господарства</t>
  </si>
  <si>
    <t>1210000</t>
  </si>
  <si>
    <t>1216011</t>
  </si>
  <si>
    <t>0610</t>
  </si>
  <si>
    <t>Експлуатація та технічне обслуговування житлового фонду</t>
  </si>
  <si>
    <t xml:space="preserve">Капітальний ремонт об'єктів житлового фонду </t>
  </si>
  <si>
    <t>Капітальний ремонт об'єктів житлового фонду (усунення аварійних ситуацій)</t>
  </si>
  <si>
    <t xml:space="preserve">Капітальний ремонт фасадів житлових будинків </t>
  </si>
  <si>
    <t>1216015</t>
  </si>
  <si>
    <t>0620</t>
  </si>
  <si>
    <t>Забезпечення надійної та безперебійної експлуатації ліфтів</t>
  </si>
  <si>
    <t>Капітальний ремонт ліфтів</t>
  </si>
  <si>
    <t>1216030</t>
  </si>
  <si>
    <t>Організація благоустрою населених пунктів</t>
  </si>
  <si>
    <t>Придбання дитячого обладнання</t>
  </si>
  <si>
    <t>Капітальний ремонт контейнерних майданчиків</t>
  </si>
  <si>
    <t>Капітальний ремонт обєктів благоустрою</t>
  </si>
  <si>
    <t>Капремонт скверів (ПКД)</t>
  </si>
  <si>
    <t>1216091</t>
  </si>
  <si>
    <t>0640</t>
  </si>
  <si>
    <t>Будівництво об'єктів житлово-комунального господарства</t>
  </si>
  <si>
    <t xml:space="preserve">Реконструкція мереж зовнішнього освітлення </t>
  </si>
  <si>
    <t>Реконструкція алеї почесних поховань</t>
  </si>
  <si>
    <t>1217461</t>
  </si>
  <si>
    <t>0456</t>
  </si>
  <si>
    <t>Утримання та розвиток автомобільних доріг та дорожньої інфраструктури за рахунок коштів місцевого бюджету</t>
  </si>
  <si>
    <t>Капітальний ремонт вулиць</t>
  </si>
  <si>
    <t>Будівництво світлофорних об'єктів</t>
  </si>
  <si>
    <t>Капітальний ремонт світлофорних об'єктів</t>
  </si>
  <si>
    <t>Розробка схеми організації дорожнього руху</t>
  </si>
  <si>
    <t>Капітальний ремонт зупинок громадського транспорту "Розумні зупинки"</t>
  </si>
  <si>
    <t>1217670</t>
  </si>
  <si>
    <t xml:space="preserve">КП "Луцькводоканал" - співфінансування до проєкту "Комплексна модернізація системи водопостачання та водовідведення м. Луцьк" </t>
  </si>
  <si>
    <t>КП "Луцькводоканал"-  "Реалізація інфраструктурних проєктів у сфері водопостачання та водовідведення" (кошти позики)</t>
  </si>
  <si>
    <t>ДКП "Луцьктепло" - виконання умов кредитного договору з ЄБРР</t>
  </si>
  <si>
    <t>ДКП "Луцьктепло" - виконання умов кредитного договору  з ЄБРР "Проєкт модернізації системи централізованого теплопостачання (друга фаза) у          м. Луцьку в рамках програми RLF"</t>
  </si>
  <si>
    <t>Луцький cпеціалізований комбінат комунальнопобутового обслуговування - придбання техніки</t>
  </si>
  <si>
    <t>КП "Парки і сквери" - придбання техніки</t>
  </si>
  <si>
    <t xml:space="preserve">Департамент муніципальної варти </t>
  </si>
  <si>
    <t xml:space="preserve">Департамент муніципальної варти  </t>
  </si>
  <si>
    <t>1410160</t>
  </si>
  <si>
    <t>1500000</t>
  </si>
  <si>
    <t>Управління капітального будівництва</t>
  </si>
  <si>
    <t>1510000</t>
  </si>
  <si>
    <t>1511080</t>
  </si>
  <si>
    <t>0960</t>
  </si>
  <si>
    <t>Надання спеціалізованої освіти мистецькими школами</t>
  </si>
  <si>
    <t>1512010</t>
  </si>
  <si>
    <t>2010</t>
  </si>
  <si>
    <t>Капітальний ремонт операційного блоку комунального підприємства "Медичне об"єднання Луцької міської територіальної громади" на проспекті Відродження, 13в м.Луцьку</t>
  </si>
  <si>
    <t>1512080</t>
  </si>
  <si>
    <t>1513104</t>
  </si>
  <si>
    <t>1514040</t>
  </si>
  <si>
    <t>КЗ "Музей історії сільського господарства Волині - скансен" - заміна огороджуючих конструктивів</t>
  </si>
  <si>
    <t>1514060</t>
  </si>
  <si>
    <t>1516011</t>
  </si>
  <si>
    <t xml:space="preserve">Капітальний ремонт (аварійно-відновлювальні роботи) житлового будинку на проспекті Відродження, 18 в м. Луцьку </t>
  </si>
  <si>
    <t>1514084</t>
  </si>
  <si>
    <t>0829</t>
  </si>
  <si>
    <t>Проектування, реставрація та охорона пам'яток культурної спадщини</t>
  </si>
  <si>
    <t xml:space="preserve">Реставрація з пристосуванням будівлі кінотеатру /літера А-4/ під приміщення багатофункціонального простору для бізнесу в м.Луцьку на вул. П҆ятницька гірка,2 </t>
  </si>
  <si>
    <t>Реалізація проектів в рамках Надзвичайної кредитної програми для відновлення України</t>
  </si>
  <si>
    <t>Реконструкція комунального закладу «Луцька загальноосвітня школа І-ІІІ ступенів №13» (корпус №2) на вул. Чернишевського, 29 в м. Луцьку Волинської області (співфінансування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t>
  </si>
  <si>
    <t>1517370</t>
  </si>
  <si>
    <t>Реалізація інших заходів щодо соціально-економічного розвитку територій</t>
  </si>
  <si>
    <t>Капітальний ремонт першого, другого та третього поверху приміщення Луцького міськрайонного суду у Волинській області по вул. Лесі Українки, 24 в м. Луцьку</t>
  </si>
  <si>
    <t>Департамент "Центр надання адміністративних послуг у місті Луцьку"</t>
  </si>
  <si>
    <t>3410160</t>
  </si>
  <si>
    <t>Придбання обладнання і предметів довгострокового користування</t>
  </si>
  <si>
    <t xml:space="preserve"> Департамент фінансів, бюджету та аудиту</t>
  </si>
  <si>
    <t>3710160</t>
  </si>
  <si>
    <t>Придбання  техніки</t>
  </si>
  <si>
    <t>5100000</t>
  </si>
  <si>
    <t>Департамент з питань ветеранської політики</t>
  </si>
  <si>
    <t>5110000</t>
  </si>
  <si>
    <t>5110160</t>
  </si>
  <si>
    <t>5116082</t>
  </si>
  <si>
    <t>Придбання житла для окремих категорій населення відповідно до законодавства</t>
  </si>
  <si>
    <t>Забезпечення житлом на умовах співфінансування учасників АТО/ООС та членів їх сімей</t>
  </si>
  <si>
    <t>ВСЬОГО</t>
  </si>
  <si>
    <t>Єлова 720 614</t>
  </si>
  <si>
    <t>1218741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</si>
  <si>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</si>
  <si>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Завершення робіт з відновлення житлових будинків, які були пошкоджені внаслідок масованих обстрілів з боку російської федерації</t>
  </si>
  <si>
    <t>Капітальний ремонт нежитлового приміщення комунальної власності за адресою м. Луцьк, пр. Волі, 8</t>
  </si>
  <si>
    <r>
      <t xml:space="preserve">На варті з 46 ДШВ комплекси ПАЦЮКИ </t>
    </r>
    <r>
      <rPr>
        <i/>
        <sz val="14"/>
        <rFont val="Times New Roman"/>
        <family val="1"/>
        <charset val="204"/>
      </rPr>
      <t>(бюджет участі)</t>
    </r>
  </si>
  <si>
    <r>
      <t xml:space="preserve">На варті з ССО 10-дюймові ПТАШКИ </t>
    </r>
    <r>
      <rPr>
        <i/>
        <sz val="14"/>
        <rFont val="Times New Roman"/>
        <family val="1"/>
        <charset val="204"/>
      </rPr>
      <t>(бюджет участі)</t>
    </r>
  </si>
  <si>
    <r>
      <t xml:space="preserve">Дрони для розвідників 100 ОМБр </t>
    </r>
    <r>
      <rPr>
        <i/>
        <sz val="14"/>
        <rFont val="Times New Roman"/>
        <family val="1"/>
        <charset val="204"/>
      </rPr>
      <t>(бюджет участі)</t>
    </r>
  </si>
  <si>
    <t>0611184</t>
  </si>
  <si>
    <t>0990</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</si>
  <si>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</si>
  <si>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місцевого бюджету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</si>
  <si>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ДКП "Луцьктепло" - сплата місцевого внеску згідно умов кредитного договору з ЄБРР</t>
  </si>
  <si>
    <t>ЛСКАП "Луцькспецкомунтранс" - розробка техніко-економічного обгрунтування, детального плану територій, підготовка звіту впливу на довкілля, стратегічна економічна оцінка та виготовлення інших документів</t>
  </si>
  <si>
    <t>1514030</t>
  </si>
  <si>
    <t>Капітальний ремонт та облаштування інклюзивного громадського простору в приміщенні Публічної бібліотеки міста Луцька на вул. Свободи, 25</t>
  </si>
  <si>
    <t>3719800</t>
  </si>
  <si>
    <t>9800</t>
  </si>
  <si>
    <t>0180</t>
  </si>
  <si>
    <t>Субвенція з місцевого бюджету державному бюджету на виконання програм соціально-економічного розвитку регіонів</t>
  </si>
  <si>
    <r>
      <t>Субвенція державному бюджету на реалізацію Програми забезпечення особистої безпеки громадян та протидії злочинності на 2021-2025 роки</t>
    </r>
    <r>
      <rPr>
        <sz val="13"/>
        <color rgb="FFFF0000"/>
        <rFont val="Times New Roman"/>
        <family val="1"/>
        <charset val="204"/>
      </rPr>
      <t xml:space="preserve"> </t>
    </r>
    <r>
      <rPr>
        <sz val="13"/>
        <rFont val="Times New Roman"/>
        <family val="1"/>
        <charset val="204"/>
      </rPr>
      <t>на покращення матеріально-технічної бази управління патрульної поліції у Волинській області Департаменту патрульної поліції (Зведена бригада "Хижак")</t>
    </r>
  </si>
  <si>
    <t>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 Лесі Українки, 24 в м. Луцьку</t>
  </si>
  <si>
    <t>Субвенція державному бюджету на реалізацію Програми забезпечення особистої безпеки громадян та протидії злочинності на 2021-2025 роки для Територіального управління Бюро економічної безпеки України у Волинській області на зміцнення матеріально-технічної бази (придбання легкового автомобіля спеціалізованого призначення)</t>
  </si>
  <si>
    <t>Капітальний ремонт санвузлів та кабінету № 3 із влаштуванням пандусу в приміщенні за адресою вул. Б. Хмельницького, 19 в м. Луцьку</t>
  </si>
  <si>
    <t>КЗ ЗСО «Луцька гімназія № 3» - придбання обладнання для харчоблоку</t>
  </si>
  <si>
    <t>Нове будівництво вольєрів для утримання тварин КП "Ласка" на вул. Магістральна,23  в м.Луцьку (виготовлення ПКД)</t>
  </si>
  <si>
    <t>Капітальний ремонт приміщення для робітників КП "Ласка" на вул. Магістральній, 23 у м. Луцьку</t>
  </si>
  <si>
    <r>
      <t>Субвенція державному бюджету на реалізацію Програми забезпечення особистої безпеки громадян та протидії злочинності на 2021-2025 роки</t>
    </r>
    <r>
      <rPr>
        <sz val="13"/>
        <color rgb="FFFF0000"/>
        <rFont val="Times New Roman"/>
        <family val="1"/>
        <charset val="204"/>
      </rPr>
      <t xml:space="preserve"> </t>
    </r>
    <r>
      <rPr>
        <sz val="13"/>
        <rFont val="Times New Roman"/>
        <family val="1"/>
        <charset val="204"/>
      </rPr>
      <t xml:space="preserve">для Управління Служби безпеки України на матеріально-технічне забезпечення підрозділів військової контррозвідки </t>
    </r>
  </si>
  <si>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А1405 на придбання матеріально-техніних засобів</t>
  </si>
  <si>
    <t>ЗДО №4, 9, 34 - придбання комп'ютерної техніки</t>
  </si>
  <si>
    <t>0611141</t>
  </si>
  <si>
    <t>Забезпечення діяльності інших закладів у сфері освіти</t>
  </si>
  <si>
    <t>Придбання комп'ютерної техніки</t>
  </si>
  <si>
    <t>0611160</t>
  </si>
  <si>
    <t>Забезпечення діяльності центрів професійного розвитку педагогічних працівників</t>
  </si>
  <si>
    <t>0611300</t>
  </si>
  <si>
    <t>Будівництво освітніх установ та закладів</t>
  </si>
  <si>
    <t>Капітальний ремонтдаху КЗ "Дитячо-юнацька спортивна школа №4"</t>
  </si>
  <si>
    <t>1511300</t>
  </si>
  <si>
    <t xml:space="preserve">Реконструкція ЗОШ І-Ш ступенів на вул. Володимирській, 47а в с.Забороль </t>
  </si>
  <si>
    <t xml:space="preserve">ДНЗ № 29 компенсуючого типу - капітальний ремонт даху  </t>
  </si>
  <si>
    <t>КЗ ЗСО «Прилуцький ліцей № 29» - капітальний ремонт котельні (коригування)</t>
  </si>
  <si>
    <t xml:space="preserve">КЗ ЗСО «Боголюбський ліцей № 30» - розроблення ПКД на капітальний ремонт котельні </t>
  </si>
  <si>
    <t>КЗ ЗСО «Жидичинський ліцей № 31» - капітальний ремонт котельні (коригування)</t>
  </si>
  <si>
    <t xml:space="preserve">Капітальний ремонт коридорів першого, другого поверхів та сходової клітки територіального центру соціального обслуговування (надання соціальних послуг) на вулиці Данила Галицького, 18 </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</si>
  <si>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військової частини 3057 Національної гвардії України на поліпшення матеріально-технічного забезпечення номенклатури автомобільної служби</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</si>
  <si>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t>
  </si>
  <si>
    <t>Субвенція державному бюджету на виконання Програми забезпечення особистої безпеки громадян та протидії злочинності на 2021-2025 роки для Департаменту поліції особливого призначення "Об'єднана штурмова бригада Національної поліції України "Лють" на придбання БПЛА, спеціального обладнання, засобів радіоелектронної боротьби, модульних конструкцій</t>
  </si>
  <si>
    <t>Капітальний ремонт болардів</t>
  </si>
  <si>
    <t>Субвенція державному бюджету на реалізацію Програми забезпечення особистої безпеки громадян та протидії злочинності на 2021-2025 роки для Територіального управління Бюро економічної безпеки України у Волинській області на придбання матеріально-технічного  забезпечення</t>
  </si>
  <si>
    <t>Субвенція державному бюджету на реалізацію Програми забезпечення особистої безпеки громадян та протидії злочинності на 2021-2025 роки на капітальний ремонт (заміна) лікарняного ліфта ПБ-500 лікарні (з поліклінікою) Державної установи "Територіальне медичне об'єднання Міністерства внутрішніх справ України по Волинській області" за адресою: м. Луцьк, вул. Державності 114Б</t>
  </si>
  <si>
    <t>КЗ ЗСО «Луцька гімназія № 3» - капітальний ремонт покрівлі</t>
  </si>
  <si>
    <t>Субвенція державному бюджету на реалізацію Програми забезпечення особистої безпеки громадян та протидії злочинності на 2021-2025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(літери А-3) за адресою м. Луцьк, вул. Залізнична, 15, встановлення водостічної системи та блискавкозахисту</t>
  </si>
  <si>
    <t>КЗ «Центр культури "Княгининок" - придбання одягу сцени для клубу с. Милуші</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</si>
  <si>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А4576 на закупівлю військової техніки, запчастин, засобів радіоелектронної боротьби, тощо</t>
  </si>
  <si>
    <t>Розробка проєктно-кошторисної документації на енергомодернізацію нового центру STEM-освіти</t>
  </si>
  <si>
    <t>Співфінансування до Програми "Впровадження міжнародного проєкту "Енергомодернізація нового центру STEM-освіти в Луцьку: популяризація кліматичних заходів"" на 2025-2028 роки - модернізація систем теплопостачання та енергозабезпечення</t>
  </si>
  <si>
    <t>КЗ "Луцький заклад дошкільної освіти (ясла-садок) № 26" - реконструкція системи газопостачання</t>
  </si>
  <si>
    <t>Капітальний ремонт спортивного майданчика зі встановленням спортивного обладнання</t>
  </si>
  <si>
    <t>Інші субвенції з місцевого бюджету</t>
  </si>
  <si>
    <t>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"Волинське обласне територіальне медичне об'єднання захисту материнства і дитинства" за адресою вул. Загородня, 20, м. Луцьк, Волинська область</t>
  </si>
  <si>
    <t>КП "Луцький зоопарк". Капітальний ремонт санвузлів, в тому числі виготовлення ПКД</t>
  </si>
  <si>
    <t>КП "Ласка" - придбання медичного обладнання</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</si>
  <si>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</si>
  <si>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</si>
  <si>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Співфінансування до субвенції з місцевого бюджету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</si>
  <si>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КП "Луцька міська дитяча поліклініка"- капітальний ремонт частини приміщення реабілітаційного відділення на вул. В. Чорновола, 1</t>
  </si>
  <si>
    <t>Капітальний ремонт входу будинку культури з адміністративним приміщенням /А-2/ на вул. Центральній, 57 в с. Боголюби Луцького району Волинської області</t>
  </si>
  <si>
    <t>Капітальний ремонт санвузла у І корпусі КЗ "Палац культури міста Луцька" на вул. Богдана Хмельницького, 1 у м. Луцьку</t>
  </si>
  <si>
    <t>0611070</t>
  </si>
  <si>
    <t>Надання позашкільної освіти закладами позашкільної освіти, заходи із позашкільної роботи з дітьми</t>
  </si>
  <si>
    <t xml:space="preserve">КЗ "Луцький міський Центр науково-технічної творчості учнівської молоді Луцької міської ради" - придбання 3 пультів керування автотрасовою моделлю </t>
  </si>
  <si>
    <t>0611222</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</si>
  <si>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</si>
  <si>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</si>
  <si>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r>
      <t xml:space="preserve">«Світло в укритті: укомплектування Луцького ліцею №21 сонячною електростанцією»   </t>
    </r>
    <r>
      <rPr>
        <i/>
        <sz val="14"/>
        <rFont val="Times New Roman"/>
        <family val="1"/>
        <charset val="204"/>
      </rPr>
      <t>(бюджет участі)</t>
    </r>
  </si>
  <si>
    <t>КЗ "Музична школа №3"  - капітальний ремонт каналізаційних мереж та санвузлів</t>
  </si>
  <si>
    <t>1510160</t>
  </si>
  <si>
    <t>Капітальний ремонт покрівлі будівлі поліклініки №3 /Літера Б-3/ за адресою м. Луцьк вул. Стефаника, 3а</t>
  </si>
  <si>
    <t>1513245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</si>
  <si>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</si>
  <si>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Субвенція з місцевого бюджету на реалізацію публічного інвестиційного проєкту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</si>
  <si>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А1267 для закупівлі та встановлення засобів радіоелектронної боротьби</t>
  </si>
  <si>
    <t>Капітальний ремонт (аварійно-відновлювальні роботи) житлових будинків, пошкоджених внаслідок збройної агресії з боку російської федерації</t>
  </si>
  <si>
    <t>5113225</t>
  </si>
  <si>
    <t>3225</t>
  </si>
  <si>
    <t>1060</t>
  </si>
  <si>
    <r>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t>
    </r>
    <r>
      <rPr>
        <b/>
        <vertAlign val="superscript"/>
        <sz val="8"/>
        <rFont val="Times New Roman"/>
        <family val="1"/>
        <charset val="204"/>
      </rPr>
      <t>-1</t>
    </r>
    <r>
      <rPr>
        <sz val="12"/>
        <rFont val="Times New Roman"/>
        <family val="1"/>
        <charset val="204"/>
      </rPr>
      <t>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r>
  </si>
  <si>
    <t xml:space="preserve">Субвенція з місцевого бюджету за рахунок відповідної субвенції з державного бюджету </t>
  </si>
  <si>
    <t xml:space="preserve">Капітальний ремонт (аварійно-відновлювальні роботи) будинку №65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</si>
  <si>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№69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</si>
  <si>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№71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</si>
  <si>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№73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</si>
  <si>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№75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</si>
  <si>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№22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</si>
  <si>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№24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</si>
  <si>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№26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</si>
  <si>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№12 на вул.Озерецькій в м. Луцьку, пошкодженого внаслідок збройної агресії з боку російської федерації </t>
  </si>
  <si>
    <t>Придбання газового котла з установкою та монтажного обладнання в паливну адмінбудівлі Княгининівського старостинського округу</t>
  </si>
  <si>
    <t>КЗ "Луцька музична школа №3" - капітальний ремонт елементів благоустрою прилеглої території (облаштуванням тимчасової стоянки автомобілів) за адресою: м. Луцьк, вул. Гнідавська, 65</t>
  </si>
  <si>
    <t>Субвенція обласному бюджету на капітальний ремонт лікувального корпусу обласного територіального медичного протитуберкульозного об'єднання на вул. Львівській, 50 в м. Луцьку Волинської області (коригування)</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</si>
  <si>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А4554 на реставрацію  лікувального корпусу (будівля №60/70),  (монастир тринітаріїв - пам’ятка архітектури національного значення XVIII-XХ ст., охоронний номер №81) 498 військового госпіталю з пристосуванням (прибудовою)ліфтової шахти (будівля №60/70, військове містечко №60, м. Луцьк, вул. Сенаторки Левчанівської, 4) на коригування проектної документації та проходження екпертизи через Західне управління замовника робіт м. Львів</t>
  </si>
  <si>
    <t>Субвенція державному бюджету на реалізацію Програми забезпечення особистої безпеки громадян та протидії злочинності на 2021-2025 роки на закупівлю безпілотних наземних роботизованих комплексів для управління патрульної поліції у Волинській області Департаменту патрульної поліції (для зведеної бригади "Хижак")</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</si>
  <si>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реконструкцію службового гуртожитку на вул. Заньковецької, 88 А  в м. Луцьку Волинської області</t>
  </si>
  <si>
    <t>Влаштування технічних засобів, механізмів та інших спеціальних пристроїв/засобів, а також спеціалізованих тактильних елементів доступності для забезпечення доступності особам з інвалідністю</t>
  </si>
  <si>
    <t xml:space="preserve">КЗ «Луцький заклад дошкільної освіти (ясла-садок) № 14» - придбання телевізора </t>
  </si>
  <si>
    <r>
      <t xml:space="preserve">Квадрокоптер DJI Matrice 4T для луцьких піротехніків </t>
    </r>
    <r>
      <rPr>
        <i/>
        <sz val="14"/>
        <color rgb="FF000000"/>
        <rFont val="Times New Roman"/>
        <family val="1"/>
        <charset val="204"/>
      </rPr>
      <t xml:space="preserve"> (Бюджет участі)</t>
    </r>
  </si>
  <si>
    <r>
      <t xml:space="preserve">Дрони для розвідників 100 ОМБр  </t>
    </r>
    <r>
      <rPr>
        <i/>
        <sz val="14"/>
        <color rgb="FF000000"/>
        <rFont val="Times New Roman"/>
        <family val="1"/>
        <charset val="204"/>
      </rPr>
      <t>(Бюджет участі)</t>
    </r>
  </si>
  <si>
    <r>
      <t xml:space="preserve">Ми бачимо більше: Квадрокоптер DJI Matrice 4T для 100-ї бригади  </t>
    </r>
    <r>
      <rPr>
        <i/>
        <sz val="14"/>
        <color rgb="FF000000"/>
        <rFont val="Times New Roman"/>
        <family val="1"/>
        <charset val="204"/>
      </rPr>
      <t>(Бюджет участі)</t>
    </r>
  </si>
  <si>
    <r>
      <t xml:space="preserve">Станція управління «Дронярня» для 46 ДШВ </t>
    </r>
    <r>
      <rPr>
        <i/>
        <sz val="14"/>
        <color rgb="FF000000"/>
        <rFont val="Times New Roman"/>
        <family val="1"/>
        <charset val="204"/>
      </rPr>
      <t>(Бюджет участі)</t>
    </r>
  </si>
  <si>
    <r>
      <t>Дронів забагато не буває  (</t>
    </r>
    <r>
      <rPr>
        <i/>
        <sz val="14"/>
        <color rgb="FF000000"/>
        <rFont val="Times New Roman"/>
        <family val="1"/>
        <charset val="204"/>
      </rPr>
      <t>Бюджет участі)</t>
    </r>
  </si>
  <si>
    <r>
      <t xml:space="preserve">Дрони для ББпС «Ворон» </t>
    </r>
    <r>
      <rPr>
        <i/>
        <sz val="14"/>
        <color rgb="FF000000"/>
        <rFont val="Times New Roman"/>
        <family val="1"/>
        <charset val="204"/>
      </rPr>
      <t>(Бюджет участі)</t>
    </r>
  </si>
  <si>
    <r>
      <t>Дрони для Сил Оборони  (</t>
    </r>
    <r>
      <rPr>
        <i/>
        <sz val="14"/>
        <color rgb="FF000000"/>
        <rFont val="Times New Roman"/>
        <family val="1"/>
        <charset val="204"/>
      </rPr>
      <t>Бюджет участі)</t>
    </r>
  </si>
  <si>
    <r>
      <t>Тиловик 3.0: дрони для 100 ОМБр (</t>
    </r>
    <r>
      <rPr>
        <i/>
        <sz val="14"/>
        <color rgb="FF000000"/>
        <rFont val="Times New Roman"/>
        <family val="1"/>
        <charset val="204"/>
      </rPr>
      <t>Бюджет участі)</t>
    </r>
  </si>
  <si>
    <t xml:space="preserve">КЗ ЗСО «Боголюбський ліцей № 30» -  капітальний ремонт котельні </t>
  </si>
  <si>
    <t>КЗ ЗСО «Жидичинський ліцей № 31» - капітальний ремонт елементів благоустрою (влаштування спортивного майданчика) на вул. Богдана Хмельницького, 1 у с. Жидичин</t>
  </si>
  <si>
    <r>
      <t>Соціально-психологічний ХАБ Ліцею № 27 (</t>
    </r>
    <r>
      <rPr>
        <i/>
        <sz val="14"/>
        <color rgb="FF000000"/>
        <rFont val="Times New Roman"/>
        <family val="1"/>
        <charset val="204"/>
      </rPr>
      <t>Бюджет участі)</t>
    </r>
  </si>
  <si>
    <t>1113133</t>
  </si>
  <si>
    <r>
      <t>Навчально тренувальне спорядження для підготовки цивільних до національного спротиву  КЗ «Луцький міський молодіжний центр» (</t>
    </r>
    <r>
      <rPr>
        <i/>
        <sz val="14"/>
        <rFont val="Times New Roman"/>
        <family val="1"/>
        <charset val="204"/>
      </rPr>
      <t>Бюджет участі</t>
    </r>
    <r>
      <rPr>
        <sz val="14"/>
        <rFont val="Times New Roman"/>
        <family val="1"/>
        <charset val="204"/>
      </rPr>
      <t>)</t>
    </r>
  </si>
  <si>
    <t>Забезпечення молодіжними центрами соціального становлення та розвитку молоді та інші заходи у сфері молодіжної політики</t>
  </si>
  <si>
    <t>Додаток 5</t>
  </si>
  <si>
    <t>1513194</t>
  </si>
  <si>
    <t>Реалізація публічного інвестиційного проекту із розвитку ветеранських просторів</t>
  </si>
  <si>
    <t xml:space="preserve">Субвенція з державного бюджету місцевим бюджетам на реалізацію публічного інвестиційного проекту із розвитку ветеранських просторів на нове будівництво ветеранського простору на вул. Конякіна в м. Луцьку </t>
  </si>
  <si>
    <t xml:space="preserve">Нове будівництво ветеранського простору на вул. Конякіна в м. Луцьку (співфінансування до субвенції з державного бюджету місцевим бюджетам на реалізацію публічного інвестиційного проекту із розвитку ветеранських просторів) </t>
  </si>
  <si>
    <t>КП "Луцька міська дитяча поліклініка"- капітальний ремонт рентгенкабінету по пр. Волі, 3а</t>
  </si>
  <si>
    <t>КЗ ЗЗСО «Луцький ліцей № 18» - капітальний ремонт входів/виходів</t>
  </si>
  <si>
    <t>КЗЗСО «Заборольський ліцей №32» - придбання вуличного флагштоку</t>
  </si>
  <si>
    <t>1210160</t>
  </si>
  <si>
    <t xml:space="preserve">Придбання техніки та обладнання </t>
  </si>
  <si>
    <t>Капітальний ремонт системи опалення із заміною газового котла в адмінприміщенні департаменту</t>
  </si>
  <si>
    <t xml:space="preserve">Співфінансування до субвенціїз державного бюджету місцевим бюджетам на реалізацію публічного інвестиційного проєкту із забезпечення житлом дитячих будинків сімейного типу, дітей-сиріт, дітей, позбавлених батьківського піклування </t>
  </si>
  <si>
    <t>КЗ ЗСО «Боголюбський ліцей № 30» - придбання обладнання</t>
  </si>
  <si>
    <t>ЗДО № 40 (ясла-садок) - капітальний ремонт укриття</t>
  </si>
  <si>
    <t xml:space="preserve">КЗ ЗЗСО «Луцький ліцей № 10» -капітальний ремонт підлоги в укритті </t>
  </si>
  <si>
    <t>КЗ ЗСО «Боголюбський ліцей № 30» -  капітальний ремонт гідроізоляції та утеплення стін експлуатованого підвалу (найпростішого укриття) частини будівлі</t>
  </si>
  <si>
    <t>5113241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</si>
  <si>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</si>
  <si>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</si>
  <si>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</si>
  <si>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КУ " ХАБ ВЕТЕРАН" Придбання техніки</t>
  </si>
  <si>
    <t xml:space="preserve">Виготовлення та коригування проєктно-кошторисної документації, експертиза та технічний нагляд  проєктів з встановлення камер відеоспостереження </t>
  </si>
  <si>
    <t>7370</t>
  </si>
  <si>
    <t>1417370</t>
  </si>
  <si>
    <t>ЗДО №6, 20 - придбання холодильника</t>
  </si>
  <si>
    <t>ЗДО № 10 - придбання картоплечистки</t>
  </si>
  <si>
    <t xml:space="preserve">ЗДО № 37 - придбання музичного центру </t>
  </si>
  <si>
    <t>ЗДО № 41 - придбання пароконвектомату</t>
  </si>
  <si>
    <t>ЗДО № 41 - придбання холодильної шафи</t>
  </si>
  <si>
    <t>ЛСКАП "Луцькспецкомунтранс" - будівництво електричних мереж електроустановок будівельного майданчика в с. Брище</t>
  </si>
  <si>
    <t>Капітальний ремонт прилеглої території будівлі територіального центру соціального обслуговування (надання соціальних послуг) на вулиці Данила Галицького, 18 в м. Луцьку</t>
  </si>
  <si>
    <t>Виготовлення проектної документації «Реконструкція зовнішніх мереж газопостачання на вул. Конякіна в м.Луцьку»</t>
  </si>
  <si>
    <t>Капітальний ремонт приміщення ЦНАП</t>
  </si>
  <si>
    <r>
      <t>Субвенція державному бюджету на реалізацію Програми забезпечення особистої безпеки громадян та протидії злочинності на 2021-2025 роки для закупівлі матеріальних цінностей з метою зміцнення матеріально-технічного забезп</t>
    </r>
    <r>
      <rPr>
        <sz val="13"/>
        <color rgb="FF000000"/>
        <rFont val="Times New Roman"/>
        <family val="1"/>
        <charset val="204"/>
      </rPr>
      <t>ечення управління патрульної поліції у Волинській області, а саме: комп’ютерної та організаційної техніки та інше</t>
    </r>
  </si>
  <si>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А2466 на закупівлю виробничого обладнання для облаштування цеху ремонту легкових автомобілів</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</si>
  <si>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на матеріально-технічне забезпечення в/ч А1671  </t>
  </si>
  <si>
    <t>КП "Луцькводоканал"-  забезпечення управлінням мережами централізованого водопостачання та централізованого водовідведення м. Луцька (субвенція з Боратинської СТГ)</t>
  </si>
  <si>
    <t>Нове будівництво ветеранського простору на вул. Конякіна в м. Луцьку (субвенція з обласного бюджету Волинської області )</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</si>
  <si>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Волинського обласного територіального центру комплектування та соціальної підтримки (на потреби Луцького об’єднаного міського територіального центру комплектування та соціальної підтримки) на придбання ручних металодетекторів, обладнання для системи контролю доступу та системи відеонагляду
</t>
  </si>
  <si>
    <t>ЛСКАП "Луцькспецкомунтранс" - закупівля спецтехніки та обладнання для безперебійного функціонування полігону твердих побутових відходів у с. Брище (субвенція з Підгайцівської СТГ)</t>
  </si>
  <si>
    <t>0217622</t>
  </si>
  <si>
    <t>0470</t>
  </si>
  <si>
    <t>Реалізація програм і заходів в галузі туризму та курортів</t>
  </si>
  <si>
    <t>Закупівля сходового гусеничного підйомника "RTR-160"  для розширення можливостей  безперешкодного пересування та відвідування особами з інвалідністю Музейного простору "Окольний замок"</t>
  </si>
  <si>
    <t>ЗДО №10, 14, 27, 32, 40 - придбання оргтехніки</t>
  </si>
  <si>
    <t>ЗДО № 21 - придбання ігрового комплексу</t>
  </si>
  <si>
    <t>ЗДО № 35 - придбання овочерізки</t>
  </si>
  <si>
    <t>КЗ ЗЗСО "Луцька гімназія № 17" - виготовлення ПКД на капітальний ремонт харчоблоку</t>
  </si>
  <si>
    <t>КЗ ЗЗСО "Луцька гімназія № 19" - виготовлення ПКД на капітальний ремонт фасаду</t>
  </si>
  <si>
    <t>КЗ ЗЗСО "Луцька гімназія № 20" - виготовлення ПКД на капітальний ремонт харчоблоку</t>
  </si>
  <si>
    <t>КЗ "Луцький міський Центр науково-технічної творчості учнівської молоді Луцької міської ради" - придбання кондиціонеру</t>
  </si>
  <si>
    <t>ПУМ - придбання кондиціонеру</t>
  </si>
  <si>
    <t>Придбання сервера для централізованої бухгалтерії</t>
  </si>
  <si>
    <t>КУ "Центр профеесійного розвитку педагогічних працівників Луцької міської ради" - придбання кондиціонеру</t>
  </si>
  <si>
    <t>КЗ "Луцький заклад дошкільної освіти (ясла-садок) № 26" -  виготовлення ПКД на реконструкцію системи теплопостачання</t>
  </si>
  <si>
    <t>1010160</t>
  </si>
  <si>
    <t>Придбання предметів довгострокового користування</t>
  </si>
  <si>
    <t>КЗ "Центр культури "Княгининок"- капітальний ремонт прилеглої території будинку культури с. Боголюби (вул. Центральна,57)</t>
  </si>
  <si>
    <t>КЗ "ДЮСШ № 4" - придбання обладнання</t>
  </si>
  <si>
    <t>КП "Луцькводоканал" - придбання обладнання та комплектуючих для забезпечення соціальних об'єктів (школи, заклади дошкільної освіти, лікарні) системами доочищення води (співпраця з ЮНІСЕФ)</t>
  </si>
  <si>
    <t>КП "Луцькводоканал" - придбання обладнання  для моніторингу (витратомірів води з передачею даних до системи SKADA) для покращення роботи водопровідної ситсеми Луцької міської територіальної громади (співпраця з ЮНІСЕФ)</t>
  </si>
  <si>
    <t>На виконання заходів Комплексної програми "Безпечне місто Луцьк" на 2025-2029 роки на нове будівництво з встановлення камер відеоспостереження по проспектах Соборності та Молоді</t>
  </si>
  <si>
    <t>КЗ "Музична школа №3"  - капітальний ремонт тамбура та санвузла</t>
  </si>
  <si>
    <t>.0810</t>
  </si>
  <si>
    <t>Капітальний ремонт частини покрівлі ДЮСШ №2, на вул. Івана Мазепи, 49   в           м. Луцьку</t>
  </si>
  <si>
    <t>Капітальний ремонт приміщення із заміною внутрішніх дверей Луцького міськрайонного суду і Волинській області по вул. Лесі Українки, 24 в м. Луцьку</t>
  </si>
  <si>
    <t>Реконструкція зовнішніх мереж газопостачання на вул. Конякіна в м. Луцьку</t>
  </si>
  <si>
    <t>Капітальний ремонт приміщення на вул. Соборності, 18 в м. Луцьку</t>
  </si>
  <si>
    <t>Капітальний ремонт адміністративного приміщення департаменту "Центр надання адміністративних послуг у м. Луцьку" Луцької міської ради за адресою вул. Лесі Українки, 35  з влаштуванням підйомної платформи для маломобільних груп населення</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</si>
  <si>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А0959 на зміцнення матеріально-технічної бази </t>
  </si>
  <si>
    <t>Субвенція державному бюджету на реалізацію Програми забезпечення особистої безпеки громадян та протидії злочинності на 2021-2025 роки на закупівлю квадрокоптерів та комплектуючих до них та іншого необхідного обладнання для зміцнення матеріально-технічної бази для управління патрульної поліції у Волинській області Департаменту патрульної поліції (Зведена бригада "Хижак")</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</si>
  <si>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А7028 на придбання цифрового портативного рентгенапарату</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</si>
  <si>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проведення капітальних ремонтів об'єктів ГУНП у Волинській області (410 013,0 грн) та на покращення матеріально-технічної бази (336 937,0 грн)</t>
  </si>
  <si>
    <t>Субвенція державному бюджету на виконання Комплексної програми охорони довкілля Луцької міської територіальної громади на 2022-2025 роки для Державної екологічної інспекції у Волинській області на природоохоронні заходи на природоохоронні заходи (придбання обладнання)</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</si>
  <si>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А1267 на закупівлю комплекту джерела альтернативного живлення</t>
  </si>
  <si>
    <t>Реалізація Програми розвитку міжнародного співробітництва Луцької міської ради на виконання робіт із розробки проєктно-кошторисної документації по об'єкту "Нове будівництво лугопарку вздовж річки Стир на території від мосту на вул. Ковельській до мосту на вул. Шевченка (коригування)"</t>
  </si>
  <si>
    <t>Програма розвитку міжнародного співробітництва Луцької міської ради на реалізацію проєкту "Модернізація теплоенергетичної інфраструктури для надання стабільних та ефективних комнальних послуг у Луцьку, Україна"</t>
  </si>
  <si>
    <t xml:space="preserve">КЗ «Луцький ЗДО (ясла-садок) №27" - придбання морозильної камери </t>
  </si>
  <si>
    <t xml:space="preserve">КЗ «Дачнівський ЗДО (ясла-садок) № 42" - придбання ноутбуків </t>
  </si>
  <si>
    <t xml:space="preserve">КЗЗСО "Одерадівська гімназія № 37" - закупівля комп'ютерної техніки </t>
  </si>
  <si>
    <t>КЗ «Луцький ЗДО (ясла-садок) № 8 Луцької міської ради» - коригування ПКД та експертиза ПКД: «Нове будівництво захисної споруди цивільного захисту (сховище подвійного призначення із захисними властивостями ПРУ) на території комунального закладу на вул. Корольова, 1 у м. Луцьку</t>
  </si>
  <si>
    <t>Забезпечення діяльності водопровідно-каналізаційного господарства</t>
  </si>
  <si>
    <t>КП «Луцькводоканал» - на реалізацію проєктів, які спрямовані на приріст та оновлення стратегічних об’єктів довготривалого користування (кредитні кошти)</t>
  </si>
  <si>
    <t>КП "Луцькводоканал" - придбання обладнання та комплектуючих для впровадження локальних очисних споруд на соціальних об'єктах (школи, зклади дошкільної освіти, лікарні) системами доочищення води співпраця з ЮНІСЕФ)</t>
  </si>
  <si>
    <t>ЛСКАП "Луцькспецкомунтранс" - придбання автотранспортних засобів, обладнання та механізмів</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</si>
  <si>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покращення матеріально-технічного забезпечення</t>
  </si>
  <si>
    <t>Субвенція державному бюджету на реалізацію Програми забезпечення особистої безпеки громадян та протидії злочинності на 2021-2025 роки для Управління Служби безпеки України у Волинській області  на придбання обладнання спеціалізованого призначення для забезпечення  заходів службової діяльності</t>
  </si>
  <si>
    <t xml:space="preserve">Секретар міської ради             </t>
  </si>
  <si>
    <t>Юрій БЕЗПЯТКО</t>
  </si>
  <si>
    <t>КЗ «Дачнівський ЗДО (ясла-садок) № 42" - придбання фільтра зворотнього осмосу</t>
  </si>
  <si>
    <t xml:space="preserve">КЗ «Рокинівський ЗДО (ясла-садок) № 50" - придбання ноутбука </t>
  </si>
  <si>
    <t>КЗ ЗСО «Луцький ліцей № 27»  - придбання ноутбуків</t>
  </si>
  <si>
    <t xml:space="preserve">Субвенція з місцевого бюджету обласному бюджету Волинської області на придбання спеціального автобуса, обладнаного місцями для маломобільних груп населення на умовах співфінансування </t>
  </si>
  <si>
    <t>Субвенція з місцевого бюджету обласному бюджету Волинської області нове будівництво навісу та майданчика з бруківки КП  «Волинський обласний центр екстренної медичної допомоги та медицини катастроф» на вул. Словацького, 28 в       м. Луцьку</t>
  </si>
  <si>
    <t xml:space="preserve"> </t>
  </si>
  <si>
    <t>ЛСКАП "Луцькспецкомунтранс" - для забезпечення безперебійного функціонування полігону твердих побутових відходів у с.Брище (субвенція з Рожищенської МТГ)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</si>
</sst>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36" x14ac:knownFonts="1">
    <font>
      <sz val="11"/>
      <color theme="1"/>
      <name val="Calibri"/>
      <family val="2"/>
      <charset val="204"/>
    </font>
    <font>
      <sz val="11"/>
      <name val="Calibri"/>
      <family val="2"/>
      <charset val="204"/>
    </font>
    <font>
      <sz val="11"/>
      <name val="Times New Roman"/>
      <family val="1"/>
      <charset val="204"/>
    </font>
    <font>
      <b/>
      <sz val="16"/>
      <name val="Times New Roman"/>
      <family val="1"/>
      <charset val="204"/>
    </font>
    <font>
      <b/>
      <sz val="15"/>
      <name val="Times New Roman"/>
      <family val="1"/>
      <charset val="204"/>
    </font>
    <font>
      <b/>
      <sz val="13"/>
      <name val="Times New Roman"/>
      <family val="1"/>
      <charset val="204"/>
    </font>
    <font>
      <sz val="7"/>
      <name val="Times New Roman"/>
      <family val="1"/>
      <charset val="204"/>
    </font>
    <font>
      <sz val="8"/>
      <name val="Times New Roman"/>
      <family val="1"/>
      <charset val="204"/>
    </font>
    <font>
      <sz val="6"/>
      <name val="Times New Roman"/>
      <family val="1"/>
      <charset val="204"/>
    </font>
    <font>
      <sz val="12"/>
      <name val="Times New Roman"/>
      <family val="1"/>
      <charset val="204"/>
    </font>
    <font>
      <b/>
      <sz val="12"/>
      <name val="Times New Roman"/>
      <family val="1"/>
      <charset val="204"/>
    </font>
    <font>
      <b/>
      <i/>
      <sz val="14"/>
      <name val="Times New Roman"/>
      <family val="1"/>
      <charset val="204"/>
    </font>
    <font>
      <sz val="15"/>
      <name val="Times New Roman"/>
      <family val="1"/>
      <charset val="204"/>
    </font>
    <font>
      <i/>
      <sz val="12"/>
      <name val="Times New Roman"/>
      <family val="1"/>
      <charset val="204"/>
    </font>
    <font>
      <sz val="13"/>
      <name val="Times New Roman"/>
      <family val="1"/>
      <charset val="204"/>
    </font>
    <font>
      <sz val="14"/>
      <name val="Times New Roman"/>
      <family val="1"/>
      <charset val="204"/>
    </font>
    <font>
      <i/>
      <sz val="14"/>
      <name val="Times New Roman"/>
      <family val="1"/>
      <charset val="204"/>
    </font>
    <font>
      <b/>
      <i/>
      <sz val="12"/>
      <name val="Times New Roman"/>
      <family val="1"/>
      <charset val="204"/>
    </font>
    <font>
      <sz val="20"/>
      <name val="Times New Roman"/>
      <family val="1"/>
      <charset val="204"/>
    </font>
    <font>
      <sz val="18"/>
      <name val="Times New Roman"/>
      <family val="1"/>
      <charset val="204"/>
    </font>
    <font>
      <i/>
      <sz val="11"/>
      <name val="Times New Roman"/>
      <family val="1"/>
      <charset val="204"/>
    </font>
    <font>
      <sz val="16"/>
      <name val="Times New Roman"/>
      <family val="1"/>
      <charset val="204"/>
    </font>
    <font>
      <sz val="13.5"/>
      <name val="Times New Roman"/>
      <family val="1"/>
      <charset val="204"/>
    </font>
    <font>
      <b/>
      <i/>
      <sz val="13"/>
      <name val="Times New Roman"/>
      <family val="1"/>
      <charset val="204"/>
    </font>
    <font>
      <b/>
      <sz val="14"/>
      <name val="Times New Roman"/>
      <family val="1"/>
      <charset val="204"/>
    </font>
    <font>
      <sz val="16"/>
      <name val="Calibri"/>
      <family val="2"/>
      <charset val="204"/>
    </font>
    <font>
      <u/>
      <sz val="8.8000000000000007"/>
      <color theme="10"/>
      <name val="Calibri"/>
      <family val="2"/>
      <charset val="204"/>
    </font>
    <font>
      <sz val="14"/>
      <color theme="1"/>
      <name val="Times New Roman"/>
      <family val="1"/>
      <charset val="204"/>
    </font>
    <font>
      <sz val="13"/>
      <color rgb="FFFF0000"/>
      <name val="Times New Roman"/>
      <family val="1"/>
      <charset val="204"/>
    </font>
    <font>
      <sz val="13"/>
      <color theme="1"/>
      <name val="Times New Roman"/>
      <family val="1"/>
      <charset val="204"/>
    </font>
    <font>
      <sz val="14"/>
      <color rgb="FF333333"/>
      <name val="Times New Roman"/>
      <family val="1"/>
      <charset val="204"/>
    </font>
    <font>
      <sz val="13"/>
      <color rgb="FF000000"/>
      <name val="Times New Roman"/>
      <family val="1"/>
      <charset val="204"/>
    </font>
    <font>
      <b/>
      <vertAlign val="superscript"/>
      <sz val="8"/>
      <name val="Times New Roman"/>
      <family val="1"/>
      <charset val="204"/>
    </font>
    <font>
      <sz val="14"/>
      <color rgb="FF000000"/>
      <name val="Times New Roman"/>
      <family val="1"/>
      <charset val="204"/>
    </font>
    <font>
      <i/>
      <sz val="14"/>
      <color rgb="FF000000"/>
      <name val="Times New Roman"/>
      <family val="1"/>
      <charset val="204"/>
    </font>
    <font>
      <sz val="12"/>
      <color rgb="FF333333"/>
      <name val="Times New Roman"/>
      <family val="1"/>
      <charset val="204"/>
    </font>
  </fonts>
  <fills count="8">
    <fill>
      <patternFill patternType="none"/>
    </fill>
    <fill>
      <patternFill patternType="gray125"/>
    </fill>
    <fill>
      <patternFill patternType="solid">
        <fgColor rgb="FFFFFFFF"/>
        <bgColor rgb="FFFFFFCC"/>
      </patternFill>
    </fill>
    <fill>
      <patternFill patternType="solid">
        <fgColor rgb="FFC0C0C0"/>
        <bgColor rgb="FFBFBFBF"/>
      </patternFill>
    </fill>
    <fill>
      <patternFill patternType="solid">
        <fgColor theme="0" tint="-0.249977111117893"/>
        <bgColor rgb="FFC0C0C0"/>
      </patternFill>
    </fill>
    <fill>
      <patternFill patternType="solid">
        <fgColor theme="0" tint="-0.14999847407452621"/>
        <bgColor rgb="FFC0C0C0"/>
      </patternFill>
    </fill>
    <fill>
      <patternFill patternType="solid">
        <fgColor theme="0"/>
        <bgColor indexed="64"/>
      </patternFill>
    </fill>
    <fill>
      <patternFill patternType="solid">
        <fgColor rgb="FFFFFFFF"/>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26" fillId="0" borderId="0" applyNumberFormat="0" applyFill="0" applyBorder="0" applyAlignment="0" applyProtection="0">
      <alignment vertical="top"/>
      <protection locked="0"/>
    </xf>
  </cellStyleXfs>
  <cellXfs count="307">
    <xf numFmtId="0" fontId="0" fillId="0" borderId="0" xfId="0"/>
    <xf numFmtId="0" fontId="1" fillId="0" borderId="0" xfId="0" applyFont="1"/>
    <xf numFmtId="3" fontId="1" fillId="0" borderId="0" xfId="0" applyNumberFormat="1" applyFont="1"/>
    <xf numFmtId="0" fontId="1" fillId="0" borderId="0" xfId="0" applyFont="1" applyAlignment="1">
      <alignment horizontal="right"/>
    </xf>
    <xf numFmtId="0" fontId="2" fillId="0" borderId="0" xfId="0" applyFont="1" applyBorder="1"/>
    <xf numFmtId="0" fontId="2" fillId="2" borderId="0" xfId="0" applyFont="1" applyFill="1" applyBorder="1"/>
    <xf numFmtId="0" fontId="2" fillId="0" borderId="0" xfId="0" applyFont="1" applyBorder="1" applyAlignment="1">
      <alignment horizontal="right"/>
    </xf>
    <xf numFmtId="0" fontId="2" fillId="2" borderId="0" xfId="0" applyFont="1" applyFill="1" applyBorder="1" applyAlignment="1">
      <alignment horizontal="left"/>
    </xf>
    <xf numFmtId="0" fontId="2" fillId="2" borderId="0" xfId="0" applyFont="1" applyFill="1" applyBorder="1" applyAlignment="1">
      <alignment horizontal="right"/>
    </xf>
    <xf numFmtId="0" fontId="1" fillId="2" borderId="0" xfId="0" applyFont="1" applyFill="1"/>
    <xf numFmtId="14" fontId="2" fillId="2" borderId="1" xfId="0" applyNumberFormat="1" applyFont="1" applyFill="1" applyBorder="1" applyAlignment="1"/>
    <xf numFmtId="3" fontId="2" fillId="0" borderId="0" xfId="0" applyNumberFormat="1" applyFont="1" applyBorder="1"/>
    <xf numFmtId="0" fontId="1" fillId="0" borderId="0" xfId="0" applyFont="1" applyAlignment="1"/>
    <xf numFmtId="0" fontId="4" fillId="0" borderId="0" xfId="0" applyFont="1" applyBorder="1" applyAlignment="1">
      <alignment horizontal="center" wrapText="1"/>
    </xf>
    <xf numFmtId="0" fontId="1" fillId="0" borderId="0" xfId="0" applyFont="1" applyBorder="1" applyAlignment="1">
      <alignment horizontal="center" vertical="center" wrapText="1"/>
    </xf>
    <xf numFmtId="164" fontId="2" fillId="0" borderId="0" xfId="0" applyNumberFormat="1" applyFont="1" applyBorder="1" applyAlignment="1">
      <alignment horizontal="center"/>
    </xf>
    <xf numFmtId="3" fontId="2" fillId="0" borderId="0" xfId="0" applyNumberFormat="1" applyFont="1" applyBorder="1" applyAlignment="1">
      <alignment horizontal="right"/>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0" xfId="0" applyFont="1" applyBorder="1" applyAlignment="1">
      <alignment horizontal="right" vertical="center"/>
    </xf>
    <xf numFmtId="0" fontId="1" fillId="0" borderId="0" xfId="0" applyFont="1" applyAlignment="1">
      <alignment horizontal="center" vertical="center"/>
    </xf>
    <xf numFmtId="49" fontId="5" fillId="3" borderId="2"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164" fontId="2" fillId="3" borderId="2" xfId="0" applyNumberFormat="1" applyFont="1" applyFill="1" applyBorder="1" applyAlignment="1">
      <alignment horizontal="center"/>
    </xf>
    <xf numFmtId="3" fontId="4" fillId="3" borderId="2" xfId="0" applyNumberFormat="1" applyFont="1" applyFill="1" applyBorder="1"/>
    <xf numFmtId="49" fontId="5"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4" fontId="2" fillId="0" borderId="2" xfId="0" applyNumberFormat="1" applyFont="1" applyBorder="1" applyAlignment="1">
      <alignment horizontal="center"/>
    </xf>
    <xf numFmtId="3" fontId="4" fillId="0" borderId="2" xfId="0" applyNumberFormat="1" applyFont="1" applyBorder="1"/>
    <xf numFmtId="3" fontId="12" fillId="0" borderId="2" xfId="0" applyNumberFormat="1" applyFont="1" applyBorder="1"/>
    <xf numFmtId="49" fontId="13" fillId="0" borderId="2" xfId="0" applyNumberFormat="1" applyFont="1" applyBorder="1" applyAlignment="1">
      <alignment horizontal="center" vertical="center" wrapText="1"/>
    </xf>
    <xf numFmtId="0" fontId="14" fillId="0" borderId="0" xfId="0" applyFont="1" applyAlignment="1">
      <alignment wrapText="1"/>
    </xf>
    <xf numFmtId="0" fontId="14" fillId="0" borderId="2" xfId="0" applyFont="1" applyBorder="1" applyAlignment="1">
      <alignment wrapText="1"/>
    </xf>
    <xf numFmtId="164" fontId="15" fillId="0" borderId="2" xfId="0" applyNumberFormat="1" applyFont="1" applyBorder="1" applyAlignment="1">
      <alignment horizontal="left"/>
    </xf>
    <xf numFmtId="0" fontId="14" fillId="0" borderId="2" xfId="0" applyFont="1" applyBorder="1" applyAlignment="1">
      <alignment horizontal="center" vertical="center"/>
    </xf>
    <xf numFmtId="0" fontId="9" fillId="0" borderId="2" xfId="0" applyFont="1" applyBorder="1" applyAlignment="1">
      <alignment horizontal="center" vertical="center"/>
    </xf>
    <xf numFmtId="164" fontId="9" fillId="0" borderId="2" xfId="0" applyNumberFormat="1" applyFont="1" applyBorder="1" applyAlignment="1">
      <alignment horizontal="center" vertical="center"/>
    </xf>
    <xf numFmtId="0" fontId="2" fillId="0" borderId="2" xfId="0" applyFont="1" applyBorder="1"/>
    <xf numFmtId="0" fontId="15" fillId="0" borderId="2" xfId="0" applyFont="1" applyBorder="1" applyAlignment="1">
      <alignment horizontal="left" wrapText="1"/>
    </xf>
    <xf numFmtId="49" fontId="5" fillId="0" borderId="2" xfId="0" applyNumberFormat="1" applyFont="1" applyBorder="1" applyAlignment="1">
      <alignment horizontal="center" vertical="center"/>
    </xf>
    <xf numFmtId="0" fontId="13" fillId="0" borderId="2" xfId="0" applyFont="1" applyBorder="1" applyAlignment="1">
      <alignment horizontal="center" vertical="center"/>
    </xf>
    <xf numFmtId="49" fontId="13" fillId="0" borderId="2" xfId="0" applyNumberFormat="1" applyFont="1" applyBorder="1" applyAlignment="1">
      <alignment horizontal="center" vertical="center"/>
    </xf>
    <xf numFmtId="0" fontId="15" fillId="0" borderId="2" xfId="0" applyFont="1" applyBorder="1" applyAlignment="1">
      <alignment wrapText="1"/>
    </xf>
    <xf numFmtId="0" fontId="15" fillId="0" borderId="3" xfId="0" applyFont="1" applyBorder="1" applyAlignment="1">
      <alignment wrapText="1"/>
    </xf>
    <xf numFmtId="0" fontId="15" fillId="0" borderId="2" xfId="0" applyFont="1" applyBorder="1" applyAlignment="1"/>
    <xf numFmtId="0" fontId="5" fillId="0" borderId="2" xfId="0" applyFont="1" applyBorder="1" applyAlignment="1">
      <alignment horizontal="center" vertical="center"/>
    </xf>
    <xf numFmtId="0" fontId="13" fillId="0" borderId="2" xfId="0" applyFont="1" applyBorder="1" applyAlignment="1">
      <alignment horizontal="center" vertical="center"/>
    </xf>
    <xf numFmtId="0" fontId="15" fillId="0" borderId="2" xfId="0" applyFont="1" applyBorder="1"/>
    <xf numFmtId="49"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3" fontId="12" fillId="2" borderId="2" xfId="0" applyNumberFormat="1" applyFont="1" applyFill="1" applyBorder="1"/>
    <xf numFmtId="49" fontId="13" fillId="0" borderId="2" xfId="0" applyNumberFormat="1" applyFont="1" applyBorder="1" applyAlignment="1">
      <alignment horizontal="center" vertical="center"/>
    </xf>
    <xf numFmtId="0" fontId="15" fillId="0" borderId="0" xfId="0" applyFont="1" applyAlignment="1">
      <alignment wrapText="1"/>
    </xf>
    <xf numFmtId="0" fontId="13" fillId="0" borderId="2" xfId="0" applyFont="1" applyBorder="1" applyAlignment="1">
      <alignment horizontal="center" vertical="center"/>
    </xf>
    <xf numFmtId="49" fontId="13" fillId="0" borderId="3" xfId="0" applyNumberFormat="1" applyFont="1" applyBorder="1" applyAlignment="1">
      <alignment horizontal="center" vertical="center"/>
    </xf>
    <xf numFmtId="0" fontId="15" fillId="2" borderId="2" xfId="0" applyFont="1" applyFill="1" applyBorder="1" applyAlignment="1">
      <alignment wrapText="1"/>
    </xf>
    <xf numFmtId="0" fontId="14" fillId="2" borderId="2" xfId="0" applyFont="1" applyFill="1" applyBorder="1" applyAlignment="1">
      <alignment wrapText="1"/>
    </xf>
    <xf numFmtId="3" fontId="12" fillId="0" borderId="2" xfId="0" applyNumberFormat="1" applyFont="1" applyBorder="1"/>
    <xf numFmtId="166" fontId="13" fillId="0" borderId="2" xfId="0" applyNumberFormat="1" applyFont="1" applyBorder="1" applyAlignment="1">
      <alignment horizontal="center" vertical="center" wrapText="1"/>
    </xf>
    <xf numFmtId="3" fontId="4" fillId="0" borderId="2" xfId="0" applyNumberFormat="1" applyFont="1" applyBorder="1"/>
    <xf numFmtId="0" fontId="5" fillId="0" borderId="2" xfId="0" applyFont="1" applyBorder="1" applyAlignment="1">
      <alignment horizontal="center" vertical="center"/>
    </xf>
    <xf numFmtId="0" fontId="15" fillId="0" borderId="2" xfId="0" applyFont="1" applyBorder="1" applyAlignment="1">
      <alignment wrapText="1"/>
    </xf>
    <xf numFmtId="0" fontId="15" fillId="0" borderId="5" xfId="0" applyFont="1" applyBorder="1" applyAlignment="1">
      <alignment wrapText="1"/>
    </xf>
    <xf numFmtId="0" fontId="14" fillId="0" borderId="2" xfId="0" applyFont="1" applyBorder="1" applyAlignment="1">
      <alignment horizontal="center" vertical="center"/>
    </xf>
    <xf numFmtId="0" fontId="15" fillId="0" borderId="2" xfId="0" applyFont="1" applyBorder="1"/>
    <xf numFmtId="49" fontId="13" fillId="3" borderId="2" xfId="0" applyNumberFormat="1" applyFont="1" applyFill="1" applyBorder="1" applyAlignment="1">
      <alignment horizontal="center" vertical="center"/>
    </xf>
    <xf numFmtId="0" fontId="15" fillId="3" borderId="2" xfId="0" applyFont="1" applyFill="1" applyBorder="1" applyAlignment="1">
      <alignment wrapText="1"/>
    </xf>
    <xf numFmtId="0" fontId="11" fillId="2" borderId="2" xfId="0" applyFont="1" applyFill="1" applyBorder="1" applyAlignment="1">
      <alignment horizontal="center" vertical="center" wrapText="1"/>
    </xf>
    <xf numFmtId="0" fontId="15" fillId="2" borderId="2" xfId="0" applyFont="1" applyFill="1" applyBorder="1" applyAlignment="1">
      <alignment horizontal="left" wrapText="1"/>
    </xf>
    <xf numFmtId="0" fontId="13" fillId="3" borderId="2" xfId="0"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0" fontId="15" fillId="3" borderId="2" xfId="0" applyFont="1" applyFill="1" applyBorder="1" applyAlignment="1"/>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4" fillId="0" borderId="2" xfId="0" applyFont="1" applyBorder="1" applyAlignment="1">
      <alignment wrapText="1"/>
    </xf>
    <xf numFmtId="0" fontId="15" fillId="3" borderId="2" xfId="0" applyFont="1" applyFill="1" applyBorder="1"/>
    <xf numFmtId="0" fontId="13"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3" xfId="0" applyFont="1" applyBorder="1" applyAlignment="1">
      <alignment wrapText="1"/>
    </xf>
    <xf numFmtId="0" fontId="15" fillId="0" borderId="4" xfId="0" applyFont="1" applyBorder="1"/>
    <xf numFmtId="49" fontId="5" fillId="3" borderId="2" xfId="0" applyNumberFormat="1" applyFont="1" applyFill="1" applyBorder="1" applyAlignment="1">
      <alignment horizontal="center" vertical="center"/>
    </xf>
    <xf numFmtId="0" fontId="13"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5" fillId="4" borderId="2" xfId="0" applyFont="1" applyFill="1" applyBorder="1"/>
    <xf numFmtId="0" fontId="15" fillId="4" borderId="3" xfId="0" applyFont="1" applyFill="1" applyBorder="1" applyAlignment="1">
      <alignment horizontal="left" wrapText="1"/>
    </xf>
    <xf numFmtId="3" fontId="12" fillId="4" borderId="2" xfId="0" applyNumberFormat="1" applyFont="1" applyFill="1" applyBorder="1"/>
    <xf numFmtId="0" fontId="11" fillId="0" borderId="2" xfId="0" applyFont="1" applyBorder="1" applyAlignment="1">
      <alignment horizontal="center" vertical="center" wrapText="1"/>
    </xf>
    <xf numFmtId="0" fontId="15" fillId="2" borderId="3" xfId="0" applyFont="1" applyFill="1" applyBorder="1" applyAlignment="1">
      <alignment horizontal="left" wrapText="1"/>
    </xf>
    <xf numFmtId="0" fontId="15" fillId="0" borderId="3" xfId="0" applyFont="1" applyBorder="1" applyAlignment="1">
      <alignment horizontal="left" wrapText="1"/>
    </xf>
    <xf numFmtId="1" fontId="5"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5" fillId="2" borderId="3" xfId="0" applyFont="1" applyFill="1" applyBorder="1" applyAlignment="1">
      <alignment wrapText="1"/>
    </xf>
    <xf numFmtId="0" fontId="14" fillId="0" borderId="3" xfId="0" applyFont="1" applyBorder="1" applyAlignment="1">
      <alignment horizontal="left" wrapText="1"/>
    </xf>
    <xf numFmtId="0" fontId="15" fillId="0" borderId="5" xfId="0" applyFont="1" applyBorder="1" applyAlignment="1">
      <alignment horizontal="left" wrapText="1"/>
    </xf>
    <xf numFmtId="0" fontId="15" fillId="0" borderId="5" xfId="0" applyFont="1" applyBorder="1" applyAlignment="1">
      <alignment horizontal="left" vertical="center" wrapText="1"/>
    </xf>
    <xf numFmtId="0" fontId="15" fillId="0" borderId="0" xfId="0" applyFont="1" applyBorder="1" applyAlignment="1">
      <alignment wrapText="1"/>
    </xf>
    <xf numFmtId="1" fontId="5" fillId="3" borderId="2" xfId="0" applyNumberFormat="1" applyFont="1" applyFill="1" applyBorder="1" applyAlignment="1">
      <alignment horizontal="center" vertical="center"/>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0" fontId="15" fillId="0" borderId="3" xfId="0" applyFont="1" applyBorder="1"/>
    <xf numFmtId="0" fontId="15" fillId="0" borderId="0" xfId="0" applyFont="1"/>
    <xf numFmtId="0" fontId="18" fillId="0" borderId="3" xfId="0" applyFont="1" applyBorder="1" applyAlignment="1">
      <alignment wrapText="1"/>
    </xf>
    <xf numFmtId="0" fontId="19" fillId="0" borderId="2" xfId="0" applyFont="1" applyBorder="1" applyAlignment="1">
      <alignment wrapText="1"/>
    </xf>
    <xf numFmtId="49" fontId="15" fillId="0" borderId="3" xfId="0" applyNumberFormat="1" applyFont="1" applyBorder="1" applyAlignment="1">
      <alignment wrapText="1"/>
    </xf>
    <xf numFmtId="49" fontId="15" fillId="0" borderId="2" xfId="0" applyNumberFormat="1" applyFont="1" applyBorder="1" applyAlignment="1">
      <alignment wrapText="1"/>
    </xf>
    <xf numFmtId="0" fontId="11" fillId="0" borderId="2" xfId="0" applyFont="1" applyBorder="1" applyAlignment="1">
      <alignment horizontal="center" wrapText="1"/>
    </xf>
    <xf numFmtId="49" fontId="14" fillId="0" borderId="2" xfId="0" applyNumberFormat="1" applyFont="1" applyBorder="1" applyAlignment="1">
      <alignment horizontal="center" vertical="center" wrapText="1"/>
    </xf>
    <xf numFmtId="0" fontId="12" fillId="0" borderId="2" xfId="0" applyFont="1" applyBorder="1" applyAlignment="1">
      <alignment wrapText="1"/>
    </xf>
    <xf numFmtId="0" fontId="14" fillId="0" borderId="2" xfId="0" applyFont="1" applyBorder="1"/>
    <xf numFmtId="0" fontId="9" fillId="0" borderId="2" xfId="0" applyFont="1" applyBorder="1"/>
    <xf numFmtId="49" fontId="20" fillId="0" borderId="2" xfId="0" applyNumberFormat="1" applyFont="1" applyBorder="1" applyAlignment="1">
      <alignment horizontal="center" vertical="center"/>
    </xf>
    <xf numFmtId="0" fontId="15" fillId="0" borderId="6" xfId="0" applyFont="1" applyBorder="1"/>
    <xf numFmtId="0" fontId="21" fillId="0" borderId="2" xfId="0" applyFont="1" applyBorder="1" applyAlignment="1">
      <alignment horizontal="left" wrapText="1"/>
    </xf>
    <xf numFmtId="0" fontId="9" fillId="0" borderId="2" xfId="0" applyFont="1" applyBorder="1"/>
    <xf numFmtId="0" fontId="9" fillId="0" borderId="3" xfId="0" applyFont="1" applyBorder="1" applyAlignment="1">
      <alignment horizontal="center"/>
    </xf>
    <xf numFmtId="0" fontId="15" fillId="2" borderId="2" xfId="0" applyFont="1" applyFill="1" applyBorder="1" applyAlignment="1">
      <alignment horizontal="justify" wrapText="1"/>
    </xf>
    <xf numFmtId="0" fontId="9" fillId="3" borderId="2" xfId="0" applyFont="1" applyFill="1" applyBorder="1"/>
    <xf numFmtId="0" fontId="9" fillId="3" borderId="2" xfId="0" applyFont="1" applyFill="1" applyBorder="1" applyAlignment="1">
      <alignment horizontal="center"/>
    </xf>
    <xf numFmtId="0" fontId="18" fillId="3" borderId="2" xfId="0" applyFont="1" applyFill="1" applyBorder="1" applyAlignment="1">
      <alignment horizontal="left" wrapText="1"/>
    </xf>
    <xf numFmtId="0" fontId="9" fillId="0" borderId="2" xfId="0" applyFont="1" applyBorder="1" applyAlignment="1">
      <alignment horizontal="center"/>
    </xf>
    <xf numFmtId="0" fontId="18" fillId="0" borderId="2" xfId="0" applyFont="1" applyBorder="1" applyAlignment="1">
      <alignment horizontal="left" wrapText="1"/>
    </xf>
    <xf numFmtId="0" fontId="18" fillId="0" borderId="2" xfId="0" applyFont="1" applyBorder="1" applyAlignment="1">
      <alignment wrapText="1"/>
    </xf>
    <xf numFmtId="0" fontId="15" fillId="0" borderId="7" xfId="0" applyFont="1" applyBorder="1" applyAlignment="1">
      <alignment wrapText="1"/>
    </xf>
    <xf numFmtId="0" fontId="15" fillId="0" borderId="4" xfId="0" applyFont="1" applyBorder="1" applyAlignment="1">
      <alignment horizontal="left" wrapText="1"/>
    </xf>
    <xf numFmtId="0" fontId="22" fillId="2" borderId="6" xfId="0" applyFont="1" applyFill="1" applyBorder="1" applyAlignment="1">
      <alignment horizontal="left" wrapText="1"/>
    </xf>
    <xf numFmtId="0" fontId="15" fillId="0" borderId="8" xfId="0" applyFont="1" applyBorder="1" applyAlignment="1">
      <alignment wrapText="1"/>
    </xf>
    <xf numFmtId="0" fontId="15" fillId="0" borderId="0" xfId="0" applyFont="1" applyAlignment="1">
      <alignment wrapText="1"/>
    </xf>
    <xf numFmtId="49" fontId="9" fillId="0" borderId="2" xfId="0" applyNumberFormat="1" applyFont="1" applyBorder="1" applyAlignment="1">
      <alignment horizontal="center" vertical="center"/>
    </xf>
    <xf numFmtId="0" fontId="14" fillId="0" borderId="5" xfId="0" applyFont="1" applyBorder="1"/>
    <xf numFmtId="0" fontId="9" fillId="0" borderId="5" xfId="0" applyFont="1" applyBorder="1"/>
    <xf numFmtId="0" fontId="22" fillId="2" borderId="8" xfId="0" applyFont="1" applyFill="1" applyBorder="1" applyAlignment="1">
      <alignment wrapText="1"/>
    </xf>
    <xf numFmtId="0" fontId="14" fillId="2" borderId="8" xfId="0" applyFont="1" applyFill="1" applyBorder="1" applyAlignment="1">
      <alignment wrapText="1"/>
    </xf>
    <xf numFmtId="49" fontId="5"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49" fontId="13" fillId="0" borderId="5" xfId="0" applyNumberFormat="1" applyFont="1" applyBorder="1" applyAlignment="1">
      <alignment horizontal="center" vertical="center"/>
    </xf>
    <xf numFmtId="0" fontId="15" fillId="2" borderId="8" xfId="0" applyFont="1" applyFill="1" applyBorder="1" applyAlignment="1">
      <alignment wrapText="1"/>
    </xf>
    <xf numFmtId="0" fontId="10" fillId="3" borderId="2" xfId="0" applyFont="1" applyFill="1" applyBorder="1" applyAlignment="1">
      <alignment horizontal="center" vertical="center"/>
    </xf>
    <xf numFmtId="0" fontId="23" fillId="3" borderId="2" xfId="0" applyFont="1" applyFill="1" applyBorder="1" applyAlignment="1">
      <alignment horizontal="center" vertical="center" wrapText="1"/>
    </xf>
    <xf numFmtId="0" fontId="10" fillId="0" borderId="2" xfId="0" applyFont="1" applyBorder="1" applyAlignment="1">
      <alignment horizontal="center" vertical="center"/>
    </xf>
    <xf numFmtId="0" fontId="23" fillId="0" borderId="2" xfId="0" applyFont="1" applyBorder="1" applyAlignment="1">
      <alignment horizontal="center" vertical="center" wrapText="1"/>
    </xf>
    <xf numFmtId="0" fontId="9" fillId="0" borderId="2" xfId="0" applyFont="1" applyBorder="1" applyAlignment="1">
      <alignment horizontal="center" vertical="center"/>
    </xf>
    <xf numFmtId="0" fontId="15" fillId="0" borderId="2" xfId="0" applyFont="1" applyBorder="1" applyAlignment="1">
      <alignment horizontal="left" vertical="center" wrapText="1"/>
    </xf>
    <xf numFmtId="0" fontId="9" fillId="3" borderId="2" xfId="0" applyFont="1" applyFill="1" applyBorder="1" applyAlignment="1">
      <alignment horizontal="center" vertical="center"/>
    </xf>
    <xf numFmtId="0" fontId="9" fillId="0" borderId="2" xfId="0" applyFont="1" applyBorder="1" applyAlignment="1">
      <alignment horizontal="center" vertical="center"/>
    </xf>
    <xf numFmtId="49" fontId="9" fillId="0" borderId="2" xfId="0" applyNumberFormat="1" applyFont="1" applyBorder="1"/>
    <xf numFmtId="49" fontId="5"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49" fontId="13" fillId="5"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5" fillId="5" borderId="2" xfId="0" applyFont="1" applyFill="1" applyBorder="1"/>
    <xf numFmtId="0" fontId="15" fillId="0" borderId="3" xfId="0" applyFont="1" applyBorder="1" applyAlignment="1">
      <alignment horizontal="left" wrapText="1"/>
    </xf>
    <xf numFmtId="0" fontId="24" fillId="0" borderId="2" xfId="0" applyFont="1" applyBorder="1"/>
    <xf numFmtId="3" fontId="15" fillId="0" borderId="0" xfId="0" applyNumberFormat="1" applyFont="1"/>
    <xf numFmtId="4" fontId="21" fillId="0" borderId="0" xfId="0" applyNumberFormat="1" applyFont="1" applyAlignment="1">
      <alignment horizontal="right"/>
    </xf>
    <xf numFmtId="4" fontId="21" fillId="0" borderId="0" xfId="0" applyNumberFormat="1" applyFont="1" applyAlignment="1">
      <alignment horizontal="left"/>
    </xf>
    <xf numFmtId="0" fontId="21" fillId="0" borderId="0" xfId="0" applyFont="1" applyAlignment="1">
      <alignment horizontal="left" vertical="center" wrapText="1"/>
    </xf>
    <xf numFmtId="0" fontId="25" fillId="0" borderId="0" xfId="0" applyFont="1" applyAlignment="1">
      <alignment horizontal="right"/>
    </xf>
    <xf numFmtId="0" fontId="25" fillId="0" borderId="0" xfId="0" applyFont="1"/>
    <xf numFmtId="0" fontId="15" fillId="0" borderId="0" xfId="0" applyFont="1" applyBorder="1"/>
    <xf numFmtId="3" fontId="15" fillId="0" borderId="0" xfId="0" applyNumberFormat="1" applyFont="1" applyBorder="1"/>
    <xf numFmtId="0" fontId="9" fillId="0" borderId="0" xfId="0" applyFont="1"/>
    <xf numFmtId="0" fontId="15" fillId="2" borderId="0" xfId="0" applyFont="1" applyFill="1" applyBorder="1"/>
    <xf numFmtId="3" fontId="15" fillId="2" borderId="0" xfId="0" applyNumberFormat="1" applyFont="1" applyFill="1" applyBorder="1"/>
    <xf numFmtId="0" fontId="24" fillId="2" borderId="0" xfId="0" applyFont="1" applyFill="1" applyBorder="1" applyAlignment="1">
      <alignment horizontal="right"/>
    </xf>
    <xf numFmtId="0" fontId="15" fillId="2" borderId="0" xfId="0" applyFont="1" applyFill="1"/>
    <xf numFmtId="3" fontId="15" fillId="2" borderId="0" xfId="0" applyNumberFormat="1" applyFont="1" applyFill="1"/>
    <xf numFmtId="49" fontId="20" fillId="0" borderId="5" xfId="0" applyNumberFormat="1" applyFont="1" applyBorder="1" applyAlignment="1">
      <alignment horizontal="center" vertical="center"/>
    </xf>
    <xf numFmtId="0" fontId="15" fillId="0" borderId="2" xfId="0" applyFont="1" applyFill="1" applyBorder="1" applyAlignment="1">
      <alignment wrapText="1"/>
    </xf>
    <xf numFmtId="0" fontId="2" fillId="0" borderId="3" xfId="0" applyFont="1" applyBorder="1" applyAlignment="1">
      <alignment horizontal="center"/>
    </xf>
    <xf numFmtId="0" fontId="27" fillId="0" borderId="2" xfId="0" applyFont="1" applyBorder="1"/>
    <xf numFmtId="49" fontId="20" fillId="0" borderId="2" xfId="0" applyNumberFormat="1" applyFont="1" applyBorder="1" applyAlignment="1">
      <alignment horizontal="center" vertical="center" wrapText="1"/>
    </xf>
    <xf numFmtId="0" fontId="14" fillId="0" borderId="2" xfId="0" applyFont="1" applyFill="1" applyBorder="1" applyAlignment="1">
      <alignment horizontal="left" wrapText="1"/>
    </xf>
    <xf numFmtId="0" fontId="14" fillId="0" borderId="2" xfId="1" applyFont="1" applyBorder="1" applyAlignment="1" applyProtection="1">
      <alignment wrapText="1"/>
    </xf>
    <xf numFmtId="0" fontId="27" fillId="0" borderId="2" xfId="0" applyFont="1" applyBorder="1" applyAlignment="1">
      <alignment wrapText="1"/>
    </xf>
    <xf numFmtId="0" fontId="29" fillId="0" borderId="0" xfId="0" applyFont="1" applyAlignment="1">
      <alignment wrapText="1"/>
    </xf>
    <xf numFmtId="0" fontId="30" fillId="0" borderId="0" xfId="0" applyFont="1"/>
    <xf numFmtId="0" fontId="30" fillId="0" borderId="0" xfId="0" applyFont="1" applyAlignment="1">
      <alignment wrapText="1"/>
    </xf>
    <xf numFmtId="0" fontId="30" fillId="0" borderId="2" xfId="0" applyFont="1" applyBorder="1"/>
    <xf numFmtId="4" fontId="2" fillId="2" borderId="0" xfId="0" applyNumberFormat="1" applyFont="1" applyFill="1" applyBorder="1"/>
    <xf numFmtId="4" fontId="2" fillId="2" borderId="1" xfId="0" applyNumberFormat="1" applyFont="1" applyFill="1" applyBorder="1" applyAlignment="1"/>
    <xf numFmtId="4" fontId="2" fillId="0" borderId="0" xfId="0" applyNumberFormat="1" applyFont="1" applyBorder="1" applyAlignment="1"/>
    <xf numFmtId="4" fontId="4" fillId="0" borderId="0" xfId="0" applyNumberFormat="1" applyFont="1" applyBorder="1" applyAlignment="1">
      <alignment horizontal="center" wrapText="1"/>
    </xf>
    <xf numFmtId="4" fontId="2" fillId="0" borderId="0" xfId="0" applyNumberFormat="1" applyFont="1" applyBorder="1" applyAlignment="1">
      <alignment horizontal="center"/>
    </xf>
    <xf numFmtId="4" fontId="4" fillId="3" borderId="2" xfId="0" applyNumberFormat="1" applyFont="1" applyFill="1" applyBorder="1"/>
    <xf numFmtId="4" fontId="4" fillId="0" borderId="2" xfId="0" applyNumberFormat="1" applyFont="1" applyBorder="1"/>
    <xf numFmtId="4" fontId="12" fillId="0" borderId="2" xfId="0" applyNumberFormat="1" applyFont="1" applyBorder="1"/>
    <xf numFmtId="4" fontId="12" fillId="2" borderId="2" xfId="0" applyNumberFormat="1" applyFont="1" applyFill="1" applyBorder="1"/>
    <xf numFmtId="4" fontId="4" fillId="2" borderId="2" xfId="0" applyNumberFormat="1" applyFont="1" applyFill="1" applyBorder="1"/>
    <xf numFmtId="4" fontId="12" fillId="0" borderId="5" xfId="0" applyNumberFormat="1" applyFont="1" applyBorder="1"/>
    <xf numFmtId="4" fontId="4" fillId="4" borderId="2" xfId="0" applyNumberFormat="1" applyFont="1" applyFill="1" applyBorder="1"/>
    <xf numFmtId="4" fontId="15" fillId="0" borderId="0" xfId="0" applyNumberFormat="1" applyFont="1" applyAlignment="1">
      <alignment horizontal="center"/>
    </xf>
    <xf numFmtId="4" fontId="15" fillId="0" borderId="0" xfId="0" applyNumberFormat="1" applyFont="1" applyBorder="1" applyAlignment="1">
      <alignment horizontal="center"/>
    </xf>
    <xf numFmtId="4" fontId="15" fillId="2" borderId="0" xfId="0" applyNumberFormat="1" applyFont="1" applyFill="1" applyBorder="1" applyAlignment="1">
      <alignment horizontal="right"/>
    </xf>
    <xf numFmtId="4" fontId="24" fillId="2" borderId="0" xfId="0" applyNumberFormat="1" applyFont="1" applyFill="1" applyBorder="1" applyAlignment="1">
      <alignment horizontal="right"/>
    </xf>
    <xf numFmtId="4" fontId="15" fillId="2" borderId="0" xfId="0" applyNumberFormat="1" applyFont="1" applyFill="1" applyBorder="1" applyAlignment="1">
      <alignment horizontal="center"/>
    </xf>
    <xf numFmtId="4" fontId="15" fillId="2" borderId="0" xfId="0" applyNumberFormat="1" applyFont="1" applyFill="1" applyAlignment="1">
      <alignment horizontal="center"/>
    </xf>
    <xf numFmtId="4" fontId="1" fillId="0" borderId="0" xfId="0" applyNumberFormat="1" applyFont="1" applyAlignment="1">
      <alignment horizontal="center"/>
    </xf>
    <xf numFmtId="4" fontId="7" fillId="0" borderId="2" xfId="0" applyNumberFormat="1" applyFont="1" applyBorder="1" applyAlignment="1">
      <alignment horizontal="center" vertical="center" wrapText="1"/>
    </xf>
    <xf numFmtId="0" fontId="15" fillId="0" borderId="3" xfId="0" applyFont="1" applyFill="1" applyBorder="1" applyAlignment="1">
      <alignment wrapText="1"/>
    </xf>
    <xf numFmtId="4" fontId="12" fillId="0" borderId="2" xfId="0" applyNumberFormat="1" applyFont="1" applyFill="1" applyBorder="1"/>
    <xf numFmtId="3" fontId="4" fillId="0" borderId="2" xfId="0" applyNumberFormat="1" applyFont="1" applyFill="1" applyBorder="1"/>
    <xf numFmtId="0" fontId="1" fillId="0" borderId="0" xfId="0" applyFont="1" applyFill="1" applyAlignment="1">
      <alignment horizontal="right"/>
    </xf>
    <xf numFmtId="1" fontId="13" fillId="0" borderId="2" xfId="0" applyNumberFormat="1" applyFont="1" applyBorder="1" applyAlignment="1">
      <alignment horizontal="center" vertical="center" wrapText="1"/>
    </xf>
    <xf numFmtId="166" fontId="20" fillId="0" borderId="2" xfId="0" applyNumberFormat="1" applyFont="1" applyBorder="1" applyAlignment="1">
      <alignment horizontal="center" vertical="center" wrapText="1"/>
    </xf>
    <xf numFmtId="0" fontId="14" fillId="0" borderId="2" xfId="0" applyFont="1" applyBorder="1" applyAlignment="1">
      <alignment horizontal="left" wrapText="1"/>
    </xf>
    <xf numFmtId="0" fontId="14" fillId="0" borderId="2" xfId="0" applyFont="1" applyFill="1" applyBorder="1" applyAlignment="1">
      <alignment wrapText="1"/>
    </xf>
    <xf numFmtId="0" fontId="30" fillId="0" borderId="2" xfId="0" applyFont="1" applyBorder="1" applyAlignment="1">
      <alignment wrapText="1"/>
    </xf>
    <xf numFmtId="0" fontId="27" fillId="0" borderId="0" xfId="0" applyFont="1" applyAlignment="1">
      <alignment wrapText="1"/>
    </xf>
    <xf numFmtId="0" fontId="14" fillId="0" borderId="0" xfId="0" applyFont="1" applyAlignment="1">
      <alignment horizontal="justify" wrapText="1"/>
    </xf>
    <xf numFmtId="0" fontId="15" fillId="0" borderId="2" xfId="0" applyFont="1" applyBorder="1" applyAlignment="1" applyProtection="1">
      <alignment horizontal="left" vertical="center" wrapText="1"/>
    </xf>
    <xf numFmtId="0" fontId="20" fillId="0" borderId="2" xfId="0" applyFont="1" applyBorder="1" applyAlignment="1">
      <alignment horizontal="center" vertical="center"/>
    </xf>
    <xf numFmtId="0" fontId="14" fillId="0" borderId="9" xfId="0" applyNumberFormat="1" applyFont="1" applyFill="1" applyBorder="1" applyAlignment="1" applyProtection="1">
      <alignment wrapText="1"/>
    </xf>
    <xf numFmtId="0" fontId="29" fillId="0" borderId="11" xfId="0" applyFont="1" applyBorder="1" applyAlignment="1">
      <alignment wrapText="1"/>
    </xf>
    <xf numFmtId="0" fontId="31" fillId="0" borderId="11" xfId="0" applyFont="1" applyBorder="1" applyAlignment="1">
      <alignment wrapText="1"/>
    </xf>
    <xf numFmtId="49" fontId="14" fillId="0" borderId="11" xfId="0" applyNumberFormat="1" applyFont="1" applyBorder="1" applyAlignment="1">
      <alignment horizontal="center" vertical="center" wrapText="1"/>
    </xf>
    <xf numFmtId="0" fontId="13" fillId="0" borderId="11" xfId="0" applyFont="1" applyBorder="1" applyAlignment="1">
      <alignment horizontal="center" vertical="center" wrapText="1"/>
    </xf>
    <xf numFmtId="49" fontId="13" fillId="0" borderId="11" xfId="0" applyNumberFormat="1" applyFont="1" applyBorder="1" applyAlignment="1">
      <alignment horizontal="center" vertical="center" wrapText="1"/>
    </xf>
    <xf numFmtId="0" fontId="12" fillId="0" borderId="11" xfId="0" applyFont="1" applyBorder="1" applyAlignment="1">
      <alignment wrapText="1"/>
    </xf>
    <xf numFmtId="0" fontId="15" fillId="0" borderId="11" xfId="0" applyFont="1" applyBorder="1" applyAlignment="1">
      <alignment wrapText="1"/>
    </xf>
    <xf numFmtId="4" fontId="12" fillId="0" borderId="11" xfId="0" applyNumberFormat="1" applyFont="1" applyBorder="1"/>
    <xf numFmtId="3" fontId="12" fillId="0" borderId="11" xfId="0" applyNumberFormat="1" applyFont="1" applyBorder="1"/>
    <xf numFmtId="0" fontId="14" fillId="0" borderId="11" xfId="0" applyFont="1" applyBorder="1"/>
    <xf numFmtId="0" fontId="9" fillId="0" borderId="11" xfId="0" applyFont="1" applyBorder="1"/>
    <xf numFmtId="0" fontId="15" fillId="0" borderId="11" xfId="0" applyFont="1" applyBorder="1"/>
    <xf numFmtId="49" fontId="5" fillId="0" borderId="11" xfId="0" applyNumberFormat="1" applyFont="1" applyBorder="1" applyAlignment="1">
      <alignment horizontal="center" vertical="center" wrapText="1"/>
    </xf>
    <xf numFmtId="0" fontId="14" fillId="0" borderId="11" xfId="0" applyFont="1" applyBorder="1" applyAlignment="1">
      <alignment wrapText="1"/>
    </xf>
    <xf numFmtId="0" fontId="15" fillId="0" borderId="11" xfId="0" applyFont="1" applyBorder="1" applyAlignment="1">
      <alignment horizontal="left" wrapText="1"/>
    </xf>
    <xf numFmtId="49" fontId="5" fillId="6" borderId="11" xfId="0" applyNumberFormat="1" applyFont="1" applyFill="1" applyBorder="1" applyAlignment="1">
      <alignment horizontal="center" vertical="center" wrapText="1"/>
    </xf>
    <xf numFmtId="0" fontId="9" fillId="0" borderId="0" xfId="0" applyFont="1" applyAlignment="1">
      <alignment wrapText="1"/>
    </xf>
    <xf numFmtId="4" fontId="4" fillId="0" borderId="11" xfId="0" applyNumberFormat="1" applyFont="1" applyBorder="1"/>
    <xf numFmtId="0" fontId="33" fillId="0" borderId="11" xfId="0" applyFont="1" applyBorder="1" applyAlignment="1">
      <alignment wrapText="1"/>
    </xf>
    <xf numFmtId="164" fontId="2" fillId="0" borderId="11" xfId="0" applyNumberFormat="1" applyFont="1" applyBorder="1" applyAlignment="1">
      <alignment horizontal="center"/>
    </xf>
    <xf numFmtId="3" fontId="4" fillId="0" borderId="11" xfId="0" applyNumberFormat="1" applyFont="1" applyBorder="1"/>
    <xf numFmtId="164" fontId="15" fillId="0" borderId="11" xfId="0" applyNumberFormat="1" applyFont="1" applyBorder="1" applyAlignment="1">
      <alignment horizontal="left"/>
    </xf>
    <xf numFmtId="0" fontId="14" fillId="0" borderId="11" xfId="0" applyFont="1" applyBorder="1" applyAlignment="1">
      <alignment horizontal="center" vertical="center"/>
    </xf>
    <xf numFmtId="0" fontId="13" fillId="0" borderId="11" xfId="0" applyFont="1" applyBorder="1" applyAlignment="1">
      <alignment horizontal="center" vertical="center"/>
    </xf>
    <xf numFmtId="0" fontId="5" fillId="0" borderId="11" xfId="0" applyFont="1" applyBorder="1" applyAlignment="1">
      <alignment horizontal="center" vertical="center"/>
    </xf>
    <xf numFmtId="0" fontId="20" fillId="0" borderId="11" xfId="0" applyFont="1" applyBorder="1" applyAlignment="1">
      <alignment horizontal="center" vertical="center"/>
    </xf>
    <xf numFmtId="49" fontId="15" fillId="0" borderId="11" xfId="0" applyNumberFormat="1" applyFont="1" applyFill="1" applyBorder="1" applyAlignment="1" applyProtection="1">
      <alignment wrapText="1"/>
    </xf>
    <xf numFmtId="0" fontId="15" fillId="0" borderId="2" xfId="0" applyFont="1" applyFill="1" applyBorder="1" applyAlignment="1">
      <alignment horizontal="left" wrapText="1"/>
    </xf>
    <xf numFmtId="0" fontId="14" fillId="0" borderId="2" xfId="0" applyNumberFormat="1" applyFont="1" applyFill="1" applyBorder="1" applyAlignment="1" applyProtection="1">
      <alignment horizontal="left" wrapText="1"/>
    </xf>
    <xf numFmtId="0" fontId="27" fillId="0" borderId="0" xfId="0" applyFont="1" applyAlignment="1">
      <alignment horizontal="justify" wrapText="1"/>
    </xf>
    <xf numFmtId="49" fontId="13" fillId="0" borderId="11" xfId="0" applyNumberFormat="1" applyFont="1" applyBorder="1" applyAlignment="1">
      <alignment horizontal="center" vertical="center"/>
    </xf>
    <xf numFmtId="0" fontId="33" fillId="0" borderId="11" xfId="0" applyFont="1" applyBorder="1"/>
    <xf numFmtId="0" fontId="33" fillId="0" borderId="0" xfId="0" applyFont="1"/>
    <xf numFmtId="0" fontId="15" fillId="0" borderId="11" xfId="0" applyFont="1" applyBorder="1" applyAlignment="1"/>
    <xf numFmtId="0" fontId="15" fillId="0" borderId="11" xfId="0" applyFont="1" applyFill="1" applyBorder="1" applyAlignment="1">
      <alignment horizontal="left" wrapText="1"/>
    </xf>
    <xf numFmtId="1" fontId="13" fillId="0" borderId="11" xfId="0" applyNumberFormat="1" applyFont="1" applyBorder="1" applyAlignment="1">
      <alignment horizontal="center" vertical="center" wrapText="1"/>
    </xf>
    <xf numFmtId="0" fontId="15" fillId="2" borderId="11" xfId="0" applyFont="1" applyFill="1" applyBorder="1" applyAlignment="1">
      <alignment wrapText="1"/>
    </xf>
    <xf numFmtId="0" fontId="11" fillId="0" borderId="11" xfId="0" applyFont="1" applyBorder="1" applyAlignment="1">
      <alignment horizontal="center" vertical="center" wrapText="1"/>
    </xf>
    <xf numFmtId="0" fontId="2" fillId="0" borderId="11" xfId="0" applyFont="1" applyBorder="1"/>
    <xf numFmtId="0" fontId="27" fillId="0" borderId="11" xfId="0" applyFont="1" applyBorder="1" applyAlignment="1">
      <alignment wrapText="1"/>
    </xf>
    <xf numFmtId="0" fontId="15" fillId="0" borderId="11" xfId="0" applyFont="1" applyFill="1" applyBorder="1" applyAlignment="1">
      <alignment wrapText="1"/>
    </xf>
    <xf numFmtId="0" fontId="9" fillId="0" borderId="11" xfId="0" applyFont="1" applyBorder="1" applyAlignment="1">
      <alignment horizontal="center" vertical="center" wrapText="1"/>
    </xf>
    <xf numFmtId="49" fontId="9" fillId="0" borderId="11" xfId="0" applyNumberFormat="1" applyFont="1" applyBorder="1" applyAlignment="1">
      <alignment horizontal="center" vertical="center" wrapText="1"/>
    </xf>
    <xf numFmtId="0" fontId="11" fillId="0" borderId="11" xfId="0" applyFont="1" applyBorder="1" applyAlignment="1">
      <alignment horizontal="center" wrapText="1"/>
    </xf>
    <xf numFmtId="49" fontId="20" fillId="0" borderId="11" xfId="0" applyNumberFormat="1" applyFont="1" applyBorder="1" applyAlignment="1">
      <alignment horizontal="center" vertical="center" wrapText="1"/>
    </xf>
    <xf numFmtId="0" fontId="9" fillId="0" borderId="11" xfId="0" applyFont="1" applyBorder="1" applyAlignment="1">
      <alignment horizontal="center" vertical="center"/>
    </xf>
    <xf numFmtId="0" fontId="2" fillId="0" borderId="11" xfId="0" applyFont="1" applyBorder="1" applyAlignment="1">
      <alignment horizontal="center" vertical="center"/>
    </xf>
    <xf numFmtId="0" fontId="33" fillId="0" borderId="11" xfId="0" applyFont="1" applyBorder="1" applyAlignment="1" applyProtection="1">
      <alignment vertical="center"/>
    </xf>
    <xf numFmtId="0" fontId="33" fillId="0" borderId="11" xfId="0" applyFont="1" applyBorder="1" applyAlignment="1" applyProtection="1">
      <alignment vertical="center" wrapText="1"/>
    </xf>
    <xf numFmtId="0" fontId="15" fillId="0" borderId="12" xfId="0" applyFont="1" applyBorder="1" applyAlignment="1">
      <alignment wrapText="1"/>
    </xf>
    <xf numFmtId="0" fontId="15" fillId="0" borderId="12" xfId="0" applyFont="1" applyBorder="1"/>
    <xf numFmtId="0" fontId="15" fillId="0" borderId="4" xfId="0" applyNumberFormat="1" applyFont="1" applyBorder="1" applyAlignment="1">
      <alignment horizontal="left" wrapText="1"/>
    </xf>
    <xf numFmtId="0" fontId="15" fillId="2" borderId="11" xfId="0" applyFont="1" applyFill="1" applyBorder="1" applyAlignment="1">
      <alignment horizontal="left" wrapText="1"/>
    </xf>
    <xf numFmtId="0" fontId="15" fillId="0" borderId="11" xfId="0" applyFont="1" applyBorder="1" applyAlignment="1" applyProtection="1">
      <alignment vertical="center"/>
    </xf>
    <xf numFmtId="4" fontId="12" fillId="0" borderId="11" xfId="0" applyNumberFormat="1" applyFont="1" applyBorder="1" applyAlignment="1" applyProtection="1">
      <alignment horizontal="right" wrapText="1"/>
    </xf>
    <xf numFmtId="0" fontId="9" fillId="0" borderId="12" xfId="0" applyFont="1" applyBorder="1" applyAlignment="1">
      <alignment horizontal="center"/>
    </xf>
    <xf numFmtId="4" fontId="12" fillId="2" borderId="11" xfId="0" applyNumberFormat="1" applyFont="1" applyFill="1" applyBorder="1"/>
    <xf numFmtId="0" fontId="31" fillId="0" borderId="3" xfId="0" applyFont="1" applyBorder="1" applyAlignment="1">
      <alignment horizontal="left" vertical="center" wrapText="1"/>
    </xf>
    <xf numFmtId="0" fontId="15" fillId="0" borderId="12" xfId="0" applyFont="1" applyFill="1" applyBorder="1" applyAlignment="1">
      <alignment wrapText="1"/>
    </xf>
    <xf numFmtId="0" fontId="14" fillId="0" borderId="11" xfId="0" applyFont="1" applyBorder="1" applyAlignment="1">
      <alignment vertical="center" wrapText="1"/>
    </xf>
    <xf numFmtId="3" fontId="12" fillId="2" borderId="11" xfId="0" applyNumberFormat="1" applyFont="1" applyFill="1" applyBorder="1"/>
    <xf numFmtId="49" fontId="5" fillId="0" borderId="11" xfId="0" applyNumberFormat="1" applyFont="1" applyBorder="1" applyAlignment="1">
      <alignment horizontal="center" vertical="center"/>
    </xf>
    <xf numFmtId="49" fontId="20" fillId="0" borderId="11" xfId="0" applyNumberFormat="1" applyFont="1" applyBorder="1" applyAlignment="1">
      <alignment horizontal="center" vertical="center"/>
    </xf>
    <xf numFmtId="4" fontId="4" fillId="2" borderId="11" xfId="0" applyNumberFormat="1" applyFont="1" applyFill="1" applyBorder="1"/>
    <xf numFmtId="0" fontId="19" fillId="0" borderId="11" xfId="0" applyFont="1" applyBorder="1" applyAlignment="1">
      <alignment wrapText="1"/>
    </xf>
    <xf numFmtId="0" fontId="14" fillId="0" borderId="5" xfId="0" applyFont="1" applyBorder="1" applyAlignment="1">
      <alignment wrapText="1"/>
    </xf>
    <xf numFmtId="0" fontId="27" fillId="0" borderId="11" xfId="0" applyFont="1" applyFill="1" applyBorder="1" applyAlignment="1">
      <alignment horizontal="left" wrapText="1"/>
    </xf>
    <xf numFmtId="0" fontId="14" fillId="0" borderId="10" xfId="0" applyFont="1" applyFill="1" applyBorder="1" applyAlignment="1" applyProtection="1">
      <alignment horizontal="left" vertical="center" wrapText="1"/>
    </xf>
    <xf numFmtId="0" fontId="14" fillId="0" borderId="11" xfId="0" applyFont="1" applyFill="1" applyBorder="1" applyAlignment="1">
      <alignment wrapText="1"/>
    </xf>
    <xf numFmtId="0" fontId="14" fillId="0" borderId="9" xfId="0" applyNumberFormat="1" applyFont="1" applyBorder="1" applyAlignment="1" applyProtection="1">
      <alignment wrapText="1"/>
    </xf>
    <xf numFmtId="0" fontId="14" fillId="0" borderId="11" xfId="0" applyFont="1" applyFill="1" applyBorder="1" applyAlignment="1" applyProtection="1">
      <alignment vertical="center" wrapText="1"/>
    </xf>
    <xf numFmtId="0" fontId="14" fillId="0" borderId="11" xfId="0" applyNumberFormat="1" applyFont="1" applyBorder="1" applyAlignment="1">
      <alignment horizontal="left" wrapText="1"/>
    </xf>
    <xf numFmtId="0" fontId="14" fillId="0" borderId="13" xfId="0" applyFont="1" applyBorder="1" applyAlignment="1">
      <alignment wrapText="1"/>
    </xf>
    <xf numFmtId="0" fontId="15" fillId="0" borderId="11" xfId="0" applyFont="1" applyBorder="1" applyAlignment="1" applyProtection="1">
      <alignment horizontal="left" wrapText="1"/>
    </xf>
    <xf numFmtId="0" fontId="30" fillId="7" borderId="11" xfId="0" applyFont="1" applyFill="1" applyBorder="1" applyAlignment="1">
      <alignment horizontal="left" vertical="top" wrapText="1"/>
    </xf>
    <xf numFmtId="0" fontId="35" fillId="7" borderId="11" xfId="0" applyFont="1" applyFill="1" applyBorder="1" applyAlignment="1">
      <alignment vertical="top" wrapText="1"/>
    </xf>
    <xf numFmtId="0" fontId="33" fillId="0" borderId="0" xfId="0" applyFont="1" applyAlignment="1">
      <alignment wrapText="1"/>
    </xf>
    <xf numFmtId="0" fontId="14" fillId="0" borderId="11" xfId="0" applyNumberFormat="1" applyFont="1" applyBorder="1" applyAlignment="1" applyProtection="1">
      <alignment wrapText="1"/>
    </xf>
    <xf numFmtId="0" fontId="27" fillId="6" borderId="11" xfId="0" applyNumberFormat="1" applyFont="1" applyFill="1" applyBorder="1" applyAlignment="1">
      <alignment wrapText="1"/>
    </xf>
    <xf numFmtId="0" fontId="5" fillId="0" borderId="1" xfId="0" applyFont="1" applyBorder="1" applyAlignment="1">
      <alignment horizontal="center" wrapText="1"/>
    </xf>
    <xf numFmtId="0" fontId="4" fillId="0" borderId="0" xfId="0" applyFont="1" applyBorder="1" applyAlignment="1">
      <alignment horizontal="center" wrapText="1"/>
    </xf>
    <xf numFmtId="0" fontId="6" fillId="0" borderId="1" xfId="0" applyFont="1" applyBorder="1" applyAlignment="1">
      <alignment horizontal="center" vertical="top" wrapText="1"/>
    </xf>
    <xf numFmtId="0" fontId="21" fillId="0" borderId="0" xfId="0" applyFont="1" applyBorder="1" applyAlignment="1">
      <alignment horizontal="left" wrapText="1"/>
    </xf>
    <xf numFmtId="0" fontId="2"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center" wrapText="1"/>
    </xf>
    <xf numFmtId="0" fontId="3" fillId="0" borderId="0"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rada/show/988-2016-%D1%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O513"/>
  <sheetViews>
    <sheetView tabSelected="1" topLeftCell="A415" zoomScale="80" zoomScaleNormal="80" workbookViewId="0">
      <selection activeCell="J426" sqref="A1:J426"/>
    </sheetView>
  </sheetViews>
  <sheetFormatPr defaultColWidth="10.44140625" defaultRowHeight="14.4" x14ac:dyDescent="0.3"/>
  <cols>
    <col min="1" max="1" width="10.5546875" style="1" bestFit="1" customWidth="1"/>
    <col min="2" max="2" width="6.6640625" style="1" customWidth="1"/>
    <col min="3" max="3" width="7" style="1" customWidth="1"/>
    <col min="4" max="4" width="74.88671875" style="1" customWidth="1"/>
    <col min="5" max="5" width="97.88671875" style="1" customWidth="1"/>
    <col min="6" max="6" width="4.6640625" style="1" customWidth="1"/>
    <col min="7" max="7" width="4.44140625" style="1" customWidth="1"/>
    <col min="8" max="8" width="5" style="1" customWidth="1"/>
    <col min="9" max="9" width="22.44140625" style="204" customWidth="1"/>
    <col min="10" max="10" width="5.5546875" style="2" customWidth="1"/>
    <col min="11" max="11" width="6.44140625" style="3" customWidth="1"/>
    <col min="12" max="253" width="9.109375" style="1" customWidth="1"/>
    <col min="254" max="16384" width="10.44140625" style="1"/>
  </cols>
  <sheetData>
    <row r="1" spans="1:11" ht="18" customHeight="1" x14ac:dyDescent="0.3">
      <c r="A1" s="4"/>
      <c r="B1" s="4"/>
      <c r="C1" s="4"/>
      <c r="D1" s="5"/>
      <c r="E1" s="4"/>
      <c r="F1" s="4"/>
      <c r="G1" s="4"/>
      <c r="H1" s="303" t="s">
        <v>330</v>
      </c>
      <c r="I1" s="303"/>
      <c r="J1" s="4"/>
      <c r="K1" s="6"/>
    </row>
    <row r="2" spans="1:11" s="9" customFormat="1" ht="18" customHeight="1" x14ac:dyDescent="0.3">
      <c r="A2" s="5"/>
      <c r="B2" s="5"/>
      <c r="C2" s="5"/>
      <c r="D2" s="5"/>
      <c r="E2" s="5"/>
      <c r="F2" s="5"/>
      <c r="G2" s="5"/>
      <c r="H2" s="7" t="s">
        <v>0</v>
      </c>
      <c r="I2" s="186"/>
      <c r="J2" s="5"/>
      <c r="K2" s="8"/>
    </row>
    <row r="3" spans="1:11" ht="20.25" customHeight="1" x14ac:dyDescent="0.3">
      <c r="A3" s="4"/>
      <c r="B3" s="4"/>
      <c r="C3" s="4"/>
      <c r="D3" s="4"/>
      <c r="E3" s="4"/>
      <c r="F3" s="4"/>
      <c r="G3" s="4"/>
      <c r="H3" s="10" t="s">
        <v>1</v>
      </c>
      <c r="I3" s="187"/>
      <c r="J3" s="10"/>
      <c r="K3" s="6"/>
    </row>
    <row r="4" spans="1:11" ht="3" customHeight="1" x14ac:dyDescent="0.3">
      <c r="A4" s="4"/>
      <c r="B4" s="4"/>
      <c r="C4" s="4"/>
      <c r="D4" s="4"/>
      <c r="E4" s="4"/>
      <c r="F4" s="4"/>
      <c r="G4" s="4"/>
      <c r="H4" s="4"/>
      <c r="I4" s="188"/>
      <c r="J4" s="11"/>
      <c r="K4" s="6"/>
    </row>
    <row r="5" spans="1:11" ht="20.25" customHeight="1" x14ac:dyDescent="0.3">
      <c r="A5" s="304" t="s">
        <v>2</v>
      </c>
      <c r="B5" s="304"/>
      <c r="C5" s="304"/>
      <c r="D5" s="304"/>
      <c r="E5" s="304"/>
      <c r="F5" s="304"/>
      <c r="G5" s="304"/>
      <c r="H5" s="304"/>
      <c r="I5" s="304"/>
      <c r="J5" s="304"/>
      <c r="K5" s="6"/>
    </row>
    <row r="6" spans="1:11" ht="24" customHeight="1" x14ac:dyDescent="0.3">
      <c r="A6" s="305" t="s">
        <v>3</v>
      </c>
      <c r="B6" s="305"/>
      <c r="C6" s="305"/>
      <c r="D6" s="305"/>
      <c r="E6" s="305"/>
      <c r="F6" s="305"/>
      <c r="G6" s="305"/>
      <c r="H6" s="305"/>
      <c r="I6" s="305"/>
      <c r="J6" s="305"/>
      <c r="K6" s="12"/>
    </row>
    <row r="7" spans="1:11" ht="24" customHeight="1" x14ac:dyDescent="0.35">
      <c r="A7" s="306" t="s">
        <v>4</v>
      </c>
      <c r="B7" s="306"/>
      <c r="C7" s="306"/>
      <c r="D7" s="306"/>
      <c r="E7" s="306"/>
      <c r="F7" s="306"/>
      <c r="G7" s="306"/>
      <c r="H7" s="306"/>
      <c r="I7" s="306"/>
      <c r="J7" s="306"/>
      <c r="K7" s="12"/>
    </row>
    <row r="8" spans="1:11" ht="25.5" customHeight="1" x14ac:dyDescent="0.35">
      <c r="A8" s="306" t="s">
        <v>5</v>
      </c>
      <c r="B8" s="306"/>
      <c r="C8" s="306"/>
      <c r="D8" s="306"/>
      <c r="E8" s="306"/>
      <c r="F8" s="306"/>
      <c r="G8" s="306"/>
      <c r="H8" s="306"/>
      <c r="I8" s="306"/>
      <c r="J8" s="306"/>
      <c r="K8" s="13"/>
    </row>
    <row r="9" spans="1:11" ht="21" customHeight="1" x14ac:dyDescent="0.3">
      <c r="A9" s="299" t="s">
        <v>6</v>
      </c>
      <c r="B9" s="299"/>
      <c r="C9" s="299"/>
      <c r="D9" s="300"/>
      <c r="E9" s="300"/>
      <c r="F9" s="300"/>
      <c r="G9" s="13"/>
      <c r="H9" s="13"/>
      <c r="I9" s="189"/>
      <c r="J9" s="13"/>
      <c r="K9" s="13"/>
    </row>
    <row r="10" spans="1:11" ht="17.25" customHeight="1" x14ac:dyDescent="0.3">
      <c r="A10" s="301" t="s">
        <v>7</v>
      </c>
      <c r="B10" s="301"/>
      <c r="C10" s="301"/>
      <c r="D10" s="14"/>
      <c r="E10" s="15"/>
      <c r="F10" s="15"/>
      <c r="G10" s="15"/>
      <c r="H10" s="15"/>
      <c r="I10" s="190"/>
      <c r="J10" s="16"/>
      <c r="K10" s="6">
        <v>1</v>
      </c>
    </row>
    <row r="11" spans="1:11" ht="101.25" customHeight="1" x14ac:dyDescent="0.3">
      <c r="A11" s="17" t="s">
        <v>8</v>
      </c>
      <c r="B11" s="18" t="s">
        <v>9</v>
      </c>
      <c r="C11" s="18" t="s">
        <v>10</v>
      </c>
      <c r="D11" s="19" t="s">
        <v>11</v>
      </c>
      <c r="E11" s="20" t="s">
        <v>12</v>
      </c>
      <c r="F11" s="18" t="s">
        <v>13</v>
      </c>
      <c r="G11" s="18" t="s">
        <v>14</v>
      </c>
      <c r="H11" s="18" t="s">
        <v>15</v>
      </c>
      <c r="I11" s="205" t="s">
        <v>16</v>
      </c>
      <c r="J11" s="18" t="s">
        <v>17</v>
      </c>
      <c r="K11" s="6">
        <v>1</v>
      </c>
    </row>
    <row r="12" spans="1:11" s="23" customFormat="1" ht="15" customHeight="1" x14ac:dyDescent="0.3">
      <c r="A12" s="19">
        <v>1</v>
      </c>
      <c r="B12" s="19">
        <v>2</v>
      </c>
      <c r="C12" s="19">
        <v>3</v>
      </c>
      <c r="D12" s="19">
        <v>4</v>
      </c>
      <c r="E12" s="19">
        <v>5</v>
      </c>
      <c r="F12" s="19">
        <v>6</v>
      </c>
      <c r="G12" s="19">
        <v>7</v>
      </c>
      <c r="H12" s="19">
        <v>8</v>
      </c>
      <c r="I12" s="21">
        <v>9</v>
      </c>
      <c r="J12" s="21">
        <v>10</v>
      </c>
      <c r="K12" s="22">
        <v>1</v>
      </c>
    </row>
    <row r="13" spans="1:11" ht="26.25" customHeight="1" x14ac:dyDescent="0.3">
      <c r="A13" s="24" t="s">
        <v>18</v>
      </c>
      <c r="B13" s="25"/>
      <c r="C13" s="25"/>
      <c r="D13" s="89" t="s">
        <v>19</v>
      </c>
      <c r="E13" s="27"/>
      <c r="F13" s="27"/>
      <c r="G13" s="27"/>
      <c r="H13" s="27"/>
      <c r="I13" s="191">
        <f>I14</f>
        <v>370792418</v>
      </c>
      <c r="J13" s="28"/>
      <c r="K13" s="6">
        <v>1</v>
      </c>
    </row>
    <row r="14" spans="1:11" ht="26.25" customHeight="1" x14ac:dyDescent="0.3">
      <c r="A14" s="78" t="s">
        <v>20</v>
      </c>
      <c r="B14" s="40"/>
      <c r="C14" s="40"/>
      <c r="D14" s="93" t="s">
        <v>19</v>
      </c>
      <c r="E14" s="31"/>
      <c r="F14" s="31"/>
      <c r="G14" s="31"/>
      <c r="H14" s="31"/>
      <c r="I14" s="192">
        <f>I16+I20+I29+I45+I26+I42+I35+I23</f>
        <v>370792418</v>
      </c>
      <c r="J14" s="63"/>
      <c r="K14" s="6">
        <v>1</v>
      </c>
    </row>
    <row r="15" spans="1:11" ht="9.75" customHeight="1" x14ac:dyDescent="0.35">
      <c r="A15" s="78"/>
      <c r="B15" s="40"/>
      <c r="C15" s="40"/>
      <c r="D15" s="93"/>
      <c r="E15" s="31"/>
      <c r="F15" s="31"/>
      <c r="G15" s="31"/>
      <c r="H15" s="31"/>
      <c r="I15" s="193"/>
      <c r="J15" s="61"/>
      <c r="K15" s="6">
        <v>1</v>
      </c>
    </row>
    <row r="16" spans="1:11" ht="48.75" hidden="1" customHeight="1" x14ac:dyDescent="0.3">
      <c r="A16" s="29" t="s">
        <v>21</v>
      </c>
      <c r="B16" s="224" t="s">
        <v>22</v>
      </c>
      <c r="C16" s="224" t="s">
        <v>23</v>
      </c>
      <c r="D16" s="233" t="s">
        <v>24</v>
      </c>
      <c r="E16" s="239"/>
      <c r="F16" s="31"/>
      <c r="G16" s="31"/>
      <c r="H16" s="31"/>
      <c r="I16" s="192">
        <f>SUM(I17:I18)</f>
        <v>1023000</v>
      </c>
      <c r="J16" s="32"/>
      <c r="K16" s="6"/>
    </row>
    <row r="17" spans="1:11" ht="42" hidden="1" customHeight="1" x14ac:dyDescent="0.35">
      <c r="A17" s="232"/>
      <c r="B17" s="224"/>
      <c r="C17" s="224"/>
      <c r="D17" s="233"/>
      <c r="E17" s="226" t="s">
        <v>308</v>
      </c>
      <c r="F17" s="239"/>
      <c r="G17" s="239"/>
      <c r="H17" s="239"/>
      <c r="I17" s="227">
        <v>75000</v>
      </c>
      <c r="J17" s="240"/>
      <c r="K17" s="6"/>
    </row>
    <row r="18" spans="1:11" ht="27" hidden="1" customHeight="1" x14ac:dyDescent="0.35">
      <c r="A18" s="29"/>
      <c r="B18" s="224"/>
      <c r="C18" s="224"/>
      <c r="D18" s="233"/>
      <c r="E18" s="241" t="s">
        <v>25</v>
      </c>
      <c r="F18" s="37"/>
      <c r="G18" s="37"/>
      <c r="H18" s="31"/>
      <c r="I18" s="193">
        <v>948000</v>
      </c>
      <c r="J18" s="33"/>
      <c r="K18" s="6"/>
    </row>
    <row r="19" spans="1:11" ht="11.25" hidden="1" customHeight="1" x14ac:dyDescent="0.35">
      <c r="A19" s="38"/>
      <c r="B19" s="39"/>
      <c r="C19" s="40"/>
      <c r="D19" s="41"/>
      <c r="E19" s="42"/>
      <c r="F19" s="42"/>
      <c r="G19" s="42"/>
      <c r="H19" s="42"/>
      <c r="I19" s="193"/>
      <c r="J19" s="33"/>
      <c r="K19" s="6"/>
    </row>
    <row r="20" spans="1:11" ht="24.75" hidden="1" customHeight="1" x14ac:dyDescent="0.35">
      <c r="A20" s="43" t="s">
        <v>26</v>
      </c>
      <c r="B20" s="45" t="s">
        <v>27</v>
      </c>
      <c r="C20" s="45" t="s">
        <v>28</v>
      </c>
      <c r="D20" s="46" t="s">
        <v>29</v>
      </c>
      <c r="E20" s="46"/>
      <c r="F20" s="46"/>
      <c r="G20" s="46"/>
      <c r="H20" s="46"/>
      <c r="I20" s="192">
        <f>SUM(I21:I21)</f>
        <v>186750000</v>
      </c>
      <c r="J20" s="32"/>
    </row>
    <row r="21" spans="1:11" ht="38.25" hidden="1" customHeight="1" x14ac:dyDescent="0.35">
      <c r="A21" s="43"/>
      <c r="B21" s="45"/>
      <c r="C21" s="52"/>
      <c r="D21" s="46"/>
      <c r="E21" s="46" t="s">
        <v>30</v>
      </c>
      <c r="F21" s="46"/>
      <c r="G21" s="46"/>
      <c r="H21" s="46"/>
      <c r="I21" s="193">
        <v>186750000</v>
      </c>
      <c r="J21" s="32"/>
    </row>
    <row r="22" spans="1:11" ht="11.25" hidden="1" customHeight="1" x14ac:dyDescent="0.35">
      <c r="A22" s="49"/>
      <c r="B22" s="50"/>
      <c r="C22" s="53"/>
      <c r="D22" s="51"/>
      <c r="E22" s="46"/>
      <c r="F22" s="46"/>
      <c r="G22" s="46"/>
      <c r="H22" s="46"/>
      <c r="I22" s="194"/>
      <c r="J22" s="54"/>
    </row>
    <row r="23" spans="1:11" ht="27.75" hidden="1" customHeight="1" x14ac:dyDescent="0.35">
      <c r="A23" s="281" t="s">
        <v>370</v>
      </c>
      <c r="B23" s="243">
        <v>7622</v>
      </c>
      <c r="C23" s="282" t="s">
        <v>371</v>
      </c>
      <c r="D23" s="108" t="s">
        <v>372</v>
      </c>
      <c r="E23" s="226"/>
      <c r="F23" s="226"/>
      <c r="G23" s="226"/>
      <c r="H23" s="226"/>
      <c r="I23" s="283">
        <f>I24</f>
        <v>200000</v>
      </c>
      <c r="J23" s="280"/>
    </row>
    <row r="24" spans="1:11" ht="54" hidden="1" customHeight="1" x14ac:dyDescent="0.35">
      <c r="A24" s="281"/>
      <c r="B24" s="243"/>
      <c r="C24" s="282"/>
      <c r="D24" s="226"/>
      <c r="E24" s="226" t="s">
        <v>373</v>
      </c>
      <c r="F24" s="226"/>
      <c r="G24" s="226"/>
      <c r="H24" s="226"/>
      <c r="I24" s="276">
        <v>200000</v>
      </c>
      <c r="J24" s="280"/>
    </row>
    <row r="25" spans="1:11" ht="11.25" hidden="1" customHeight="1" x14ac:dyDescent="0.35">
      <c r="A25" s="244"/>
      <c r="B25" s="243"/>
      <c r="C25" s="243"/>
      <c r="D25" s="231"/>
      <c r="E25" s="226"/>
      <c r="F25" s="226"/>
      <c r="G25" s="226"/>
      <c r="H25" s="226"/>
      <c r="I25" s="276"/>
      <c r="J25" s="280"/>
    </row>
    <row r="26" spans="1:11" ht="39" hidden="1" customHeight="1" x14ac:dyDescent="0.35">
      <c r="A26" s="281" t="s">
        <v>31</v>
      </c>
      <c r="B26" s="243">
        <v>7650</v>
      </c>
      <c r="C26" s="250" t="s">
        <v>32</v>
      </c>
      <c r="D26" s="226" t="s">
        <v>33</v>
      </c>
      <c r="E26" s="226"/>
      <c r="F26" s="46"/>
      <c r="G26" s="46"/>
      <c r="H26" s="46"/>
      <c r="I26" s="195">
        <f>I27</f>
        <v>140000</v>
      </c>
      <c r="J26" s="54"/>
    </row>
    <row r="27" spans="1:11" ht="52.5" hidden="1" customHeight="1" x14ac:dyDescent="0.35">
      <c r="A27" s="49"/>
      <c r="B27" s="50"/>
      <c r="C27" s="53"/>
      <c r="D27" s="51"/>
      <c r="E27" s="35" t="s">
        <v>34</v>
      </c>
      <c r="F27" s="46"/>
      <c r="G27" s="46"/>
      <c r="H27" s="46"/>
      <c r="I27" s="194">
        <v>140000</v>
      </c>
      <c r="J27" s="54"/>
    </row>
    <row r="28" spans="1:11" ht="6.75" hidden="1" customHeight="1" x14ac:dyDescent="0.35">
      <c r="A28" s="49"/>
      <c r="B28" s="50"/>
      <c r="C28" s="53"/>
      <c r="D28" s="51"/>
      <c r="E28" s="46"/>
      <c r="F28" s="46"/>
      <c r="G28" s="46"/>
      <c r="H28" s="46"/>
      <c r="I28" s="193"/>
      <c r="J28" s="33"/>
    </row>
    <row r="29" spans="1:11" ht="25.5" hidden="1" customHeight="1" x14ac:dyDescent="0.35">
      <c r="A29" s="29" t="s">
        <v>35</v>
      </c>
      <c r="B29" s="57">
        <v>7670</v>
      </c>
      <c r="C29" s="58" t="s">
        <v>32</v>
      </c>
      <c r="D29" s="46" t="s">
        <v>36</v>
      </c>
      <c r="E29" s="46"/>
      <c r="F29" s="46"/>
      <c r="G29" s="46"/>
      <c r="H29" s="46"/>
      <c r="I29" s="192">
        <f>SUM(I30:I33)</f>
        <v>4399990</v>
      </c>
      <c r="J29" s="33"/>
    </row>
    <row r="30" spans="1:11" ht="36" hidden="1" x14ac:dyDescent="0.35">
      <c r="A30" s="49"/>
      <c r="B30" s="50"/>
      <c r="C30" s="53"/>
      <c r="D30" s="51"/>
      <c r="E30" s="59" t="s">
        <v>37</v>
      </c>
      <c r="F30" s="46"/>
      <c r="G30" s="46"/>
      <c r="H30" s="46"/>
      <c r="I30" s="193">
        <v>1500000</v>
      </c>
      <c r="J30" s="33"/>
    </row>
    <row r="31" spans="1:11" ht="36" hidden="1" x14ac:dyDescent="0.35">
      <c r="A31" s="49"/>
      <c r="B31" s="50"/>
      <c r="C31" s="53"/>
      <c r="D31" s="51"/>
      <c r="E31" s="59" t="s">
        <v>38</v>
      </c>
      <c r="F31" s="46"/>
      <c r="G31" s="46"/>
      <c r="H31" s="46"/>
      <c r="I31" s="193">
        <v>2000000</v>
      </c>
      <c r="J31" s="33"/>
    </row>
    <row r="32" spans="1:11" ht="25.5" hidden="1" customHeight="1" x14ac:dyDescent="0.35">
      <c r="A32" s="64"/>
      <c r="B32" s="57"/>
      <c r="C32" s="53"/>
      <c r="D32" s="68"/>
      <c r="E32" s="59" t="s">
        <v>272</v>
      </c>
      <c r="F32" s="65"/>
      <c r="G32" s="65"/>
      <c r="H32" s="65"/>
      <c r="I32" s="193">
        <v>99990</v>
      </c>
      <c r="J32" s="61"/>
    </row>
    <row r="33" spans="1:11" ht="27.75" hidden="1" customHeight="1" x14ac:dyDescent="0.35">
      <c r="A33" s="49"/>
      <c r="B33" s="50"/>
      <c r="C33" s="53"/>
      <c r="D33" s="51"/>
      <c r="E33" s="59" t="s">
        <v>39</v>
      </c>
      <c r="F33" s="46"/>
      <c r="G33" s="46"/>
      <c r="H33" s="46"/>
      <c r="I33" s="193">
        <v>800000</v>
      </c>
      <c r="J33" s="33"/>
    </row>
    <row r="34" spans="1:11" ht="12" hidden="1" customHeight="1" x14ac:dyDescent="0.35">
      <c r="A34" s="49"/>
      <c r="B34" s="50"/>
      <c r="C34" s="53"/>
      <c r="D34" s="51"/>
      <c r="E34" s="59"/>
      <c r="F34" s="46"/>
      <c r="G34" s="46"/>
      <c r="H34" s="46"/>
      <c r="I34" s="193"/>
      <c r="J34" s="33"/>
    </row>
    <row r="35" spans="1:11" ht="58.5" hidden="1" customHeight="1" x14ac:dyDescent="0.35">
      <c r="A35" s="49" t="s">
        <v>40</v>
      </c>
      <c r="B35" s="50">
        <v>7700</v>
      </c>
      <c r="C35" s="50" t="s">
        <v>41</v>
      </c>
      <c r="D35" s="56" t="s">
        <v>42</v>
      </c>
      <c r="E35" s="59"/>
      <c r="F35" s="46"/>
      <c r="G35" s="46"/>
      <c r="H35" s="46"/>
      <c r="I35" s="192">
        <f>SUM(I36:I40)</f>
        <v>5980000</v>
      </c>
      <c r="J35" s="33"/>
    </row>
    <row r="36" spans="1:11" ht="67.8" hidden="1" x14ac:dyDescent="0.35">
      <c r="A36" s="49"/>
      <c r="B36" s="50"/>
      <c r="C36" s="53"/>
      <c r="D36" s="51"/>
      <c r="E36" s="60" t="s">
        <v>43</v>
      </c>
      <c r="F36" s="46"/>
      <c r="G36" s="46"/>
      <c r="H36" s="46"/>
      <c r="I36" s="193">
        <v>2300000</v>
      </c>
      <c r="J36" s="33"/>
    </row>
    <row r="37" spans="1:11" ht="72" hidden="1" x14ac:dyDescent="0.35">
      <c r="A37" s="244"/>
      <c r="B37" s="243"/>
      <c r="C37" s="53"/>
      <c r="D37" s="231"/>
      <c r="E37" s="260" t="s">
        <v>405</v>
      </c>
      <c r="F37" s="226"/>
      <c r="G37" s="226"/>
      <c r="H37" s="226"/>
      <c r="I37" s="227">
        <v>200000</v>
      </c>
      <c r="J37" s="228"/>
    </row>
    <row r="38" spans="1:11" ht="54" hidden="1" x14ac:dyDescent="0.35">
      <c r="A38" s="244"/>
      <c r="B38" s="243"/>
      <c r="C38" s="53"/>
      <c r="D38" s="231"/>
      <c r="E38" s="260" t="s">
        <v>406</v>
      </c>
      <c r="F38" s="226"/>
      <c r="G38" s="226"/>
      <c r="H38" s="226"/>
      <c r="I38" s="227">
        <v>780000</v>
      </c>
      <c r="J38" s="228"/>
    </row>
    <row r="39" spans="1:11" ht="36" hidden="1" x14ac:dyDescent="0.35">
      <c r="A39" s="64"/>
      <c r="B39" s="57"/>
      <c r="C39" s="53"/>
      <c r="D39" s="68"/>
      <c r="E39" s="59" t="s">
        <v>265</v>
      </c>
      <c r="F39" s="65"/>
      <c r="G39" s="65"/>
      <c r="H39" s="65"/>
      <c r="I39" s="193">
        <v>1700000</v>
      </c>
      <c r="J39" s="61"/>
    </row>
    <row r="40" spans="1:11" ht="72" hidden="1" x14ac:dyDescent="0.35">
      <c r="A40" s="64"/>
      <c r="B40" s="57"/>
      <c r="C40" s="53"/>
      <c r="D40" s="68"/>
      <c r="E40" s="59" t="s">
        <v>266</v>
      </c>
      <c r="F40" s="65"/>
      <c r="G40" s="65"/>
      <c r="H40" s="65"/>
      <c r="I40" s="193">
        <v>1000000</v>
      </c>
      <c r="J40" s="61"/>
    </row>
    <row r="41" spans="1:11" ht="12" hidden="1" customHeight="1" x14ac:dyDescent="0.35">
      <c r="A41" s="49"/>
      <c r="B41" s="50"/>
      <c r="C41" s="53"/>
      <c r="D41" s="51"/>
      <c r="E41" s="46"/>
      <c r="F41" s="46"/>
      <c r="G41" s="46"/>
      <c r="H41" s="46"/>
      <c r="I41" s="193"/>
      <c r="J41" s="33"/>
    </row>
    <row r="42" spans="1:11" ht="41.25" hidden="1" customHeight="1" x14ac:dyDescent="0.35">
      <c r="A42" s="43" t="s">
        <v>44</v>
      </c>
      <c r="B42" s="50">
        <v>8110</v>
      </c>
      <c r="C42" s="62">
        <v>320</v>
      </c>
      <c r="D42" s="42" t="s">
        <v>45</v>
      </c>
      <c r="E42" s="46"/>
      <c r="F42" s="46"/>
      <c r="G42" s="46"/>
      <c r="H42" s="46"/>
      <c r="I42" s="192">
        <f>SUM(I43)</f>
        <v>3100000</v>
      </c>
      <c r="J42" s="33"/>
    </row>
    <row r="43" spans="1:11" ht="36" hidden="1" x14ac:dyDescent="0.35">
      <c r="A43" s="49"/>
      <c r="B43" s="50"/>
      <c r="C43" s="50"/>
      <c r="D43" s="51"/>
      <c r="E43" s="46" t="s">
        <v>46</v>
      </c>
      <c r="F43" s="46"/>
      <c r="G43" s="46"/>
      <c r="H43" s="46"/>
      <c r="I43" s="193">
        <v>3100000</v>
      </c>
      <c r="J43" s="33"/>
    </row>
    <row r="44" spans="1:11" ht="7.5" hidden="1" customHeight="1" x14ac:dyDescent="0.35">
      <c r="A44" s="49"/>
      <c r="B44" s="50"/>
      <c r="C44" s="50"/>
      <c r="D44" s="51"/>
      <c r="E44" s="46"/>
      <c r="F44" s="46"/>
      <c r="G44" s="46"/>
      <c r="H44" s="46"/>
      <c r="I44" s="193"/>
      <c r="J44" s="33"/>
    </row>
    <row r="45" spans="1:11" ht="25.5" customHeight="1" x14ac:dyDescent="0.35">
      <c r="A45" s="64" t="s">
        <v>47</v>
      </c>
      <c r="B45" s="57">
        <v>8240</v>
      </c>
      <c r="C45" s="57" t="s">
        <v>48</v>
      </c>
      <c r="D45" s="65" t="s">
        <v>49</v>
      </c>
      <c r="E45" s="65"/>
      <c r="F45" s="65"/>
      <c r="G45" s="65"/>
      <c r="H45" s="65"/>
      <c r="I45" s="192">
        <f>SUM(I46:I62)</f>
        <v>169199428</v>
      </c>
      <c r="J45" s="61"/>
      <c r="K45" s="3">
        <v>1</v>
      </c>
    </row>
    <row r="46" spans="1:11" ht="25.5" hidden="1" customHeight="1" x14ac:dyDescent="0.35">
      <c r="A46" s="64"/>
      <c r="B46" s="57"/>
      <c r="C46" s="57"/>
      <c r="D46" s="46"/>
      <c r="E46" s="51" t="s">
        <v>50</v>
      </c>
      <c r="F46" s="66"/>
      <c r="G46" s="66"/>
      <c r="H46" s="66"/>
      <c r="I46" s="196">
        <v>250000</v>
      </c>
      <c r="J46" s="33"/>
    </row>
    <row r="47" spans="1:11" ht="25.5" hidden="1" customHeight="1" x14ac:dyDescent="0.35">
      <c r="A47" s="64"/>
      <c r="B47" s="57"/>
      <c r="C47" s="57"/>
      <c r="D47" s="46"/>
      <c r="E47" s="51" t="s">
        <v>51</v>
      </c>
      <c r="F47" s="66"/>
      <c r="G47" s="66"/>
      <c r="H47" s="66"/>
      <c r="I47" s="196">
        <v>250000</v>
      </c>
      <c r="J47" s="33"/>
    </row>
    <row r="48" spans="1:11" ht="25.5" hidden="1" customHeight="1" x14ac:dyDescent="0.35">
      <c r="A48" s="64"/>
      <c r="B48" s="57"/>
      <c r="C48" s="57"/>
      <c r="D48" s="46"/>
      <c r="E48" s="51" t="s">
        <v>52</v>
      </c>
      <c r="F48" s="66"/>
      <c r="G48" s="66"/>
      <c r="H48" s="66"/>
      <c r="I48" s="196">
        <v>250000</v>
      </c>
      <c r="J48" s="33"/>
    </row>
    <row r="49" spans="1:11" ht="25.5" hidden="1" customHeight="1" x14ac:dyDescent="0.35">
      <c r="A49" s="64"/>
      <c r="B49" s="57"/>
      <c r="C49" s="57"/>
      <c r="D49" s="46"/>
      <c r="E49" s="51" t="s">
        <v>53</v>
      </c>
      <c r="F49" s="66"/>
      <c r="G49" s="66"/>
      <c r="H49" s="66"/>
      <c r="I49" s="196">
        <v>250000</v>
      </c>
      <c r="J49" s="33"/>
    </row>
    <row r="50" spans="1:11" ht="25.5" hidden="1" customHeight="1" x14ac:dyDescent="0.35">
      <c r="A50" s="64"/>
      <c r="B50" s="57"/>
      <c r="C50" s="57"/>
      <c r="D50" s="46"/>
      <c r="E50" s="51" t="s">
        <v>54</v>
      </c>
      <c r="F50" s="66"/>
      <c r="G50" s="66"/>
      <c r="H50" s="66"/>
      <c r="I50" s="196">
        <v>250000</v>
      </c>
      <c r="J50" s="33"/>
    </row>
    <row r="51" spans="1:11" ht="25.5" hidden="1" customHeight="1" x14ac:dyDescent="0.35">
      <c r="A51" s="64"/>
      <c r="B51" s="57"/>
      <c r="C51" s="57"/>
      <c r="D51" s="65"/>
      <c r="E51" s="68" t="s">
        <v>215</v>
      </c>
      <c r="F51" s="65"/>
      <c r="G51" s="65"/>
      <c r="H51" s="65"/>
      <c r="I51" s="193">
        <v>211400</v>
      </c>
      <c r="J51" s="61"/>
    </row>
    <row r="52" spans="1:11" ht="25.5" hidden="1" customHeight="1" x14ac:dyDescent="0.35">
      <c r="A52" s="64"/>
      <c r="B52" s="57"/>
      <c r="C52" s="57"/>
      <c r="D52" s="65"/>
      <c r="E52" s="68" t="s">
        <v>216</v>
      </c>
      <c r="F52" s="65"/>
      <c r="G52" s="65"/>
      <c r="H52" s="65"/>
      <c r="I52" s="193">
        <v>250000</v>
      </c>
      <c r="J52" s="61"/>
    </row>
    <row r="53" spans="1:11" ht="25.5" hidden="1" customHeight="1" x14ac:dyDescent="0.35">
      <c r="A53" s="64"/>
      <c r="B53" s="57"/>
      <c r="C53" s="57"/>
      <c r="D53" s="65"/>
      <c r="E53" s="68" t="s">
        <v>217</v>
      </c>
      <c r="F53" s="65"/>
      <c r="G53" s="65"/>
      <c r="H53" s="65"/>
      <c r="I53" s="193">
        <v>250000</v>
      </c>
      <c r="J53" s="61"/>
    </row>
    <row r="54" spans="1:11" ht="25.5" hidden="1" customHeight="1" x14ac:dyDescent="0.35">
      <c r="A54" s="244"/>
      <c r="B54" s="243"/>
      <c r="C54" s="243"/>
      <c r="D54" s="226"/>
      <c r="E54" s="251" t="s">
        <v>316</v>
      </c>
      <c r="F54" s="226"/>
      <c r="G54" s="226"/>
      <c r="H54" s="226"/>
      <c r="I54" s="227">
        <v>250000</v>
      </c>
      <c r="J54" s="228"/>
    </row>
    <row r="55" spans="1:11" ht="25.5" hidden="1" customHeight="1" x14ac:dyDescent="0.35">
      <c r="A55" s="244"/>
      <c r="B55" s="243"/>
      <c r="C55" s="243"/>
      <c r="D55" s="226"/>
      <c r="E55" s="251" t="s">
        <v>317</v>
      </c>
      <c r="F55" s="226"/>
      <c r="G55" s="226"/>
      <c r="H55" s="226"/>
      <c r="I55" s="227">
        <v>250000</v>
      </c>
      <c r="J55" s="228"/>
    </row>
    <row r="56" spans="1:11" ht="39.75" hidden="1" customHeight="1" x14ac:dyDescent="0.35">
      <c r="A56" s="244"/>
      <c r="B56" s="243"/>
      <c r="C56" s="243"/>
      <c r="D56" s="226"/>
      <c r="E56" s="238" t="s">
        <v>318</v>
      </c>
      <c r="F56" s="226"/>
      <c r="G56" s="226"/>
      <c r="H56" s="226"/>
      <c r="I56" s="227">
        <v>240000</v>
      </c>
      <c r="J56" s="228"/>
    </row>
    <row r="57" spans="1:11" ht="25.5" hidden="1" customHeight="1" x14ac:dyDescent="0.35">
      <c r="A57" s="244"/>
      <c r="B57" s="243"/>
      <c r="C57" s="243"/>
      <c r="D57" s="226"/>
      <c r="E57" s="251" t="s">
        <v>319</v>
      </c>
      <c r="F57" s="226"/>
      <c r="G57" s="226"/>
      <c r="H57" s="226"/>
      <c r="I57" s="227">
        <v>249648</v>
      </c>
      <c r="J57" s="228"/>
    </row>
    <row r="58" spans="1:11" ht="25.5" hidden="1" customHeight="1" x14ac:dyDescent="0.35">
      <c r="A58" s="244"/>
      <c r="B58" s="243"/>
      <c r="C58" s="243"/>
      <c r="D58" s="226"/>
      <c r="E58" s="251" t="s">
        <v>320</v>
      </c>
      <c r="F58" s="226"/>
      <c r="G58" s="226"/>
      <c r="H58" s="226"/>
      <c r="I58" s="227">
        <v>250000</v>
      </c>
      <c r="J58" s="228"/>
    </row>
    <row r="59" spans="1:11" ht="25.5" hidden="1" customHeight="1" x14ac:dyDescent="0.35">
      <c r="A59" s="244"/>
      <c r="B59" s="243"/>
      <c r="C59" s="243"/>
      <c r="D59" s="226"/>
      <c r="E59" s="251" t="s">
        <v>321</v>
      </c>
      <c r="F59" s="226"/>
      <c r="G59" s="226"/>
      <c r="H59" s="226"/>
      <c r="I59" s="227">
        <v>250000</v>
      </c>
      <c r="J59" s="228"/>
    </row>
    <row r="60" spans="1:11" ht="25.5" hidden="1" customHeight="1" x14ac:dyDescent="0.35">
      <c r="A60" s="244"/>
      <c r="B60" s="243"/>
      <c r="C60" s="243"/>
      <c r="D60" s="226"/>
      <c r="E60" s="251" t="s">
        <v>322</v>
      </c>
      <c r="F60" s="226"/>
      <c r="G60" s="226"/>
      <c r="H60" s="226"/>
      <c r="I60" s="227">
        <v>250000</v>
      </c>
      <c r="J60" s="228"/>
    </row>
    <row r="61" spans="1:11" ht="25.5" hidden="1" customHeight="1" x14ac:dyDescent="0.35">
      <c r="A61" s="244"/>
      <c r="B61" s="243"/>
      <c r="C61" s="243"/>
      <c r="D61" s="226"/>
      <c r="E61" s="252" t="s">
        <v>323</v>
      </c>
      <c r="F61" s="226"/>
      <c r="G61" s="226"/>
      <c r="H61" s="226"/>
      <c r="I61" s="227">
        <v>250000</v>
      </c>
      <c r="J61" s="228"/>
    </row>
    <row r="62" spans="1:11" ht="51.75" customHeight="1" x14ac:dyDescent="0.35">
      <c r="A62" s="67"/>
      <c r="B62" s="57"/>
      <c r="C62" s="57"/>
      <c r="D62" s="68"/>
      <c r="E62" s="81" t="s">
        <v>55</v>
      </c>
      <c r="F62" s="65"/>
      <c r="G62" s="65"/>
      <c r="H62" s="65"/>
      <c r="I62" s="193">
        <v>165248380</v>
      </c>
      <c r="J62" s="61"/>
      <c r="K62" s="3">
        <v>1</v>
      </c>
    </row>
    <row r="63" spans="1:11" ht="6.75" customHeight="1" x14ac:dyDescent="0.35">
      <c r="A63" s="64"/>
      <c r="B63" s="57"/>
      <c r="C63" s="57"/>
      <c r="D63" s="68"/>
      <c r="E63" s="65"/>
      <c r="F63" s="65"/>
      <c r="G63" s="65"/>
      <c r="H63" s="65"/>
      <c r="I63" s="193"/>
      <c r="J63" s="61"/>
      <c r="K63" s="3">
        <v>1</v>
      </c>
    </row>
    <row r="64" spans="1:11" ht="25.5" customHeight="1" x14ac:dyDescent="0.35">
      <c r="A64" s="24" t="s">
        <v>56</v>
      </c>
      <c r="B64" s="88"/>
      <c r="C64" s="69"/>
      <c r="D64" s="89" t="s">
        <v>57</v>
      </c>
      <c r="E64" s="70"/>
      <c r="F64" s="70"/>
      <c r="G64" s="70"/>
      <c r="H64" s="70"/>
      <c r="I64" s="191">
        <f>I65</f>
        <v>45124499</v>
      </c>
      <c r="J64" s="28"/>
      <c r="K64" s="3">
        <v>1</v>
      </c>
    </row>
    <row r="65" spans="1:11" ht="24.75" customHeight="1" x14ac:dyDescent="0.35">
      <c r="A65" s="78" t="s">
        <v>58</v>
      </c>
      <c r="B65" s="57"/>
      <c r="C65" s="55"/>
      <c r="D65" s="71" t="s">
        <v>57</v>
      </c>
      <c r="E65" s="65"/>
      <c r="F65" s="65"/>
      <c r="G65" s="65"/>
      <c r="H65" s="65"/>
      <c r="I65" s="192">
        <f>I67+I88+I128+I117+I121+I134+I125+I112+I131</f>
        <v>45124499</v>
      </c>
      <c r="J65" s="63"/>
      <c r="K65" s="3">
        <v>1</v>
      </c>
    </row>
    <row r="66" spans="1:11" ht="9" customHeight="1" x14ac:dyDescent="0.35">
      <c r="A66" s="67"/>
      <c r="B66" s="57"/>
      <c r="C66" s="57"/>
      <c r="D66" s="68"/>
      <c r="E66" s="65"/>
      <c r="F66" s="65"/>
      <c r="G66" s="65"/>
      <c r="H66" s="65"/>
      <c r="I66" s="193"/>
      <c r="J66" s="61"/>
      <c r="K66" s="3">
        <v>1</v>
      </c>
    </row>
    <row r="67" spans="1:11" ht="24.75" customHeight="1" x14ac:dyDescent="0.35">
      <c r="A67" s="29" t="s">
        <v>59</v>
      </c>
      <c r="B67" s="57">
        <v>1010</v>
      </c>
      <c r="C67" s="55" t="s">
        <v>60</v>
      </c>
      <c r="D67" s="51" t="s">
        <v>61</v>
      </c>
      <c r="E67" s="46"/>
      <c r="F67" s="46"/>
      <c r="G67" s="46"/>
      <c r="H67" s="46"/>
      <c r="I67" s="192">
        <f>SUM(I68:I86)</f>
        <v>2952500</v>
      </c>
      <c r="J67" s="32"/>
      <c r="K67" s="3">
        <v>1</v>
      </c>
    </row>
    <row r="68" spans="1:11" ht="24.75" hidden="1" customHeight="1" x14ac:dyDescent="0.35">
      <c r="A68" s="232"/>
      <c r="B68" s="243"/>
      <c r="C68" s="250"/>
      <c r="D68" s="231"/>
      <c r="E68" s="272" t="s">
        <v>355</v>
      </c>
      <c r="F68" s="226"/>
      <c r="G68" s="226"/>
      <c r="H68" s="226"/>
      <c r="I68" s="227">
        <v>48500</v>
      </c>
      <c r="J68" s="240"/>
    </row>
    <row r="69" spans="1:11" ht="30" hidden="1" customHeight="1" x14ac:dyDescent="0.35">
      <c r="A69" s="29"/>
      <c r="B69" s="57"/>
      <c r="C69" s="55"/>
      <c r="D69" s="51"/>
      <c r="E69" s="234" t="s">
        <v>62</v>
      </c>
      <c r="F69" s="46"/>
      <c r="G69" s="46"/>
      <c r="H69" s="46"/>
      <c r="I69" s="193">
        <v>304200</v>
      </c>
      <c r="J69" s="32"/>
    </row>
    <row r="70" spans="1:11" ht="30" hidden="1" customHeight="1" x14ac:dyDescent="0.35">
      <c r="A70" s="232"/>
      <c r="B70" s="243"/>
      <c r="C70" s="250"/>
      <c r="D70" s="231"/>
      <c r="E70" s="234" t="s">
        <v>374</v>
      </c>
      <c r="F70" s="226"/>
      <c r="G70" s="226"/>
      <c r="H70" s="226"/>
      <c r="I70" s="227">
        <v>290000</v>
      </c>
      <c r="J70" s="240"/>
    </row>
    <row r="71" spans="1:11" ht="29.25" hidden="1" customHeight="1" x14ac:dyDescent="0.35">
      <c r="A71" s="232"/>
      <c r="B71" s="243"/>
      <c r="C71" s="250"/>
      <c r="D71" s="231"/>
      <c r="E71" s="259" t="s">
        <v>315</v>
      </c>
      <c r="F71" s="226"/>
      <c r="G71" s="226"/>
      <c r="H71" s="226"/>
      <c r="I71" s="227">
        <v>75000</v>
      </c>
      <c r="J71" s="240"/>
    </row>
    <row r="72" spans="1:11" ht="32.25" hidden="1" customHeight="1" x14ac:dyDescent="0.35">
      <c r="A72" s="78"/>
      <c r="B72" s="57"/>
      <c r="C72" s="55"/>
      <c r="D72" s="68"/>
      <c r="E72" s="234" t="s">
        <v>239</v>
      </c>
      <c r="F72" s="65"/>
      <c r="G72" s="65"/>
      <c r="H72" s="65"/>
      <c r="I72" s="193">
        <v>81000</v>
      </c>
      <c r="J72" s="63"/>
    </row>
    <row r="73" spans="1:11" ht="29.25" hidden="1" customHeight="1" x14ac:dyDescent="0.35">
      <c r="A73" s="29"/>
      <c r="B73" s="57"/>
      <c r="C73" s="55"/>
      <c r="D73" s="51"/>
      <c r="E73" s="65" t="s">
        <v>354</v>
      </c>
      <c r="F73" s="46"/>
      <c r="G73" s="46"/>
      <c r="H73" s="46"/>
      <c r="I73" s="193">
        <v>45800</v>
      </c>
      <c r="J73" s="32"/>
    </row>
    <row r="74" spans="1:11" ht="29.25" hidden="1" customHeight="1" x14ac:dyDescent="0.35">
      <c r="A74" s="232"/>
      <c r="B74" s="243"/>
      <c r="C74" s="250"/>
      <c r="D74" s="231"/>
      <c r="E74" s="272" t="s">
        <v>375</v>
      </c>
      <c r="F74" s="226"/>
      <c r="G74" s="226"/>
      <c r="H74" s="226"/>
      <c r="I74" s="227">
        <v>45500</v>
      </c>
      <c r="J74" s="240"/>
    </row>
    <row r="75" spans="1:11" ht="29.25" hidden="1" customHeight="1" x14ac:dyDescent="0.35">
      <c r="A75" s="232"/>
      <c r="B75" s="243"/>
      <c r="C75" s="250"/>
      <c r="D75" s="231"/>
      <c r="E75" s="234" t="s">
        <v>407</v>
      </c>
      <c r="F75" s="226"/>
      <c r="G75" s="226"/>
      <c r="H75" s="226"/>
      <c r="I75" s="227">
        <v>21000</v>
      </c>
      <c r="J75" s="240"/>
    </row>
    <row r="76" spans="1:11" ht="28.5" hidden="1" customHeight="1" x14ac:dyDescent="0.35">
      <c r="A76" s="38"/>
      <c r="B76" s="50"/>
      <c r="C76" s="50"/>
      <c r="D76" s="51"/>
      <c r="E76" s="42" t="s">
        <v>63</v>
      </c>
      <c r="F76" s="46"/>
      <c r="G76" s="46"/>
      <c r="H76" s="46"/>
      <c r="I76" s="193">
        <v>30000</v>
      </c>
      <c r="J76" s="33"/>
    </row>
    <row r="77" spans="1:11" ht="28.5" hidden="1" customHeight="1" x14ac:dyDescent="0.35">
      <c r="A77" s="67"/>
      <c r="B77" s="57"/>
      <c r="C77" s="57"/>
      <c r="D77" s="68"/>
      <c r="E77" s="42" t="s">
        <v>250</v>
      </c>
      <c r="F77" s="65"/>
      <c r="G77" s="65"/>
      <c r="H77" s="65"/>
      <c r="I77" s="193">
        <v>618000</v>
      </c>
      <c r="J77" s="61"/>
    </row>
    <row r="78" spans="1:11" ht="25.5" hidden="1" customHeight="1" x14ac:dyDescent="0.35">
      <c r="A78" s="242"/>
      <c r="B78" s="243"/>
      <c r="C78" s="243"/>
      <c r="D78" s="231"/>
      <c r="E78" s="234" t="s">
        <v>376</v>
      </c>
      <c r="F78" s="226"/>
      <c r="G78" s="226"/>
      <c r="H78" s="226"/>
      <c r="I78" s="227">
        <v>40000</v>
      </c>
      <c r="J78" s="228"/>
    </row>
    <row r="79" spans="1:11" ht="28.5" hidden="1" customHeight="1" x14ac:dyDescent="0.35">
      <c r="A79" s="242"/>
      <c r="B79" s="243"/>
      <c r="C79" s="243"/>
      <c r="D79" s="231"/>
      <c r="E79" s="273" t="s">
        <v>356</v>
      </c>
      <c r="F79" s="226"/>
      <c r="G79" s="226"/>
      <c r="H79" s="226"/>
      <c r="I79" s="227">
        <v>35000</v>
      </c>
      <c r="J79" s="228"/>
    </row>
    <row r="80" spans="1:11" ht="28.5" hidden="1" customHeight="1" x14ac:dyDescent="0.35">
      <c r="A80" s="242"/>
      <c r="B80" s="243"/>
      <c r="C80" s="243"/>
      <c r="D80" s="231"/>
      <c r="E80" s="234" t="s">
        <v>343</v>
      </c>
      <c r="F80" s="226"/>
      <c r="G80" s="226"/>
      <c r="H80" s="226"/>
      <c r="I80" s="227">
        <v>500000</v>
      </c>
      <c r="J80" s="228"/>
    </row>
    <row r="81" spans="1:11" ht="28.5" hidden="1" customHeight="1" x14ac:dyDescent="0.35">
      <c r="A81" s="242"/>
      <c r="B81" s="243"/>
      <c r="C81" s="243"/>
      <c r="D81" s="231"/>
      <c r="E81" s="272" t="s">
        <v>357</v>
      </c>
      <c r="F81" s="226"/>
      <c r="G81" s="226"/>
      <c r="H81" s="226"/>
      <c r="I81" s="274">
        <v>181500</v>
      </c>
      <c r="J81" s="228"/>
    </row>
    <row r="82" spans="1:11" ht="28.5" hidden="1" customHeight="1" x14ac:dyDescent="0.35">
      <c r="A82" s="242"/>
      <c r="B82" s="243"/>
      <c r="C82" s="243"/>
      <c r="D82" s="231"/>
      <c r="E82" s="272" t="s">
        <v>358</v>
      </c>
      <c r="F82" s="226"/>
      <c r="G82" s="226"/>
      <c r="H82" s="226"/>
      <c r="I82" s="274">
        <v>116000</v>
      </c>
      <c r="J82" s="228"/>
    </row>
    <row r="83" spans="1:11" ht="28.5" hidden="1" customHeight="1" x14ac:dyDescent="0.35">
      <c r="A83" s="242"/>
      <c r="B83" s="243"/>
      <c r="C83" s="243"/>
      <c r="D83" s="231"/>
      <c r="E83" s="272" t="s">
        <v>408</v>
      </c>
      <c r="F83" s="226"/>
      <c r="G83" s="226"/>
      <c r="H83" s="226"/>
      <c r="I83" s="274">
        <v>50000</v>
      </c>
      <c r="J83" s="228"/>
    </row>
    <row r="84" spans="1:11" ht="28.5" customHeight="1" x14ac:dyDescent="0.35">
      <c r="A84" s="242"/>
      <c r="B84" s="243"/>
      <c r="C84" s="243"/>
      <c r="D84" s="231"/>
      <c r="E84" s="272" t="s">
        <v>419</v>
      </c>
      <c r="F84" s="226"/>
      <c r="G84" s="226"/>
      <c r="H84" s="226"/>
      <c r="I84" s="274">
        <v>47000</v>
      </c>
      <c r="J84" s="228"/>
      <c r="K84" s="3">
        <v>1</v>
      </c>
    </row>
    <row r="85" spans="1:11" ht="28.5" customHeight="1" x14ac:dyDescent="0.35">
      <c r="A85" s="242"/>
      <c r="B85" s="243"/>
      <c r="C85" s="243"/>
      <c r="D85" s="231"/>
      <c r="E85" s="272" t="s">
        <v>420</v>
      </c>
      <c r="F85" s="226"/>
      <c r="G85" s="226"/>
      <c r="H85" s="226"/>
      <c r="I85" s="274">
        <v>24000</v>
      </c>
      <c r="J85" s="228"/>
      <c r="K85" s="3">
        <v>1</v>
      </c>
    </row>
    <row r="86" spans="1:11" ht="35.25" hidden="1" customHeight="1" x14ac:dyDescent="0.35">
      <c r="A86" s="38"/>
      <c r="B86" s="50"/>
      <c r="C86" s="50"/>
      <c r="D86" s="51"/>
      <c r="E86" s="46" t="s">
        <v>64</v>
      </c>
      <c r="F86" s="46"/>
      <c r="G86" s="46"/>
      <c r="H86" s="46"/>
      <c r="I86" s="193">
        <v>400000</v>
      </c>
      <c r="J86" s="33"/>
    </row>
    <row r="87" spans="1:11" ht="8.25" customHeight="1" x14ac:dyDescent="0.35">
      <c r="A87" s="38"/>
      <c r="B87" s="50"/>
      <c r="C87" s="50"/>
      <c r="D87" s="51"/>
      <c r="E87" s="48"/>
      <c r="F87" s="48"/>
      <c r="G87" s="48"/>
      <c r="H87" s="48"/>
      <c r="I87" s="193"/>
      <c r="J87" s="33"/>
      <c r="K87" s="3">
        <v>1</v>
      </c>
    </row>
    <row r="88" spans="1:11" ht="42" customHeight="1" x14ac:dyDescent="0.35">
      <c r="A88" s="78" t="s">
        <v>65</v>
      </c>
      <c r="B88" s="57">
        <v>1021</v>
      </c>
      <c r="C88" s="55" t="s">
        <v>66</v>
      </c>
      <c r="D88" s="65" t="s">
        <v>67</v>
      </c>
      <c r="E88" s="48"/>
      <c r="F88" s="48"/>
      <c r="G88" s="48"/>
      <c r="H88" s="48"/>
      <c r="I88" s="192">
        <f>SUM(I89:I110)</f>
        <v>15868666</v>
      </c>
      <c r="J88" s="63"/>
      <c r="K88" s="3">
        <v>1</v>
      </c>
    </row>
    <row r="89" spans="1:11" ht="31.5" hidden="1" customHeight="1" x14ac:dyDescent="0.35">
      <c r="A89" s="78"/>
      <c r="B89" s="57"/>
      <c r="C89" s="55"/>
      <c r="D89" s="65"/>
      <c r="E89" s="65" t="s">
        <v>234</v>
      </c>
      <c r="F89" s="48"/>
      <c r="G89" s="48"/>
      <c r="H89" s="48"/>
      <c r="I89" s="193">
        <v>100000</v>
      </c>
      <c r="J89" s="63"/>
    </row>
    <row r="90" spans="1:11" ht="26.25" hidden="1" customHeight="1" x14ac:dyDescent="0.35">
      <c r="A90" s="78"/>
      <c r="B90" s="57"/>
      <c r="C90" s="55"/>
      <c r="D90" s="65"/>
      <c r="E90" s="65" t="s">
        <v>261</v>
      </c>
      <c r="F90" s="48"/>
      <c r="G90" s="48"/>
      <c r="H90" s="48"/>
      <c r="I90" s="193">
        <v>136000</v>
      </c>
      <c r="J90" s="63"/>
    </row>
    <row r="91" spans="1:11" ht="24.75" hidden="1" customHeight="1" x14ac:dyDescent="0.35">
      <c r="A91" s="38"/>
      <c r="B91" s="50"/>
      <c r="C91" s="50"/>
      <c r="D91" s="51"/>
      <c r="E91" s="42" t="s">
        <v>69</v>
      </c>
      <c r="F91" s="46"/>
      <c r="G91" s="46"/>
      <c r="H91" s="46"/>
      <c r="I91" s="193">
        <v>3044900</v>
      </c>
      <c r="J91" s="33"/>
    </row>
    <row r="92" spans="1:11" ht="24.75" hidden="1" customHeight="1" x14ac:dyDescent="0.35">
      <c r="A92" s="242"/>
      <c r="B92" s="243"/>
      <c r="C92" s="243"/>
      <c r="D92" s="231"/>
      <c r="E92" s="234" t="s">
        <v>344</v>
      </c>
      <c r="F92" s="226"/>
      <c r="G92" s="226"/>
      <c r="H92" s="226"/>
      <c r="I92" s="227">
        <v>357800</v>
      </c>
      <c r="J92" s="228"/>
    </row>
    <row r="93" spans="1:11" ht="35.25" hidden="1" customHeight="1" x14ac:dyDescent="0.35">
      <c r="A93" s="242"/>
      <c r="B93" s="243"/>
      <c r="C93" s="243"/>
      <c r="D93" s="231"/>
      <c r="E93" s="234" t="s">
        <v>377</v>
      </c>
      <c r="F93" s="226"/>
      <c r="G93" s="226"/>
      <c r="H93" s="226"/>
      <c r="I93" s="227">
        <v>193000</v>
      </c>
      <c r="J93" s="228"/>
    </row>
    <row r="94" spans="1:11" ht="28.5" hidden="1" customHeight="1" x14ac:dyDescent="0.35">
      <c r="A94" s="38"/>
      <c r="B94" s="50"/>
      <c r="C94" s="50"/>
      <c r="D94" s="51"/>
      <c r="E94" s="234" t="s">
        <v>336</v>
      </c>
      <c r="F94" s="46"/>
      <c r="G94" s="46"/>
      <c r="H94" s="46"/>
      <c r="I94" s="193">
        <v>472500</v>
      </c>
      <c r="J94" s="33"/>
    </row>
    <row r="95" spans="1:11" ht="36" hidden="1" customHeight="1" x14ac:dyDescent="0.35">
      <c r="A95" s="242"/>
      <c r="B95" s="243"/>
      <c r="C95" s="243"/>
      <c r="D95" s="231"/>
      <c r="E95" s="234" t="s">
        <v>378</v>
      </c>
      <c r="F95" s="226"/>
      <c r="G95" s="226"/>
      <c r="H95" s="226"/>
      <c r="I95" s="227">
        <v>93000</v>
      </c>
      <c r="J95" s="228"/>
    </row>
    <row r="96" spans="1:11" ht="36" hidden="1" customHeight="1" x14ac:dyDescent="0.35">
      <c r="A96" s="242"/>
      <c r="B96" s="243"/>
      <c r="C96" s="243"/>
      <c r="D96" s="231"/>
      <c r="E96" s="234" t="s">
        <v>379</v>
      </c>
      <c r="F96" s="226"/>
      <c r="G96" s="226"/>
      <c r="H96" s="226"/>
      <c r="I96" s="227">
        <v>193500</v>
      </c>
      <c r="J96" s="228"/>
    </row>
    <row r="97" spans="1:11" ht="28.5" hidden="1" customHeight="1" x14ac:dyDescent="0.35">
      <c r="A97" s="38"/>
      <c r="B97" s="50"/>
      <c r="C97" s="50"/>
      <c r="D97" s="51"/>
      <c r="E97" s="42" t="s">
        <v>70</v>
      </c>
      <c r="F97" s="46"/>
      <c r="G97" s="46"/>
      <c r="H97" s="46"/>
      <c r="I97" s="193">
        <v>3716080</v>
      </c>
      <c r="J97" s="33"/>
    </row>
    <row r="98" spans="1:11" ht="30" hidden="1" customHeight="1" x14ac:dyDescent="0.35">
      <c r="A98" s="38"/>
      <c r="B98" s="50"/>
      <c r="C98" s="50"/>
      <c r="D98" s="51"/>
      <c r="E98" s="42" t="s">
        <v>71</v>
      </c>
      <c r="F98" s="46"/>
      <c r="G98" s="46"/>
      <c r="H98" s="46"/>
      <c r="I98" s="193">
        <v>1521500</v>
      </c>
      <c r="J98" s="33"/>
    </row>
    <row r="99" spans="1:11" ht="30" customHeight="1" x14ac:dyDescent="0.35">
      <c r="A99" s="242"/>
      <c r="B99" s="243"/>
      <c r="C99" s="243"/>
      <c r="D99" s="231"/>
      <c r="E99" s="234" t="s">
        <v>421</v>
      </c>
      <c r="F99" s="226"/>
      <c r="G99" s="226"/>
      <c r="H99" s="226"/>
      <c r="I99" s="227">
        <v>99990</v>
      </c>
      <c r="J99" s="228"/>
      <c r="K99" s="3">
        <v>1</v>
      </c>
    </row>
    <row r="100" spans="1:11" ht="29.25" hidden="1" customHeight="1" x14ac:dyDescent="0.35">
      <c r="A100" s="67"/>
      <c r="B100" s="57"/>
      <c r="C100" s="57"/>
      <c r="D100" s="68"/>
      <c r="E100" s="42" t="s">
        <v>251</v>
      </c>
      <c r="F100" s="65"/>
      <c r="G100" s="65"/>
      <c r="H100" s="65"/>
      <c r="I100" s="193">
        <v>533100</v>
      </c>
      <c r="J100" s="61"/>
    </row>
    <row r="101" spans="1:11" ht="33" hidden="1" customHeight="1" x14ac:dyDescent="0.35">
      <c r="A101" s="242"/>
      <c r="B101" s="243"/>
      <c r="C101" s="243"/>
      <c r="D101" s="231"/>
      <c r="E101" s="234" t="s">
        <v>324</v>
      </c>
      <c r="F101" s="226"/>
      <c r="G101" s="226"/>
      <c r="H101" s="226"/>
      <c r="I101" s="227">
        <v>2058300</v>
      </c>
      <c r="J101" s="228"/>
    </row>
    <row r="102" spans="1:11" ht="33" hidden="1" customHeight="1" x14ac:dyDescent="0.35">
      <c r="A102" s="242"/>
      <c r="B102" s="243"/>
      <c r="C102" s="243"/>
      <c r="D102" s="231"/>
      <c r="E102" s="234" t="s">
        <v>342</v>
      </c>
      <c r="F102" s="226"/>
      <c r="G102" s="226"/>
      <c r="H102" s="226"/>
      <c r="I102" s="227">
        <v>79000</v>
      </c>
      <c r="J102" s="228"/>
    </row>
    <row r="103" spans="1:11" ht="37.5" hidden="1" customHeight="1" x14ac:dyDescent="0.35">
      <c r="A103" s="242"/>
      <c r="B103" s="243"/>
      <c r="C103" s="243"/>
      <c r="D103" s="231"/>
      <c r="E103" s="234" t="s">
        <v>345</v>
      </c>
      <c r="F103" s="226"/>
      <c r="G103" s="226"/>
      <c r="H103" s="226"/>
      <c r="I103" s="227">
        <v>400000</v>
      </c>
      <c r="J103" s="228"/>
    </row>
    <row r="104" spans="1:11" ht="36" hidden="1" customHeight="1" x14ac:dyDescent="0.35">
      <c r="A104" s="67"/>
      <c r="B104" s="57"/>
      <c r="C104" s="57"/>
      <c r="D104" s="68"/>
      <c r="E104" s="42" t="s">
        <v>252</v>
      </c>
      <c r="F104" s="65"/>
      <c r="G104" s="65"/>
      <c r="H104" s="65"/>
      <c r="I104" s="193">
        <v>138500</v>
      </c>
      <c r="J104" s="61"/>
    </row>
    <row r="105" spans="1:11" ht="35.25" hidden="1" customHeight="1" x14ac:dyDescent="0.35">
      <c r="A105" s="67"/>
      <c r="B105" s="57"/>
      <c r="C105" s="57"/>
      <c r="D105" s="68"/>
      <c r="E105" s="42" t="s">
        <v>253</v>
      </c>
      <c r="F105" s="65"/>
      <c r="G105" s="65"/>
      <c r="H105" s="65"/>
      <c r="I105" s="193">
        <v>257990</v>
      </c>
      <c r="J105" s="61"/>
    </row>
    <row r="106" spans="1:11" ht="61.5" hidden="1" customHeight="1" x14ac:dyDescent="0.35">
      <c r="A106" s="242"/>
      <c r="B106" s="243"/>
      <c r="C106" s="243"/>
      <c r="D106" s="231"/>
      <c r="E106" s="254" t="s">
        <v>325</v>
      </c>
      <c r="F106" s="226"/>
      <c r="G106" s="226"/>
      <c r="H106" s="226"/>
      <c r="I106" s="227">
        <v>1435000</v>
      </c>
      <c r="J106" s="228"/>
    </row>
    <row r="107" spans="1:11" ht="27" hidden="1" customHeight="1" x14ac:dyDescent="0.35">
      <c r="A107" s="242"/>
      <c r="B107" s="243"/>
      <c r="C107" s="243"/>
      <c r="D107" s="231"/>
      <c r="E107" s="254" t="s">
        <v>337</v>
      </c>
      <c r="F107" s="226"/>
      <c r="G107" s="226"/>
      <c r="H107" s="226"/>
      <c r="I107" s="227">
        <v>39044</v>
      </c>
      <c r="J107" s="228"/>
    </row>
    <row r="108" spans="1:11" ht="30" hidden="1" customHeight="1" x14ac:dyDescent="0.35">
      <c r="A108" s="38"/>
      <c r="B108" s="50"/>
      <c r="C108" s="50"/>
      <c r="D108" s="51"/>
      <c r="E108" s="272" t="s">
        <v>72</v>
      </c>
      <c r="F108" s="48"/>
      <c r="G108" s="48"/>
      <c r="H108" s="48"/>
      <c r="I108" s="193">
        <v>906462</v>
      </c>
      <c r="J108" s="33"/>
    </row>
    <row r="109" spans="1:11" ht="30" hidden="1" customHeight="1" x14ac:dyDescent="0.35">
      <c r="A109" s="242"/>
      <c r="B109" s="243"/>
      <c r="C109" s="243"/>
      <c r="D109" s="231"/>
      <c r="E109" s="272" t="s">
        <v>409</v>
      </c>
      <c r="F109" s="253"/>
      <c r="G109" s="253"/>
      <c r="H109" s="253"/>
      <c r="I109" s="227">
        <v>29750</v>
      </c>
      <c r="J109" s="228"/>
    </row>
    <row r="110" spans="1:11" ht="30" hidden="1" customHeight="1" x14ac:dyDescent="0.35">
      <c r="A110" s="242"/>
      <c r="B110" s="243"/>
      <c r="C110" s="243"/>
      <c r="D110" s="231"/>
      <c r="E110" s="251" t="s">
        <v>326</v>
      </c>
      <c r="F110" s="253"/>
      <c r="G110" s="253"/>
      <c r="H110" s="253"/>
      <c r="I110" s="227">
        <v>63250</v>
      </c>
      <c r="J110" s="228"/>
    </row>
    <row r="111" spans="1:11" ht="8.25" customHeight="1" x14ac:dyDescent="0.35">
      <c r="A111" s="67"/>
      <c r="B111" s="57"/>
      <c r="C111" s="57"/>
      <c r="D111" s="68"/>
      <c r="E111" s="65"/>
      <c r="F111" s="65"/>
      <c r="G111" s="65"/>
      <c r="H111" s="65"/>
      <c r="I111" s="193"/>
      <c r="J111" s="61"/>
      <c r="K111" s="3">
        <v>1</v>
      </c>
    </row>
    <row r="112" spans="1:11" ht="35.25" hidden="1" customHeight="1" x14ac:dyDescent="0.35">
      <c r="A112" s="78" t="s">
        <v>279</v>
      </c>
      <c r="B112" s="57">
        <v>1070</v>
      </c>
      <c r="C112" s="118" t="s">
        <v>175</v>
      </c>
      <c r="D112" s="184" t="s">
        <v>280</v>
      </c>
      <c r="E112" s="72"/>
      <c r="F112" s="65"/>
      <c r="G112" s="65"/>
      <c r="H112" s="65"/>
      <c r="I112" s="192">
        <f>SUM(I113:I115)</f>
        <v>171000</v>
      </c>
      <c r="J112" s="61"/>
    </row>
    <row r="113" spans="1:11" ht="38.25" hidden="1" customHeight="1" x14ac:dyDescent="0.35">
      <c r="A113" s="78"/>
      <c r="B113" s="57"/>
      <c r="C113" s="118"/>
      <c r="D113" s="65"/>
      <c r="E113" s="72" t="s">
        <v>281</v>
      </c>
      <c r="F113" s="65"/>
      <c r="G113" s="65"/>
      <c r="H113" s="65"/>
      <c r="I113" s="193">
        <v>90000</v>
      </c>
      <c r="J113" s="61"/>
    </row>
    <row r="114" spans="1:11" ht="38.25" hidden="1" customHeight="1" x14ac:dyDescent="0.35">
      <c r="A114" s="232"/>
      <c r="B114" s="243"/>
      <c r="C114" s="282"/>
      <c r="D114" s="226"/>
      <c r="E114" s="272" t="s">
        <v>380</v>
      </c>
      <c r="F114" s="226"/>
      <c r="G114" s="226"/>
      <c r="H114" s="226"/>
      <c r="I114" s="227">
        <v>39000</v>
      </c>
      <c r="J114" s="228"/>
    </row>
    <row r="115" spans="1:11" ht="31.5" hidden="1" customHeight="1" x14ac:dyDescent="0.35">
      <c r="A115" s="232"/>
      <c r="B115" s="243"/>
      <c r="C115" s="282"/>
      <c r="D115" s="226"/>
      <c r="E115" s="272" t="s">
        <v>381</v>
      </c>
      <c r="F115" s="226"/>
      <c r="G115" s="226"/>
      <c r="H115" s="226"/>
      <c r="I115" s="227">
        <v>42000</v>
      </c>
      <c r="J115" s="228"/>
    </row>
    <row r="116" spans="1:11" ht="9" hidden="1" customHeight="1" x14ac:dyDescent="0.35">
      <c r="A116" s="67"/>
      <c r="B116" s="57"/>
      <c r="C116" s="57"/>
      <c r="D116" s="68"/>
      <c r="E116" s="65"/>
      <c r="F116" s="65"/>
      <c r="G116" s="65"/>
      <c r="H116" s="65"/>
      <c r="I116" s="193"/>
      <c r="J116" s="61"/>
    </row>
    <row r="117" spans="1:11" ht="27.75" hidden="1" customHeight="1" x14ac:dyDescent="0.35">
      <c r="A117" s="78" t="s">
        <v>240</v>
      </c>
      <c r="B117" s="57">
        <v>1141</v>
      </c>
      <c r="C117" s="118" t="s">
        <v>219</v>
      </c>
      <c r="D117" s="185" t="s">
        <v>241</v>
      </c>
      <c r="E117" s="72"/>
      <c r="F117" s="65"/>
      <c r="G117" s="65"/>
      <c r="H117" s="65"/>
      <c r="I117" s="192">
        <f>SUM(I118:I119)</f>
        <v>156997</v>
      </c>
      <c r="J117" s="61"/>
    </row>
    <row r="118" spans="1:11" ht="22.5" hidden="1" customHeight="1" x14ac:dyDescent="0.35">
      <c r="A118" s="78"/>
      <c r="B118" s="57"/>
      <c r="C118" s="118"/>
      <c r="D118" s="65"/>
      <c r="E118" s="72" t="s">
        <v>242</v>
      </c>
      <c r="F118" s="65"/>
      <c r="G118" s="65"/>
      <c r="H118" s="65"/>
      <c r="I118" s="193">
        <v>119997</v>
      </c>
      <c r="J118" s="61"/>
    </row>
    <row r="119" spans="1:11" ht="22.5" hidden="1" customHeight="1" x14ac:dyDescent="0.35">
      <c r="A119" s="232"/>
      <c r="B119" s="243"/>
      <c r="C119" s="282"/>
      <c r="D119" s="226"/>
      <c r="E119" s="272" t="s">
        <v>382</v>
      </c>
      <c r="F119" s="226"/>
      <c r="G119" s="226"/>
      <c r="H119" s="226"/>
      <c r="I119" s="227">
        <v>37000</v>
      </c>
      <c r="J119" s="228"/>
    </row>
    <row r="120" spans="1:11" ht="6.75" hidden="1" customHeight="1" x14ac:dyDescent="0.35">
      <c r="A120" s="78"/>
      <c r="B120" s="57"/>
      <c r="C120" s="118"/>
      <c r="D120" s="65"/>
      <c r="E120" s="72"/>
      <c r="F120" s="65"/>
      <c r="G120" s="65"/>
      <c r="H120" s="65"/>
      <c r="I120" s="193"/>
      <c r="J120" s="61"/>
    </row>
    <row r="121" spans="1:11" ht="39.75" hidden="1" customHeight="1" x14ac:dyDescent="0.35">
      <c r="A121" s="78" t="s">
        <v>243</v>
      </c>
      <c r="B121" s="57">
        <v>1160</v>
      </c>
      <c r="C121" s="118" t="s">
        <v>219</v>
      </c>
      <c r="D121" s="214" t="s">
        <v>244</v>
      </c>
      <c r="E121" s="72"/>
      <c r="F121" s="65"/>
      <c r="G121" s="65"/>
      <c r="H121" s="65"/>
      <c r="I121" s="192">
        <f>SUM(I122:I123)</f>
        <v>53500</v>
      </c>
      <c r="J121" s="61"/>
    </row>
    <row r="122" spans="1:11" ht="22.5" hidden="1" customHeight="1" x14ac:dyDescent="0.35">
      <c r="A122" s="78"/>
      <c r="B122" s="57"/>
      <c r="C122" s="118"/>
      <c r="D122" s="65"/>
      <c r="E122" s="72" t="s">
        <v>242</v>
      </c>
      <c r="F122" s="65"/>
      <c r="G122" s="65"/>
      <c r="H122" s="65"/>
      <c r="I122" s="193">
        <v>27000</v>
      </c>
      <c r="J122" s="61"/>
    </row>
    <row r="123" spans="1:11" ht="38.25" hidden="1" customHeight="1" x14ac:dyDescent="0.35">
      <c r="A123" s="232"/>
      <c r="B123" s="243"/>
      <c r="C123" s="282"/>
      <c r="D123" s="226"/>
      <c r="E123" s="272" t="s">
        <v>383</v>
      </c>
      <c r="F123" s="226"/>
      <c r="G123" s="226"/>
      <c r="H123" s="226"/>
      <c r="I123" s="227">
        <v>26500</v>
      </c>
      <c r="J123" s="228"/>
    </row>
    <row r="124" spans="1:11" ht="8.25" hidden="1" customHeight="1" x14ac:dyDescent="0.35">
      <c r="A124" s="67"/>
      <c r="B124" s="57"/>
      <c r="C124" s="57"/>
      <c r="D124" s="68"/>
      <c r="E124" s="65"/>
      <c r="F124" s="65"/>
      <c r="G124" s="65"/>
      <c r="H124" s="65"/>
      <c r="I124" s="193"/>
      <c r="J124" s="61"/>
    </row>
    <row r="125" spans="1:11" ht="67.5" customHeight="1" x14ac:dyDescent="0.35">
      <c r="A125" s="78" t="s">
        <v>273</v>
      </c>
      <c r="B125" s="57">
        <v>1183</v>
      </c>
      <c r="C125" s="118" t="s">
        <v>219</v>
      </c>
      <c r="D125" s="81" t="s">
        <v>274</v>
      </c>
      <c r="E125" s="72"/>
      <c r="F125" s="65"/>
      <c r="G125" s="65"/>
      <c r="H125" s="65"/>
      <c r="I125" s="192">
        <f>I126</f>
        <v>4263219</v>
      </c>
      <c r="J125" s="61"/>
      <c r="K125" s="3">
        <v>1</v>
      </c>
    </row>
    <row r="126" spans="1:11" ht="72" customHeight="1" x14ac:dyDescent="0.35">
      <c r="A126" s="78"/>
      <c r="B126" s="57"/>
      <c r="C126" s="118"/>
      <c r="D126" s="65"/>
      <c r="E126" s="65" t="s">
        <v>275</v>
      </c>
      <c r="F126" s="65"/>
      <c r="G126" s="65"/>
      <c r="H126" s="65"/>
      <c r="I126" s="193">
        <v>4263219</v>
      </c>
      <c r="J126" s="61"/>
      <c r="K126" s="3">
        <v>1</v>
      </c>
    </row>
    <row r="127" spans="1:11" ht="8.25" customHeight="1" x14ac:dyDescent="0.35">
      <c r="A127" s="67"/>
      <c r="B127" s="57"/>
      <c r="C127" s="57"/>
      <c r="D127" s="68"/>
      <c r="E127" s="65"/>
      <c r="F127" s="65"/>
      <c r="G127" s="65"/>
      <c r="H127" s="65"/>
      <c r="I127" s="193"/>
      <c r="J127" s="61"/>
      <c r="K127" s="3">
        <v>1</v>
      </c>
    </row>
    <row r="128" spans="1:11" ht="72.75" customHeight="1" x14ac:dyDescent="0.35">
      <c r="A128" s="78" t="s">
        <v>218</v>
      </c>
      <c r="B128" s="57">
        <v>1184</v>
      </c>
      <c r="C128" s="118" t="s">
        <v>219</v>
      </c>
      <c r="D128" s="180" t="s">
        <v>220</v>
      </c>
      <c r="E128" s="72"/>
      <c r="F128" s="65"/>
      <c r="G128" s="65"/>
      <c r="H128" s="65"/>
      <c r="I128" s="192">
        <f>I129</f>
        <v>12280217</v>
      </c>
      <c r="J128" s="61"/>
      <c r="K128" s="3">
        <v>1</v>
      </c>
    </row>
    <row r="129" spans="1:11" ht="61.5" customHeight="1" x14ac:dyDescent="0.35">
      <c r="A129" s="78"/>
      <c r="B129" s="57"/>
      <c r="C129" s="118"/>
      <c r="D129" s="65"/>
      <c r="E129" s="72" t="s">
        <v>221</v>
      </c>
      <c r="F129" s="65"/>
      <c r="G129" s="65"/>
      <c r="H129" s="65"/>
      <c r="I129" s="193">
        <v>12280217</v>
      </c>
      <c r="J129" s="61"/>
      <c r="K129" s="3">
        <v>1</v>
      </c>
    </row>
    <row r="130" spans="1:11" ht="8.25" customHeight="1" x14ac:dyDescent="0.35">
      <c r="A130" s="78"/>
      <c r="B130" s="57"/>
      <c r="C130" s="118"/>
      <c r="D130" s="65"/>
      <c r="E130" s="72"/>
      <c r="F130" s="65"/>
      <c r="G130" s="65"/>
      <c r="H130" s="65"/>
      <c r="I130" s="193"/>
      <c r="J130" s="61"/>
      <c r="K130" s="3">
        <v>1</v>
      </c>
    </row>
    <row r="131" spans="1:11" ht="90.75" hidden="1" customHeight="1" x14ac:dyDescent="0.35">
      <c r="A131" s="140" t="s">
        <v>282</v>
      </c>
      <c r="B131" s="141">
        <v>1222</v>
      </c>
      <c r="C131" s="174" t="s">
        <v>219</v>
      </c>
      <c r="D131" s="216" t="s">
        <v>283</v>
      </c>
      <c r="E131" s="72"/>
      <c r="F131" s="65"/>
      <c r="G131" s="65"/>
      <c r="H131" s="65"/>
      <c r="I131" s="192">
        <f>I132</f>
        <v>7697900</v>
      </c>
      <c r="J131" s="61"/>
    </row>
    <row r="132" spans="1:11" ht="75" hidden="1" customHeight="1" x14ac:dyDescent="0.35">
      <c r="A132" s="78"/>
      <c r="B132" s="57"/>
      <c r="C132" s="118"/>
      <c r="D132" s="65"/>
      <c r="E132" s="215" t="s">
        <v>284</v>
      </c>
      <c r="F132" s="65"/>
      <c r="G132" s="65"/>
      <c r="H132" s="65"/>
      <c r="I132" s="193">
        <v>7697900</v>
      </c>
      <c r="J132" s="61"/>
    </row>
    <row r="133" spans="1:11" ht="11.25" hidden="1" customHeight="1" x14ac:dyDescent="0.35">
      <c r="A133" s="78"/>
      <c r="B133" s="57"/>
      <c r="C133" s="118"/>
      <c r="D133" s="65"/>
      <c r="E133" s="72"/>
      <c r="F133" s="65"/>
      <c r="G133" s="65"/>
      <c r="H133" s="65"/>
      <c r="I133" s="193"/>
      <c r="J133" s="61"/>
    </row>
    <row r="134" spans="1:11" ht="25.5" hidden="1" customHeight="1" x14ac:dyDescent="0.35">
      <c r="A134" s="78" t="s">
        <v>245</v>
      </c>
      <c r="B134" s="57">
        <v>1300</v>
      </c>
      <c r="C134" s="118" t="s">
        <v>219</v>
      </c>
      <c r="D134" s="185" t="s">
        <v>246</v>
      </c>
      <c r="E134" s="72"/>
      <c r="F134" s="65"/>
      <c r="G134" s="65"/>
      <c r="H134" s="65"/>
      <c r="I134" s="192">
        <f>SUM(I135:I139)</f>
        <v>1680500</v>
      </c>
      <c r="J134" s="61"/>
    </row>
    <row r="135" spans="1:11" ht="35.25" hidden="1" customHeight="1" x14ac:dyDescent="0.35">
      <c r="A135" s="78"/>
      <c r="B135" s="57"/>
      <c r="C135" s="118"/>
      <c r="D135" s="65"/>
      <c r="E135" s="65" t="s">
        <v>68</v>
      </c>
      <c r="F135" s="65"/>
      <c r="G135" s="65"/>
      <c r="H135" s="65"/>
      <c r="I135" s="193">
        <v>1166500</v>
      </c>
      <c r="J135" s="61"/>
    </row>
    <row r="136" spans="1:11" ht="75" hidden="1" customHeight="1" x14ac:dyDescent="0.35">
      <c r="A136" s="232"/>
      <c r="B136" s="243"/>
      <c r="C136" s="282"/>
      <c r="D136" s="226"/>
      <c r="E136" s="234" t="s">
        <v>410</v>
      </c>
      <c r="F136" s="226"/>
      <c r="G136" s="226"/>
      <c r="H136" s="226"/>
      <c r="I136" s="227">
        <v>93000</v>
      </c>
      <c r="J136" s="228"/>
    </row>
    <row r="137" spans="1:11" ht="37.5" hidden="1" customHeight="1" x14ac:dyDescent="0.35">
      <c r="A137" s="78"/>
      <c r="B137" s="57"/>
      <c r="C137" s="118"/>
      <c r="D137" s="65"/>
      <c r="E137" s="217" t="s">
        <v>285</v>
      </c>
      <c r="F137" s="65"/>
      <c r="G137" s="65"/>
      <c r="H137" s="65"/>
      <c r="I137" s="193">
        <v>250000</v>
      </c>
      <c r="J137" s="61"/>
    </row>
    <row r="138" spans="1:11" ht="37.5" hidden="1" customHeight="1" x14ac:dyDescent="0.35">
      <c r="A138" s="232"/>
      <c r="B138" s="243"/>
      <c r="C138" s="282"/>
      <c r="D138" s="226"/>
      <c r="E138" s="226" t="s">
        <v>384</v>
      </c>
      <c r="F138" s="226"/>
      <c r="G138" s="226"/>
      <c r="H138" s="226"/>
      <c r="I138" s="227">
        <v>19000</v>
      </c>
      <c r="J138" s="228"/>
    </row>
    <row r="139" spans="1:11" ht="35.25" hidden="1" customHeight="1" x14ac:dyDescent="0.35">
      <c r="A139" s="78"/>
      <c r="B139" s="57"/>
      <c r="C139" s="118"/>
      <c r="D139" s="65"/>
      <c r="E139" s="65" t="s">
        <v>267</v>
      </c>
      <c r="F139" s="65"/>
      <c r="G139" s="65"/>
      <c r="H139" s="65"/>
      <c r="I139" s="193">
        <v>152000</v>
      </c>
      <c r="J139" s="61"/>
    </row>
    <row r="140" spans="1:11" ht="8.25" hidden="1" customHeight="1" x14ac:dyDescent="0.35">
      <c r="A140" s="67"/>
      <c r="B140" s="57"/>
      <c r="C140" s="57"/>
      <c r="D140" s="68"/>
      <c r="E140" s="65"/>
      <c r="F140" s="65"/>
      <c r="G140" s="65"/>
      <c r="H140" s="65"/>
      <c r="I140" s="193"/>
      <c r="J140" s="61"/>
    </row>
    <row r="141" spans="1:11" ht="26.25" customHeight="1" x14ac:dyDescent="0.35">
      <c r="A141" s="24" t="s">
        <v>73</v>
      </c>
      <c r="B141" s="73"/>
      <c r="C141" s="74"/>
      <c r="D141" s="26" t="s">
        <v>74</v>
      </c>
      <c r="E141" s="75"/>
      <c r="F141" s="75"/>
      <c r="G141" s="75"/>
      <c r="H141" s="75"/>
      <c r="I141" s="191">
        <f>I142</f>
        <v>12400000</v>
      </c>
      <c r="J141" s="28"/>
      <c r="K141" s="3">
        <v>1</v>
      </c>
    </row>
    <row r="142" spans="1:11" ht="21" customHeight="1" x14ac:dyDescent="0.35">
      <c r="A142" s="29" t="s">
        <v>75</v>
      </c>
      <c r="B142" s="76"/>
      <c r="C142" s="77"/>
      <c r="D142" s="30" t="s">
        <v>74</v>
      </c>
      <c r="E142" s="48"/>
      <c r="F142" s="48"/>
      <c r="G142" s="48"/>
      <c r="H142" s="48"/>
      <c r="I142" s="192">
        <f>I144+I147</f>
        <v>12400000</v>
      </c>
      <c r="J142" s="32"/>
      <c r="K142" s="3">
        <v>1</v>
      </c>
    </row>
    <row r="143" spans="1:11" ht="11.25" customHeight="1" x14ac:dyDescent="0.35">
      <c r="A143" s="29"/>
      <c r="B143" s="76"/>
      <c r="C143" s="77"/>
      <c r="D143" s="30"/>
      <c r="E143" s="48"/>
      <c r="F143" s="48"/>
      <c r="G143" s="48"/>
      <c r="H143" s="48"/>
      <c r="I143" s="193"/>
      <c r="J143" s="33"/>
      <c r="K143" s="3">
        <v>1</v>
      </c>
    </row>
    <row r="144" spans="1:11" ht="36" hidden="1" customHeight="1" x14ac:dyDescent="0.35">
      <c r="A144" s="78" t="s">
        <v>76</v>
      </c>
      <c r="B144" s="79">
        <v>2010</v>
      </c>
      <c r="C144" s="80" t="s">
        <v>77</v>
      </c>
      <c r="D144" s="56" t="s">
        <v>78</v>
      </c>
      <c r="E144" s="48"/>
      <c r="F144" s="48"/>
      <c r="G144" s="48"/>
      <c r="H144" s="48"/>
      <c r="I144" s="192">
        <f>SUM(I145)</f>
        <v>9000000</v>
      </c>
      <c r="J144" s="33"/>
    </row>
    <row r="145" spans="1:10" ht="82.5" hidden="1" customHeight="1" x14ac:dyDescent="0.35">
      <c r="A145" s="29"/>
      <c r="B145" s="76"/>
      <c r="C145" s="77"/>
      <c r="D145" s="30"/>
      <c r="E145" s="81" t="s">
        <v>79</v>
      </c>
      <c r="F145" s="48"/>
      <c r="G145" s="48"/>
      <c r="H145" s="48"/>
      <c r="I145" s="193">
        <v>9000000</v>
      </c>
      <c r="J145" s="33"/>
    </row>
    <row r="146" spans="1:10" ht="11.25" hidden="1" customHeight="1" x14ac:dyDescent="0.35">
      <c r="A146" s="29"/>
      <c r="B146" s="76"/>
      <c r="C146" s="77"/>
      <c r="D146" s="30"/>
      <c r="E146" s="48"/>
      <c r="F146" s="48"/>
      <c r="G146" s="48"/>
      <c r="H146" s="48"/>
      <c r="I146" s="193"/>
      <c r="J146" s="33"/>
    </row>
    <row r="147" spans="1:10" ht="39" hidden="1" customHeight="1" x14ac:dyDescent="0.35">
      <c r="A147" s="78" t="s">
        <v>80</v>
      </c>
      <c r="B147" s="79">
        <v>2080</v>
      </c>
      <c r="C147" s="80" t="s">
        <v>81</v>
      </c>
      <c r="D147" s="46" t="s">
        <v>82</v>
      </c>
      <c r="E147" s="36"/>
      <c r="F147" s="48"/>
      <c r="G147" s="48"/>
      <c r="H147" s="48"/>
      <c r="I147" s="192">
        <f>I148</f>
        <v>3400000</v>
      </c>
      <c r="J147" s="33"/>
    </row>
    <row r="148" spans="1:10" ht="36" hidden="1" customHeight="1" x14ac:dyDescent="0.35">
      <c r="A148" s="38"/>
      <c r="B148" s="50"/>
      <c r="C148" s="50"/>
      <c r="D148" s="51"/>
      <c r="E148" s="46" t="s">
        <v>83</v>
      </c>
      <c r="F148" s="48"/>
      <c r="G148" s="48"/>
      <c r="H148" s="48"/>
      <c r="I148" s="193">
        <v>3400000</v>
      </c>
      <c r="J148" s="33"/>
    </row>
    <row r="149" spans="1:10" ht="6.75" hidden="1" customHeight="1" x14ac:dyDescent="0.35">
      <c r="A149" s="38"/>
      <c r="B149" s="50"/>
      <c r="C149" s="50"/>
      <c r="D149" s="51"/>
      <c r="E149" s="46"/>
      <c r="F149" s="46"/>
      <c r="G149" s="46"/>
      <c r="H149" s="46"/>
      <c r="I149" s="193"/>
      <c r="J149" s="33"/>
    </row>
    <row r="150" spans="1:10" ht="27" hidden="1" customHeight="1" x14ac:dyDescent="0.35">
      <c r="A150" s="24" t="s">
        <v>84</v>
      </c>
      <c r="B150" s="73"/>
      <c r="C150" s="74"/>
      <c r="D150" s="26" t="s">
        <v>85</v>
      </c>
      <c r="E150" s="82"/>
      <c r="F150" s="82"/>
      <c r="G150" s="82"/>
      <c r="H150" s="82"/>
      <c r="I150" s="191">
        <f>I151</f>
        <v>713500</v>
      </c>
      <c r="J150" s="28"/>
    </row>
    <row r="151" spans="1:10" ht="24" hidden="1" customHeight="1" x14ac:dyDescent="0.35">
      <c r="A151" s="29" t="s">
        <v>86</v>
      </c>
      <c r="B151" s="83"/>
      <c r="C151" s="34"/>
      <c r="D151" s="84" t="s">
        <v>85</v>
      </c>
      <c r="E151" s="51"/>
      <c r="F151" s="51"/>
      <c r="G151" s="51"/>
      <c r="H151" s="51"/>
      <c r="I151" s="192">
        <f>I153+I156+I159</f>
        <v>713500</v>
      </c>
      <c r="J151" s="32"/>
    </row>
    <row r="152" spans="1:10" ht="6.75" hidden="1" customHeight="1" x14ac:dyDescent="0.35">
      <c r="A152" s="38"/>
      <c r="B152" s="50"/>
      <c r="C152" s="50"/>
      <c r="D152" s="51"/>
      <c r="E152" s="51"/>
      <c r="F152" s="51"/>
      <c r="G152" s="51"/>
      <c r="H152" s="51"/>
      <c r="I152" s="193"/>
      <c r="J152" s="33"/>
    </row>
    <row r="153" spans="1:10" ht="36.75" hidden="1" customHeight="1" x14ac:dyDescent="0.35">
      <c r="A153" s="29" t="s">
        <v>87</v>
      </c>
      <c r="B153" s="34" t="s">
        <v>88</v>
      </c>
      <c r="C153" s="34" t="s">
        <v>23</v>
      </c>
      <c r="D153" s="35" t="s">
        <v>89</v>
      </c>
      <c r="E153" s="51"/>
      <c r="F153" s="51"/>
      <c r="G153" s="51"/>
      <c r="H153" s="51"/>
      <c r="I153" s="192">
        <f>I154</f>
        <v>300000</v>
      </c>
      <c r="J153" s="32"/>
    </row>
    <row r="154" spans="1:10" ht="24.75" hidden="1" customHeight="1" x14ac:dyDescent="0.35">
      <c r="A154" s="38"/>
      <c r="B154" s="50"/>
      <c r="C154" s="50"/>
      <c r="D154" s="51"/>
      <c r="E154" s="85" t="s">
        <v>25</v>
      </c>
      <c r="F154" s="85"/>
      <c r="G154" s="85"/>
      <c r="H154" s="85"/>
      <c r="I154" s="193">
        <v>300000</v>
      </c>
      <c r="J154" s="33"/>
    </row>
    <row r="155" spans="1:10" ht="6" hidden="1" customHeight="1" x14ac:dyDescent="0.35">
      <c r="A155" s="38"/>
      <c r="B155" s="50"/>
      <c r="C155" s="50"/>
      <c r="D155" s="51"/>
      <c r="E155" s="51"/>
      <c r="F155" s="51"/>
      <c r="G155" s="51"/>
      <c r="H155" s="51"/>
      <c r="I155" s="193"/>
      <c r="J155" s="33"/>
    </row>
    <row r="156" spans="1:10" ht="36.75" hidden="1" customHeight="1" x14ac:dyDescent="0.35">
      <c r="A156" s="29" t="s">
        <v>90</v>
      </c>
      <c r="B156" s="34" t="s">
        <v>91</v>
      </c>
      <c r="C156" s="34" t="s">
        <v>92</v>
      </c>
      <c r="D156" s="46" t="s">
        <v>93</v>
      </c>
      <c r="E156" s="51"/>
      <c r="F156" s="51"/>
      <c r="G156" s="51"/>
      <c r="H156" s="51"/>
      <c r="I156" s="192">
        <f>I157</f>
        <v>280000</v>
      </c>
      <c r="J156" s="33"/>
    </row>
    <row r="157" spans="1:10" ht="27.75" hidden="1" customHeight="1" x14ac:dyDescent="0.35">
      <c r="A157" s="38"/>
      <c r="B157" s="50"/>
      <c r="C157" s="53"/>
      <c r="D157" s="51"/>
      <c r="E157" s="42" t="s">
        <v>94</v>
      </c>
      <c r="F157" s="51"/>
      <c r="G157" s="51"/>
      <c r="H157" s="51"/>
      <c r="I157" s="193">
        <v>280000</v>
      </c>
      <c r="J157" s="33"/>
    </row>
    <row r="158" spans="1:10" ht="6.75" hidden="1" customHeight="1" x14ac:dyDescent="0.35">
      <c r="A158" s="38"/>
      <c r="B158" s="50"/>
      <c r="C158" s="53"/>
      <c r="D158" s="51"/>
      <c r="E158" s="51"/>
      <c r="F158" s="51"/>
      <c r="G158" s="51"/>
      <c r="H158" s="51"/>
      <c r="I158" s="193"/>
      <c r="J158" s="33"/>
    </row>
    <row r="159" spans="1:10" ht="51" hidden="1" customHeight="1" x14ac:dyDescent="0.35">
      <c r="A159" s="29" t="s">
        <v>95</v>
      </c>
      <c r="B159" s="34" t="s">
        <v>96</v>
      </c>
      <c r="C159" s="34" t="s">
        <v>97</v>
      </c>
      <c r="D159" s="35" t="s">
        <v>98</v>
      </c>
      <c r="E159" s="231"/>
      <c r="F159" s="51"/>
      <c r="G159" s="51"/>
      <c r="H159" s="51"/>
      <c r="I159" s="192">
        <f>SUM(I160:I161)</f>
        <v>133500</v>
      </c>
      <c r="J159" s="33"/>
    </row>
    <row r="160" spans="1:10" ht="25.5" hidden="1" customHeight="1" x14ac:dyDescent="0.35">
      <c r="A160" s="38"/>
      <c r="B160" s="50"/>
      <c r="C160" s="53"/>
      <c r="D160" s="86"/>
      <c r="E160" s="234" t="s">
        <v>99</v>
      </c>
      <c r="F160" s="51"/>
      <c r="G160" s="51"/>
      <c r="H160" s="51"/>
      <c r="I160" s="193">
        <v>50000</v>
      </c>
      <c r="J160" s="33"/>
    </row>
    <row r="161" spans="1:11" ht="25.5" hidden="1" customHeight="1" x14ac:dyDescent="0.35">
      <c r="A161" s="242"/>
      <c r="B161" s="243"/>
      <c r="C161" s="53"/>
      <c r="D161" s="86"/>
      <c r="E161" s="293" t="s">
        <v>242</v>
      </c>
      <c r="F161" s="231"/>
      <c r="G161" s="231"/>
      <c r="H161" s="231"/>
      <c r="I161" s="227">
        <v>83500</v>
      </c>
      <c r="J161" s="228"/>
    </row>
    <row r="162" spans="1:11" ht="12.75" hidden="1" customHeight="1" x14ac:dyDescent="0.35">
      <c r="A162" s="38"/>
      <c r="B162" s="50"/>
      <c r="C162" s="53"/>
      <c r="D162" s="51"/>
      <c r="E162" s="42"/>
      <c r="F162" s="51"/>
      <c r="G162" s="51"/>
      <c r="H162" s="51"/>
      <c r="I162" s="193"/>
      <c r="J162" s="33"/>
    </row>
    <row r="163" spans="1:11" ht="32.25" hidden="1" customHeight="1" x14ac:dyDescent="0.35">
      <c r="A163" s="87" t="s">
        <v>100</v>
      </c>
      <c r="B163" s="88"/>
      <c r="C163" s="88"/>
      <c r="D163" s="89" t="s">
        <v>101</v>
      </c>
      <c r="E163" s="90"/>
      <c r="F163" s="91"/>
      <c r="G163" s="91"/>
      <c r="H163" s="91"/>
      <c r="I163" s="197">
        <f>I164</f>
        <v>210000</v>
      </c>
      <c r="J163" s="92"/>
    </row>
    <row r="164" spans="1:11" ht="24" hidden="1" customHeight="1" x14ac:dyDescent="0.35">
      <c r="A164" s="43" t="s">
        <v>102</v>
      </c>
      <c r="B164" s="44"/>
      <c r="C164" s="44"/>
      <c r="D164" s="93" t="s">
        <v>101</v>
      </c>
      <c r="E164" s="51"/>
      <c r="F164" s="94"/>
      <c r="G164" s="94"/>
      <c r="H164" s="95"/>
      <c r="I164" s="192">
        <f>I166</f>
        <v>210000</v>
      </c>
      <c r="J164" s="33"/>
    </row>
    <row r="165" spans="1:11" ht="6.75" hidden="1" customHeight="1" x14ac:dyDescent="0.35">
      <c r="A165" s="96"/>
      <c r="B165" s="44"/>
      <c r="C165" s="44"/>
      <c r="D165" s="97"/>
      <c r="E165" s="51"/>
      <c r="F165" s="94"/>
      <c r="G165" s="94"/>
      <c r="H165" s="95"/>
      <c r="I165" s="193"/>
      <c r="J165" s="33"/>
    </row>
    <row r="166" spans="1:11" ht="38.25" hidden="1" customHeight="1" x14ac:dyDescent="0.35">
      <c r="A166" s="29" t="s">
        <v>103</v>
      </c>
      <c r="B166" s="34" t="s">
        <v>88</v>
      </c>
      <c r="C166" s="34" t="s">
        <v>23</v>
      </c>
      <c r="D166" s="35" t="s">
        <v>104</v>
      </c>
      <c r="E166" s="51"/>
      <c r="F166" s="94"/>
      <c r="G166" s="94"/>
      <c r="H166" s="95"/>
      <c r="I166" s="192">
        <f>I167</f>
        <v>210000</v>
      </c>
      <c r="J166" s="33"/>
    </row>
    <row r="167" spans="1:11" ht="21" hidden="1" customHeight="1" x14ac:dyDescent="0.35">
      <c r="A167" s="38"/>
      <c r="B167" s="50"/>
      <c r="C167" s="50"/>
      <c r="D167" s="51"/>
      <c r="E167" s="98" t="s">
        <v>25</v>
      </c>
      <c r="F167" s="94"/>
      <c r="G167" s="94"/>
      <c r="H167" s="95"/>
      <c r="I167" s="193">
        <v>210000</v>
      </c>
      <c r="J167" s="33"/>
    </row>
    <row r="168" spans="1:11" ht="6.75" hidden="1" customHeight="1" x14ac:dyDescent="0.35">
      <c r="A168" s="38"/>
      <c r="B168" s="50"/>
      <c r="C168" s="50"/>
      <c r="D168" s="51"/>
      <c r="E168" s="99"/>
      <c r="F168" s="95"/>
      <c r="G168" s="95"/>
      <c r="H168" s="95"/>
      <c r="I168" s="193"/>
      <c r="J168" s="33"/>
    </row>
    <row r="169" spans="1:11" ht="27" customHeight="1" x14ac:dyDescent="0.35">
      <c r="A169" s="24" t="s">
        <v>105</v>
      </c>
      <c r="B169" s="73"/>
      <c r="C169" s="74"/>
      <c r="D169" s="26" t="s">
        <v>106</v>
      </c>
      <c r="E169" s="82"/>
      <c r="F169" s="82"/>
      <c r="G169" s="82"/>
      <c r="H169" s="82"/>
      <c r="I169" s="191">
        <f>I170</f>
        <v>2701800</v>
      </c>
      <c r="J169" s="28"/>
      <c r="K169" s="3">
        <v>1</v>
      </c>
    </row>
    <row r="170" spans="1:11" ht="25.5" customHeight="1" x14ac:dyDescent="0.35">
      <c r="A170" s="29" t="s">
        <v>107</v>
      </c>
      <c r="B170" s="83"/>
      <c r="C170" s="34"/>
      <c r="D170" s="30" t="s">
        <v>106</v>
      </c>
      <c r="E170" s="51"/>
      <c r="F170" s="51"/>
      <c r="G170" s="51"/>
      <c r="H170" s="51"/>
      <c r="I170" s="192">
        <f>I178+I186+I183+I175+I172</f>
        <v>2701800</v>
      </c>
      <c r="J170" s="32"/>
      <c r="K170" s="3">
        <v>1</v>
      </c>
    </row>
    <row r="171" spans="1:11" ht="6" customHeight="1" x14ac:dyDescent="0.35">
      <c r="A171" s="38"/>
      <c r="B171" s="50"/>
      <c r="C171" s="50"/>
      <c r="D171" s="51"/>
      <c r="E171" s="51"/>
      <c r="F171" s="51"/>
      <c r="G171" s="51"/>
      <c r="H171" s="51"/>
      <c r="I171" s="193"/>
      <c r="J171" s="33"/>
      <c r="K171" s="3">
        <v>1</v>
      </c>
    </row>
    <row r="172" spans="1:11" ht="37.5" customHeight="1" x14ac:dyDescent="0.35">
      <c r="A172" s="232" t="s">
        <v>385</v>
      </c>
      <c r="B172" s="224" t="s">
        <v>88</v>
      </c>
      <c r="C172" s="224" t="s">
        <v>23</v>
      </c>
      <c r="D172" s="35" t="s">
        <v>104</v>
      </c>
      <c r="E172" s="231"/>
      <c r="F172" s="231"/>
      <c r="G172" s="231"/>
      <c r="H172" s="231"/>
      <c r="I172" s="237">
        <f>I173</f>
        <v>12200</v>
      </c>
      <c r="J172" s="228"/>
      <c r="K172" s="3">
        <v>1</v>
      </c>
    </row>
    <row r="173" spans="1:11" ht="21.75" customHeight="1" x14ac:dyDescent="0.35">
      <c r="A173" s="242"/>
      <c r="B173" s="243"/>
      <c r="C173" s="245"/>
      <c r="D173" s="231"/>
      <c r="E173" s="231" t="s">
        <v>386</v>
      </c>
      <c r="F173" s="231"/>
      <c r="G173" s="231"/>
      <c r="H173" s="231"/>
      <c r="I173" s="227">
        <v>12200</v>
      </c>
      <c r="J173" s="228"/>
      <c r="K173" s="3">
        <v>1</v>
      </c>
    </row>
    <row r="174" spans="1:11" ht="9" customHeight="1" x14ac:dyDescent="0.35">
      <c r="A174" s="242"/>
      <c r="B174" s="243"/>
      <c r="C174" s="243"/>
      <c r="D174" s="231"/>
      <c r="E174" s="231"/>
      <c r="F174" s="231"/>
      <c r="G174" s="231"/>
      <c r="H174" s="231"/>
      <c r="I174" s="227"/>
      <c r="J174" s="228"/>
      <c r="K174" s="3">
        <v>1</v>
      </c>
    </row>
    <row r="175" spans="1:11" ht="29.25" hidden="1" customHeight="1" x14ac:dyDescent="0.35">
      <c r="A175" s="244">
        <v>1011080</v>
      </c>
      <c r="B175" s="243">
        <v>1080</v>
      </c>
      <c r="C175" s="224" t="s">
        <v>175</v>
      </c>
      <c r="D175" s="231" t="s">
        <v>176</v>
      </c>
      <c r="E175" s="231"/>
      <c r="F175" s="231"/>
      <c r="G175" s="231"/>
      <c r="H175" s="231"/>
      <c r="I175" s="237">
        <f>I176</f>
        <v>434200</v>
      </c>
      <c r="J175" s="228"/>
    </row>
    <row r="176" spans="1:11" ht="60" hidden="1" customHeight="1" x14ac:dyDescent="0.35">
      <c r="A176" s="242"/>
      <c r="B176" s="243"/>
      <c r="C176" s="245"/>
      <c r="D176" s="231"/>
      <c r="E176" s="246" t="s">
        <v>309</v>
      </c>
      <c r="F176" s="231"/>
      <c r="G176" s="231"/>
      <c r="H176" s="231"/>
      <c r="I176" s="227">
        <v>434200</v>
      </c>
      <c r="J176" s="228"/>
    </row>
    <row r="177" spans="1:11" ht="6" hidden="1" customHeight="1" x14ac:dyDescent="0.35">
      <c r="A177" s="242"/>
      <c r="B177" s="243"/>
      <c r="C177" s="243"/>
      <c r="D177" s="231"/>
      <c r="E177" s="231"/>
      <c r="F177" s="231"/>
      <c r="G177" s="231"/>
      <c r="H177" s="231"/>
      <c r="I177" s="227"/>
      <c r="J177" s="228"/>
    </row>
    <row r="178" spans="1:11" ht="27.75" customHeight="1" x14ac:dyDescent="0.35">
      <c r="A178" s="29" t="s">
        <v>108</v>
      </c>
      <c r="B178" s="83">
        <v>4030</v>
      </c>
      <c r="C178" s="34" t="s">
        <v>109</v>
      </c>
      <c r="D178" s="51" t="s">
        <v>110</v>
      </c>
      <c r="E178" s="51"/>
      <c r="F178" s="51"/>
      <c r="G178" s="51"/>
      <c r="H178" s="51"/>
      <c r="I178" s="192">
        <f>SUM(I179:I181)</f>
        <v>1383000</v>
      </c>
      <c r="J178" s="32"/>
      <c r="K178" s="3">
        <v>1</v>
      </c>
    </row>
    <row r="179" spans="1:11" ht="36" hidden="1" customHeight="1" x14ac:dyDescent="0.35">
      <c r="A179" s="38"/>
      <c r="B179" s="50"/>
      <c r="C179" s="50"/>
      <c r="D179" s="51"/>
      <c r="E179" s="100" t="s">
        <v>111</v>
      </c>
      <c r="F179" s="101"/>
      <c r="G179" s="101"/>
      <c r="H179" s="101"/>
      <c r="I179" s="193">
        <v>363600</v>
      </c>
      <c r="J179" s="33"/>
    </row>
    <row r="180" spans="1:11" ht="36" customHeight="1" x14ac:dyDescent="0.35">
      <c r="A180" s="38"/>
      <c r="B180" s="50"/>
      <c r="C180" s="50"/>
      <c r="D180" s="51"/>
      <c r="E180" s="100" t="s">
        <v>112</v>
      </c>
      <c r="F180" s="101"/>
      <c r="G180" s="101"/>
      <c r="H180" s="101"/>
      <c r="I180" s="193">
        <v>825120</v>
      </c>
      <c r="J180" s="33"/>
      <c r="K180" s="3">
        <v>1</v>
      </c>
    </row>
    <row r="181" spans="1:11" ht="26.25" hidden="1" customHeight="1" x14ac:dyDescent="0.35">
      <c r="A181" s="38"/>
      <c r="B181" s="50"/>
      <c r="C181" s="50"/>
      <c r="D181" s="51"/>
      <c r="E181" s="46" t="s">
        <v>113</v>
      </c>
      <c r="F181" s="46"/>
      <c r="G181" s="46"/>
      <c r="H181" s="46"/>
      <c r="I181" s="193">
        <v>194280</v>
      </c>
      <c r="J181" s="33"/>
    </row>
    <row r="182" spans="1:11" ht="12" customHeight="1" x14ac:dyDescent="0.35">
      <c r="A182" s="38"/>
      <c r="B182" s="50"/>
      <c r="C182" s="50"/>
      <c r="D182" s="51"/>
      <c r="E182" s="47"/>
      <c r="F182" s="47"/>
      <c r="G182" s="47"/>
      <c r="H182" s="47"/>
      <c r="I182" s="193"/>
      <c r="J182" s="33"/>
      <c r="K182" s="3">
        <v>1</v>
      </c>
    </row>
    <row r="183" spans="1:11" ht="27" hidden="1" customHeight="1" x14ac:dyDescent="0.35">
      <c r="A183" s="49">
        <v>1014040</v>
      </c>
      <c r="B183" s="50">
        <v>4040</v>
      </c>
      <c r="C183" s="45" t="s">
        <v>109</v>
      </c>
      <c r="D183" s="51" t="s">
        <v>114</v>
      </c>
      <c r="E183" s="47"/>
      <c r="F183" s="47"/>
      <c r="G183" s="47"/>
      <c r="H183" s="47"/>
      <c r="I183" s="192">
        <f>SUM(I184)</f>
        <v>165100</v>
      </c>
      <c r="J183" s="33"/>
    </row>
    <row r="184" spans="1:11" ht="36" hidden="1" customHeight="1" x14ac:dyDescent="0.35">
      <c r="A184" s="49"/>
      <c r="B184" s="50"/>
      <c r="C184" s="45"/>
      <c r="D184" s="51"/>
      <c r="E184" s="102" t="s">
        <v>115</v>
      </c>
      <c r="F184" s="47"/>
      <c r="G184" s="47"/>
      <c r="H184" s="47"/>
      <c r="I184" s="193">
        <v>165100</v>
      </c>
      <c r="J184" s="33"/>
    </row>
    <row r="185" spans="1:11" ht="9" hidden="1" customHeight="1" x14ac:dyDescent="0.35">
      <c r="A185" s="38"/>
      <c r="B185" s="50"/>
      <c r="C185" s="50"/>
      <c r="D185" s="51"/>
      <c r="E185" s="85"/>
      <c r="F185" s="85"/>
      <c r="G185" s="85"/>
      <c r="H185" s="85"/>
      <c r="I185" s="193"/>
      <c r="J185" s="33"/>
    </row>
    <row r="186" spans="1:11" ht="38.25" customHeight="1" x14ac:dyDescent="0.35">
      <c r="A186" s="64">
        <v>1014060</v>
      </c>
      <c r="B186" s="83">
        <v>4060</v>
      </c>
      <c r="C186" s="34" t="s">
        <v>116</v>
      </c>
      <c r="D186" s="65" t="s">
        <v>117</v>
      </c>
      <c r="E186" s="85"/>
      <c r="F186" s="85"/>
      <c r="G186" s="85"/>
      <c r="H186" s="85"/>
      <c r="I186" s="192">
        <f>SUM(I187:I190)</f>
        <v>707300</v>
      </c>
      <c r="J186" s="33"/>
      <c r="K186" s="3">
        <v>1</v>
      </c>
    </row>
    <row r="187" spans="1:11" ht="37.5" hidden="1" customHeight="1" x14ac:dyDescent="0.35">
      <c r="A187" s="64"/>
      <c r="B187" s="83"/>
      <c r="C187" s="34"/>
      <c r="D187" s="65"/>
      <c r="E187" s="85" t="s">
        <v>118</v>
      </c>
      <c r="F187" s="85"/>
      <c r="G187" s="85"/>
      <c r="H187" s="85"/>
      <c r="I187" s="193">
        <v>119200</v>
      </c>
      <c r="J187" s="33"/>
    </row>
    <row r="188" spans="1:11" ht="28.5" hidden="1" customHeight="1" x14ac:dyDescent="0.35">
      <c r="A188" s="64"/>
      <c r="B188" s="83"/>
      <c r="C188" s="80"/>
      <c r="D188" s="65"/>
      <c r="E188" s="85" t="s">
        <v>263</v>
      </c>
      <c r="F188" s="85"/>
      <c r="G188" s="85"/>
      <c r="H188" s="85"/>
      <c r="I188" s="193">
        <v>95000</v>
      </c>
      <c r="J188" s="61"/>
    </row>
    <row r="189" spans="1:11" ht="36" customHeight="1" x14ac:dyDescent="0.35">
      <c r="A189" s="244"/>
      <c r="B189" s="223"/>
      <c r="C189" s="224"/>
      <c r="D189" s="226"/>
      <c r="E189" s="85" t="s">
        <v>387</v>
      </c>
      <c r="F189" s="85"/>
      <c r="G189" s="85"/>
      <c r="H189" s="85"/>
      <c r="I189" s="227">
        <v>285300</v>
      </c>
      <c r="J189" s="228"/>
      <c r="K189" s="3">
        <v>1</v>
      </c>
    </row>
    <row r="190" spans="1:11" ht="37.5" hidden="1" customHeight="1" x14ac:dyDescent="0.35">
      <c r="A190" s="38"/>
      <c r="B190" s="50"/>
      <c r="C190" s="50"/>
      <c r="D190" s="51"/>
      <c r="E190" s="85" t="s">
        <v>119</v>
      </c>
      <c r="F190" s="85"/>
      <c r="G190" s="85"/>
      <c r="H190" s="85"/>
      <c r="I190" s="193">
        <v>207800</v>
      </c>
      <c r="J190" s="33"/>
    </row>
    <row r="191" spans="1:11" ht="7.5" customHeight="1" x14ac:dyDescent="0.35">
      <c r="A191" s="38"/>
      <c r="B191" s="39"/>
      <c r="C191" s="39"/>
      <c r="D191" s="51"/>
      <c r="E191" s="51"/>
      <c r="F191" s="51"/>
      <c r="G191" s="51"/>
      <c r="H191" s="51"/>
      <c r="I191" s="193"/>
      <c r="J191" s="33"/>
      <c r="K191" s="3">
        <v>1</v>
      </c>
    </row>
    <row r="192" spans="1:11" ht="33.75" hidden="1" customHeight="1" x14ac:dyDescent="0.35">
      <c r="A192" s="103">
        <v>1100000</v>
      </c>
      <c r="B192" s="104"/>
      <c r="C192" s="105"/>
      <c r="D192" s="89" t="s">
        <v>120</v>
      </c>
      <c r="E192" s="82"/>
      <c r="F192" s="82"/>
      <c r="G192" s="82"/>
      <c r="H192" s="82"/>
      <c r="I192" s="191">
        <f>I193</f>
        <v>6443300</v>
      </c>
      <c r="J192" s="28"/>
    </row>
    <row r="193" spans="1:11" ht="26.25" hidden="1" customHeight="1" x14ac:dyDescent="0.35">
      <c r="A193" s="96">
        <v>1110000</v>
      </c>
      <c r="B193" s="20"/>
      <c r="C193" s="106"/>
      <c r="D193" s="93" t="s">
        <v>120</v>
      </c>
      <c r="E193" s="51"/>
      <c r="F193" s="51"/>
      <c r="G193" s="51"/>
      <c r="H193" s="51"/>
      <c r="I193" s="192">
        <f>I201+I206+I209+I195+I198</f>
        <v>6443300</v>
      </c>
      <c r="J193" s="32"/>
    </row>
    <row r="194" spans="1:11" ht="8.25" hidden="1" customHeight="1" x14ac:dyDescent="0.35">
      <c r="A194" s="38"/>
      <c r="B194" s="39"/>
      <c r="C194" s="39"/>
      <c r="D194" s="51"/>
      <c r="E194" s="51"/>
      <c r="F194" s="51"/>
      <c r="G194" s="51"/>
      <c r="H194" s="51"/>
      <c r="I194" s="193"/>
      <c r="J194" s="33"/>
    </row>
    <row r="195" spans="1:11" ht="34.5" hidden="1" customHeight="1" x14ac:dyDescent="0.35">
      <c r="A195" s="29" t="s">
        <v>121</v>
      </c>
      <c r="B195" s="34" t="s">
        <v>88</v>
      </c>
      <c r="C195" s="34" t="s">
        <v>23</v>
      </c>
      <c r="D195" s="35" t="s">
        <v>89</v>
      </c>
      <c r="E195" s="51"/>
      <c r="F195" s="107"/>
      <c r="G195" s="107"/>
      <c r="H195" s="107"/>
      <c r="I195" s="192">
        <f>I196</f>
        <v>66300</v>
      </c>
      <c r="J195" s="33"/>
    </row>
    <row r="196" spans="1:11" ht="23.25" hidden="1" customHeight="1" x14ac:dyDescent="0.35">
      <c r="A196" s="38"/>
      <c r="B196" s="50"/>
      <c r="C196" s="50"/>
      <c r="D196" s="51"/>
      <c r="E196" s="98" t="s">
        <v>122</v>
      </c>
      <c r="F196" s="107"/>
      <c r="G196" s="107"/>
      <c r="H196" s="107"/>
      <c r="I196" s="193">
        <v>66300</v>
      </c>
      <c r="J196" s="33"/>
    </row>
    <row r="197" spans="1:11" ht="7.95" hidden="1" customHeight="1" x14ac:dyDescent="0.35">
      <c r="A197" s="242"/>
      <c r="B197" s="243"/>
      <c r="C197" s="243"/>
      <c r="D197" s="231"/>
      <c r="E197" s="98"/>
      <c r="F197" s="107"/>
      <c r="G197" s="107"/>
      <c r="H197" s="107"/>
      <c r="I197" s="227"/>
      <c r="J197" s="228"/>
    </row>
    <row r="198" spans="1:11" ht="42.75" hidden="1" customHeight="1" x14ac:dyDescent="0.35">
      <c r="A198" s="232" t="s">
        <v>327</v>
      </c>
      <c r="B198" s="255">
        <v>3133</v>
      </c>
      <c r="C198" s="255">
        <v>1040</v>
      </c>
      <c r="D198" s="234" t="s">
        <v>329</v>
      </c>
      <c r="E198" s="256"/>
      <c r="F198" s="107"/>
      <c r="G198" s="107"/>
      <c r="H198" s="107"/>
      <c r="I198" s="237">
        <f>I199</f>
        <v>37000</v>
      </c>
      <c r="J198" s="228"/>
    </row>
    <row r="199" spans="1:11" ht="42" hidden="1" customHeight="1" x14ac:dyDescent="0.35">
      <c r="A199" s="242"/>
      <c r="B199" s="243"/>
      <c r="C199" s="245"/>
      <c r="D199" s="231"/>
      <c r="E199" s="256" t="s">
        <v>328</v>
      </c>
      <c r="F199" s="107"/>
      <c r="G199" s="107"/>
      <c r="H199" s="107"/>
      <c r="I199" s="227">
        <v>37000</v>
      </c>
      <c r="J199" s="228"/>
    </row>
    <row r="200" spans="1:11" ht="6.75" hidden="1" customHeight="1" x14ac:dyDescent="0.35">
      <c r="A200" s="38"/>
      <c r="B200" s="50"/>
      <c r="C200" s="50"/>
      <c r="D200" s="51"/>
      <c r="E200" s="98"/>
      <c r="F200" s="107"/>
      <c r="G200" s="107"/>
      <c r="H200" s="107"/>
      <c r="I200" s="193"/>
      <c r="J200" s="33"/>
    </row>
    <row r="201" spans="1:11" ht="36.75" hidden="1" customHeight="1" x14ac:dyDescent="0.45">
      <c r="A201" s="29" t="s">
        <v>123</v>
      </c>
      <c r="B201" s="83">
        <v>5031</v>
      </c>
      <c r="C201" s="34" t="s">
        <v>124</v>
      </c>
      <c r="D201" s="35" t="s">
        <v>125</v>
      </c>
      <c r="E201" s="109"/>
      <c r="F201" s="109"/>
      <c r="G201" s="109"/>
      <c r="H201" s="109"/>
      <c r="I201" s="192">
        <f>SUM(I202:I204)</f>
        <v>2995000</v>
      </c>
      <c r="J201" s="32"/>
    </row>
    <row r="202" spans="1:11" ht="21" hidden="1" customHeight="1" x14ac:dyDescent="0.4">
      <c r="A202" s="29"/>
      <c r="B202" s="20"/>
      <c r="C202" s="106"/>
      <c r="D202" s="110"/>
      <c r="E202" s="85" t="s">
        <v>126</v>
      </c>
      <c r="F202" s="85"/>
      <c r="G202" s="85"/>
      <c r="H202" s="85"/>
      <c r="I202" s="193">
        <v>250000</v>
      </c>
      <c r="J202" s="33"/>
    </row>
    <row r="203" spans="1:11" ht="21" hidden="1" customHeight="1" x14ac:dyDescent="0.4">
      <c r="A203" s="232"/>
      <c r="B203" s="261"/>
      <c r="C203" s="262"/>
      <c r="D203" s="284"/>
      <c r="E203" s="85" t="s">
        <v>388</v>
      </c>
      <c r="F203" s="85"/>
      <c r="G203" s="85"/>
      <c r="H203" s="85"/>
      <c r="I203" s="227">
        <v>45000</v>
      </c>
      <c r="J203" s="228"/>
    </row>
    <row r="204" spans="1:11" ht="24" hidden="1" customHeight="1" x14ac:dyDescent="0.4">
      <c r="A204" s="78"/>
      <c r="B204" s="20"/>
      <c r="C204" s="106"/>
      <c r="D204" s="110"/>
      <c r="E204" s="85" t="s">
        <v>247</v>
      </c>
      <c r="F204" s="85"/>
      <c r="G204" s="85"/>
      <c r="H204" s="85"/>
      <c r="I204" s="193">
        <v>2700000</v>
      </c>
      <c r="J204" s="61"/>
    </row>
    <row r="205" spans="1:11" ht="9" hidden="1" customHeight="1" x14ac:dyDescent="0.4">
      <c r="A205" s="29"/>
      <c r="B205" s="20"/>
      <c r="C205" s="106"/>
      <c r="D205" s="110"/>
      <c r="E205" s="85"/>
      <c r="F205" s="85"/>
      <c r="G205" s="85"/>
      <c r="H205" s="85"/>
      <c r="I205" s="193"/>
      <c r="J205" s="33"/>
    </row>
    <row r="206" spans="1:11" ht="51" hidden="1" x14ac:dyDescent="0.35">
      <c r="A206" s="96">
        <v>1115061</v>
      </c>
      <c r="B206" s="83">
        <v>5061</v>
      </c>
      <c r="C206" s="34" t="s">
        <v>124</v>
      </c>
      <c r="D206" s="36" t="s">
        <v>127</v>
      </c>
      <c r="E206" s="85"/>
      <c r="F206" s="85"/>
      <c r="G206" s="85"/>
      <c r="H206" s="85"/>
      <c r="I206" s="192">
        <f>SUM(I207:I207)</f>
        <v>3300000</v>
      </c>
      <c r="J206" s="32"/>
    </row>
    <row r="207" spans="1:11" ht="37.5" hidden="1" customHeight="1" x14ac:dyDescent="0.35">
      <c r="A207" s="96"/>
      <c r="B207" s="83"/>
      <c r="C207" s="80"/>
      <c r="D207" s="81"/>
      <c r="E207" s="206" t="s">
        <v>268</v>
      </c>
      <c r="F207" s="206"/>
      <c r="G207" s="206"/>
      <c r="H207" s="206"/>
      <c r="I207" s="207">
        <v>3300000</v>
      </c>
      <c r="J207" s="208"/>
      <c r="K207" s="209"/>
    </row>
    <row r="208" spans="1:11" ht="9.75" hidden="1" customHeight="1" x14ac:dyDescent="0.35">
      <c r="A208" s="38"/>
      <c r="B208" s="39"/>
      <c r="C208" s="39"/>
      <c r="D208" s="51"/>
      <c r="E208" s="85"/>
      <c r="F208" s="111"/>
      <c r="G208" s="111"/>
      <c r="H208" s="85"/>
      <c r="I208" s="193"/>
      <c r="J208" s="33"/>
    </row>
    <row r="209" spans="1:11" ht="22.5" hidden="1" customHeight="1" x14ac:dyDescent="0.35">
      <c r="A209" s="96">
        <v>1115063</v>
      </c>
      <c r="B209" s="83">
        <v>5063</v>
      </c>
      <c r="C209" s="34" t="s">
        <v>124</v>
      </c>
      <c r="D209" s="46" t="s">
        <v>128</v>
      </c>
      <c r="E209" s="85"/>
      <c r="F209" s="111"/>
      <c r="G209" s="111"/>
      <c r="H209" s="85"/>
      <c r="I209" s="192">
        <f>I210</f>
        <v>45000</v>
      </c>
      <c r="J209" s="33"/>
    </row>
    <row r="210" spans="1:11" ht="24.75" hidden="1" customHeight="1" x14ac:dyDescent="0.35">
      <c r="A210" s="38"/>
      <c r="B210" s="39"/>
      <c r="C210" s="39"/>
      <c r="D210" s="51"/>
      <c r="E210" s="112" t="s">
        <v>122</v>
      </c>
      <c r="F210" s="111"/>
      <c r="G210" s="111"/>
      <c r="H210" s="85"/>
      <c r="I210" s="193">
        <v>45000</v>
      </c>
      <c r="J210" s="33"/>
    </row>
    <row r="211" spans="1:11" ht="8.25" hidden="1" customHeight="1" x14ac:dyDescent="0.35">
      <c r="A211" s="38"/>
      <c r="B211" s="39"/>
      <c r="C211" s="39"/>
      <c r="D211" s="51"/>
      <c r="E211" s="111"/>
      <c r="F211" s="111"/>
      <c r="G211" s="111"/>
      <c r="H211" s="85"/>
      <c r="I211" s="193"/>
      <c r="J211" s="33"/>
    </row>
    <row r="212" spans="1:11" ht="30.75" customHeight="1" x14ac:dyDescent="0.35">
      <c r="A212" s="24" t="s">
        <v>129</v>
      </c>
      <c r="B212" s="104"/>
      <c r="C212" s="105"/>
      <c r="D212" s="89" t="s">
        <v>130</v>
      </c>
      <c r="E212" s="82"/>
      <c r="F212" s="82"/>
      <c r="G212" s="82"/>
      <c r="H212" s="82"/>
      <c r="I212" s="191">
        <f>I213</f>
        <v>414044216.76999998</v>
      </c>
      <c r="J212" s="28"/>
      <c r="K212" s="3">
        <v>1</v>
      </c>
    </row>
    <row r="213" spans="1:11" ht="27.75" customHeight="1" x14ac:dyDescent="0.35">
      <c r="A213" s="78" t="s">
        <v>131</v>
      </c>
      <c r="B213" s="20"/>
      <c r="C213" s="106"/>
      <c r="D213" s="93" t="s">
        <v>130</v>
      </c>
      <c r="E213" s="68"/>
      <c r="F213" s="68"/>
      <c r="G213" s="68"/>
      <c r="H213" s="68"/>
      <c r="I213" s="192">
        <f>I219+I229+I232+I238+I242+I250+I268+I215+I226</f>
        <v>414044216.76999998</v>
      </c>
      <c r="J213" s="63"/>
      <c r="K213" s="3">
        <v>1</v>
      </c>
    </row>
    <row r="214" spans="1:11" ht="11.25" customHeight="1" x14ac:dyDescent="0.35">
      <c r="A214" s="78"/>
      <c r="B214" s="20"/>
      <c r="C214" s="106"/>
      <c r="D214" s="113"/>
      <c r="E214" s="68"/>
      <c r="F214" s="68"/>
      <c r="G214" s="68"/>
      <c r="H214" s="68"/>
      <c r="I214" s="193"/>
      <c r="J214" s="61"/>
      <c r="K214" s="3">
        <v>1</v>
      </c>
    </row>
    <row r="215" spans="1:11" ht="36" hidden="1" customHeight="1" x14ac:dyDescent="0.35">
      <c r="A215" s="232" t="s">
        <v>338</v>
      </c>
      <c r="B215" s="224" t="s">
        <v>88</v>
      </c>
      <c r="C215" s="264" t="s">
        <v>23</v>
      </c>
      <c r="D215" s="35" t="s">
        <v>89</v>
      </c>
      <c r="E215" s="231"/>
      <c r="F215" s="231"/>
      <c r="G215" s="231"/>
      <c r="H215" s="231"/>
      <c r="I215" s="237">
        <f>SUM(I216:I217)</f>
        <v>320000</v>
      </c>
      <c r="J215" s="228"/>
    </row>
    <row r="216" spans="1:11" ht="23.25" hidden="1" customHeight="1" x14ac:dyDescent="0.35">
      <c r="A216" s="242"/>
      <c r="B216" s="265"/>
      <c r="C216" s="266"/>
      <c r="D216" s="231"/>
      <c r="E216" s="267" t="s">
        <v>339</v>
      </c>
      <c r="F216" s="231"/>
      <c r="G216" s="231"/>
      <c r="H216" s="231"/>
      <c r="I216" s="227">
        <v>118900</v>
      </c>
      <c r="J216" s="228"/>
    </row>
    <row r="217" spans="1:11" ht="40.5" hidden="1" customHeight="1" x14ac:dyDescent="0.35">
      <c r="A217" s="242"/>
      <c r="B217" s="265"/>
      <c r="C217" s="266"/>
      <c r="D217" s="231"/>
      <c r="E217" s="268" t="s">
        <v>340</v>
      </c>
      <c r="F217" s="231"/>
      <c r="G217" s="231"/>
      <c r="H217" s="231"/>
      <c r="I217" s="227">
        <v>201100</v>
      </c>
      <c r="J217" s="228"/>
    </row>
    <row r="218" spans="1:11" ht="11.25" hidden="1" customHeight="1" x14ac:dyDescent="0.35">
      <c r="A218" s="232"/>
      <c r="B218" s="261"/>
      <c r="C218" s="262"/>
      <c r="D218" s="263"/>
      <c r="E218" s="231"/>
      <c r="F218" s="231"/>
      <c r="G218" s="231"/>
      <c r="H218" s="231"/>
      <c r="I218" s="227"/>
      <c r="J218" s="228"/>
    </row>
    <row r="219" spans="1:11" ht="28.5" hidden="1" customHeight="1" x14ac:dyDescent="0.35">
      <c r="A219" s="29" t="s">
        <v>132</v>
      </c>
      <c r="B219" s="83">
        <v>6011</v>
      </c>
      <c r="C219" s="34" t="s">
        <v>133</v>
      </c>
      <c r="D219" s="46" t="s">
        <v>134</v>
      </c>
      <c r="E219" s="65"/>
      <c r="F219" s="65"/>
      <c r="G219" s="65"/>
      <c r="H219" s="65"/>
      <c r="I219" s="192">
        <f>SUM(I220:I224)</f>
        <v>16920000</v>
      </c>
      <c r="J219" s="32"/>
    </row>
    <row r="220" spans="1:11" ht="29.25" hidden="1" customHeight="1" x14ac:dyDescent="0.35">
      <c r="A220" s="114"/>
      <c r="B220" s="83"/>
      <c r="C220" s="34"/>
      <c r="D220" s="115"/>
      <c r="E220" s="65" t="s">
        <v>135</v>
      </c>
      <c r="F220" s="65"/>
      <c r="G220" s="65"/>
      <c r="H220" s="65"/>
      <c r="I220" s="193">
        <v>1623000</v>
      </c>
      <c r="J220" s="33"/>
    </row>
    <row r="221" spans="1:11" ht="27" hidden="1" customHeight="1" x14ac:dyDescent="0.35">
      <c r="A221" s="114"/>
      <c r="B221" s="83"/>
      <c r="C221" s="34"/>
      <c r="D221" s="115"/>
      <c r="E221" s="85" t="s">
        <v>136</v>
      </c>
      <c r="F221" s="65"/>
      <c r="G221" s="65"/>
      <c r="H221" s="65"/>
      <c r="I221" s="193">
        <v>700000</v>
      </c>
      <c r="J221" s="33"/>
    </row>
    <row r="222" spans="1:11" ht="37.5" hidden="1" customHeight="1" x14ac:dyDescent="0.35">
      <c r="A222" s="222"/>
      <c r="B222" s="223"/>
      <c r="C222" s="224"/>
      <c r="D222" s="225"/>
      <c r="E222" s="85" t="s">
        <v>293</v>
      </c>
      <c r="F222" s="226"/>
      <c r="G222" s="226"/>
      <c r="H222" s="226"/>
      <c r="I222" s="227">
        <v>12300000</v>
      </c>
      <c r="J222" s="228"/>
    </row>
    <row r="223" spans="1:11" ht="60.75" hidden="1" customHeight="1" x14ac:dyDescent="0.35">
      <c r="A223" s="222"/>
      <c r="B223" s="223"/>
      <c r="C223" s="224"/>
      <c r="D223" s="225"/>
      <c r="E223" s="249" t="s">
        <v>314</v>
      </c>
      <c r="F223" s="226"/>
      <c r="G223" s="226"/>
      <c r="H223" s="226"/>
      <c r="I223" s="227">
        <v>2277000</v>
      </c>
      <c r="J223" s="228"/>
    </row>
    <row r="224" spans="1:11" ht="27" hidden="1" customHeight="1" x14ac:dyDescent="0.35">
      <c r="A224" s="116"/>
      <c r="B224" s="117"/>
      <c r="C224" s="117"/>
      <c r="D224" s="51"/>
      <c r="E224" s="46" t="s">
        <v>137</v>
      </c>
      <c r="F224" s="46"/>
      <c r="G224" s="46"/>
      <c r="H224" s="46"/>
      <c r="I224" s="193">
        <v>20000</v>
      </c>
      <c r="J224" s="33"/>
    </row>
    <row r="225" spans="1:10" ht="10.5" hidden="1" customHeight="1" x14ac:dyDescent="0.35">
      <c r="A225" s="116"/>
      <c r="B225" s="117"/>
      <c r="C225" s="117"/>
      <c r="D225" s="51"/>
      <c r="E225" s="51"/>
      <c r="F225" s="51"/>
      <c r="G225" s="51"/>
      <c r="H225" s="51"/>
      <c r="I225" s="193"/>
      <c r="J225" s="33"/>
    </row>
    <row r="226" spans="1:10" ht="42" hidden="1" customHeight="1" x14ac:dyDescent="0.35">
      <c r="A226" s="244">
        <v>1216013</v>
      </c>
      <c r="B226" s="243">
        <v>6013</v>
      </c>
      <c r="C226" s="264" t="s">
        <v>139</v>
      </c>
      <c r="D226" s="294" t="s">
        <v>411</v>
      </c>
      <c r="E226" s="295"/>
      <c r="F226" s="231"/>
      <c r="G226" s="231"/>
      <c r="H226" s="231"/>
      <c r="I226" s="237">
        <f>I227</f>
        <v>62131000</v>
      </c>
      <c r="J226" s="228"/>
    </row>
    <row r="227" spans="1:10" ht="35.25" hidden="1" customHeight="1" x14ac:dyDescent="0.35">
      <c r="A227" s="229"/>
      <c r="B227" s="230"/>
      <c r="C227" s="258"/>
      <c r="D227" s="231"/>
      <c r="E227" s="296" t="s">
        <v>412</v>
      </c>
      <c r="F227" s="231"/>
      <c r="G227" s="231"/>
      <c r="H227" s="231"/>
      <c r="I227" s="227">
        <v>62131000</v>
      </c>
      <c r="J227" s="228"/>
    </row>
    <row r="228" spans="1:10" ht="10.5" hidden="1" customHeight="1" x14ac:dyDescent="0.35">
      <c r="A228" s="229"/>
      <c r="B228" s="230"/>
      <c r="C228" s="230"/>
      <c r="D228" s="231"/>
      <c r="E228" s="231"/>
      <c r="F228" s="231"/>
      <c r="G228" s="231"/>
      <c r="H228" s="231"/>
      <c r="I228" s="227"/>
      <c r="J228" s="228"/>
    </row>
    <row r="229" spans="1:10" ht="28.5" hidden="1" customHeight="1" x14ac:dyDescent="0.35">
      <c r="A229" s="29" t="s">
        <v>138</v>
      </c>
      <c r="B229" s="83">
        <v>6015</v>
      </c>
      <c r="C229" s="34" t="s">
        <v>139</v>
      </c>
      <c r="D229" s="46" t="s">
        <v>140</v>
      </c>
      <c r="E229" s="51"/>
      <c r="F229" s="51"/>
      <c r="G229" s="51"/>
      <c r="H229" s="51"/>
      <c r="I229" s="192">
        <f>I230</f>
        <v>2301000</v>
      </c>
      <c r="J229" s="32"/>
    </row>
    <row r="230" spans="1:10" ht="26.25" hidden="1" customHeight="1" x14ac:dyDescent="0.35">
      <c r="A230" s="116"/>
      <c r="B230" s="117"/>
      <c r="C230" s="117"/>
      <c r="D230" s="51"/>
      <c r="E230" s="85" t="s">
        <v>141</v>
      </c>
      <c r="F230" s="85"/>
      <c r="G230" s="85"/>
      <c r="H230" s="85"/>
      <c r="I230" s="193">
        <v>2301000</v>
      </c>
      <c r="J230" s="33"/>
    </row>
    <row r="231" spans="1:10" ht="7.5" hidden="1" customHeight="1" x14ac:dyDescent="0.35">
      <c r="A231" s="116"/>
      <c r="B231" s="117"/>
      <c r="C231" s="117"/>
      <c r="D231" s="51"/>
      <c r="E231" s="51"/>
      <c r="F231" s="51"/>
      <c r="G231" s="51"/>
      <c r="H231" s="51"/>
      <c r="I231" s="193"/>
      <c r="J231" s="33"/>
    </row>
    <row r="232" spans="1:10" ht="21.75" hidden="1" customHeight="1" x14ac:dyDescent="0.35">
      <c r="A232" s="29" t="s">
        <v>142</v>
      </c>
      <c r="B232" s="83">
        <v>6030</v>
      </c>
      <c r="C232" s="34" t="s">
        <v>139</v>
      </c>
      <c r="D232" s="56" t="s">
        <v>143</v>
      </c>
      <c r="E232" s="51"/>
      <c r="F232" s="51"/>
      <c r="G232" s="51"/>
      <c r="H232" s="51"/>
      <c r="I232" s="192">
        <f>SUM(I233:I236)</f>
        <v>3550000</v>
      </c>
      <c r="J232" s="32"/>
    </row>
    <row r="233" spans="1:10" ht="24.75" hidden="1" customHeight="1" x14ac:dyDescent="0.35">
      <c r="A233" s="116"/>
      <c r="B233" s="117"/>
      <c r="C233" s="117"/>
      <c r="D233" s="51"/>
      <c r="E233" s="46" t="s">
        <v>144</v>
      </c>
      <c r="F233" s="46"/>
      <c r="G233" s="46"/>
      <c r="H233" s="46"/>
      <c r="I233" s="193">
        <v>900000</v>
      </c>
      <c r="J233" s="33"/>
    </row>
    <row r="234" spans="1:10" ht="24.75" hidden="1" customHeight="1" x14ac:dyDescent="0.35">
      <c r="A234" s="116"/>
      <c r="B234" s="117"/>
      <c r="C234" s="117"/>
      <c r="D234" s="51"/>
      <c r="E234" s="46" t="s">
        <v>145</v>
      </c>
      <c r="F234" s="46"/>
      <c r="G234" s="46"/>
      <c r="H234" s="46"/>
      <c r="I234" s="193">
        <v>2000000</v>
      </c>
      <c r="J234" s="33"/>
    </row>
    <row r="235" spans="1:10" ht="24.75" hidden="1" customHeight="1" x14ac:dyDescent="0.35">
      <c r="A235" s="116"/>
      <c r="B235" s="117"/>
      <c r="C235" s="117"/>
      <c r="D235" s="51"/>
      <c r="E235" s="42" t="s">
        <v>146</v>
      </c>
      <c r="F235" s="46"/>
      <c r="G235" s="46"/>
      <c r="H235" s="46"/>
      <c r="I235" s="193">
        <v>550000</v>
      </c>
      <c r="J235" s="33"/>
    </row>
    <row r="236" spans="1:10" ht="24.75" hidden="1" customHeight="1" x14ac:dyDescent="0.35">
      <c r="A236" s="116"/>
      <c r="B236" s="117"/>
      <c r="C236" s="117"/>
      <c r="D236" s="51"/>
      <c r="E236" s="42" t="s">
        <v>147</v>
      </c>
      <c r="F236" s="46"/>
      <c r="G236" s="46"/>
      <c r="H236" s="46"/>
      <c r="I236" s="193">
        <v>100000</v>
      </c>
      <c r="J236" s="33"/>
    </row>
    <row r="237" spans="1:10" ht="10.5" hidden="1" customHeight="1" x14ac:dyDescent="0.35">
      <c r="A237" s="116"/>
      <c r="B237" s="117"/>
      <c r="C237" s="117"/>
      <c r="D237" s="51"/>
      <c r="E237" s="51"/>
      <c r="F237" s="51"/>
      <c r="G237" s="51"/>
      <c r="H237" s="51"/>
      <c r="I237" s="193"/>
      <c r="J237" s="33"/>
    </row>
    <row r="238" spans="1:10" ht="23.25" hidden="1" customHeight="1" x14ac:dyDescent="0.35">
      <c r="A238" s="78" t="s">
        <v>148</v>
      </c>
      <c r="B238" s="57">
        <v>6091</v>
      </c>
      <c r="C238" s="118" t="s">
        <v>149</v>
      </c>
      <c r="D238" s="46" t="s">
        <v>150</v>
      </c>
      <c r="E238" s="51"/>
      <c r="F238" s="51"/>
      <c r="G238" s="51"/>
      <c r="H238" s="51"/>
      <c r="I238" s="192">
        <f>SUM(I239:I240)</f>
        <v>13930000</v>
      </c>
      <c r="J238" s="32"/>
    </row>
    <row r="239" spans="1:10" ht="24" hidden="1" customHeight="1" x14ac:dyDescent="0.35">
      <c r="A239" s="116"/>
      <c r="B239" s="117"/>
      <c r="C239" s="117"/>
      <c r="D239" s="51"/>
      <c r="E239" s="65" t="s">
        <v>151</v>
      </c>
      <c r="F239" s="65"/>
      <c r="G239" s="65"/>
      <c r="H239" s="65"/>
      <c r="I239" s="193">
        <v>4930000</v>
      </c>
      <c r="J239" s="33"/>
    </row>
    <row r="240" spans="1:10" ht="24" hidden="1" customHeight="1" x14ac:dyDescent="0.35">
      <c r="A240" s="116"/>
      <c r="B240" s="117"/>
      <c r="C240" s="117"/>
      <c r="D240" s="51"/>
      <c r="E240" s="65" t="s">
        <v>152</v>
      </c>
      <c r="F240" s="65"/>
      <c r="G240" s="65"/>
      <c r="H240" s="65"/>
      <c r="I240" s="193">
        <v>9000000</v>
      </c>
      <c r="J240" s="33"/>
    </row>
    <row r="241" spans="1:11" ht="5.25" hidden="1" customHeight="1" x14ac:dyDescent="0.35">
      <c r="A241" s="116"/>
      <c r="B241" s="117"/>
      <c r="C241" s="117"/>
      <c r="D241" s="51"/>
      <c r="E241" s="51"/>
      <c r="F241" s="119"/>
      <c r="G241" s="119"/>
      <c r="H241" s="119"/>
      <c r="I241" s="193"/>
      <c r="J241" s="33"/>
    </row>
    <row r="242" spans="1:11" ht="39.75" hidden="1" customHeight="1" x14ac:dyDescent="0.4">
      <c r="A242" s="29" t="s">
        <v>153</v>
      </c>
      <c r="B242" s="57">
        <v>7461</v>
      </c>
      <c r="C242" s="58" t="s">
        <v>154</v>
      </c>
      <c r="D242" s="46" t="s">
        <v>155</v>
      </c>
      <c r="E242" s="120"/>
      <c r="F242" s="120"/>
      <c r="G242" s="120"/>
      <c r="H242" s="120"/>
      <c r="I242" s="192">
        <f>SUM(I243:I248)</f>
        <v>9620000</v>
      </c>
      <c r="J242" s="32"/>
    </row>
    <row r="243" spans="1:11" ht="26.25" hidden="1" customHeight="1" x14ac:dyDescent="0.35">
      <c r="A243" s="29"/>
      <c r="B243" s="121"/>
      <c r="C243" s="122"/>
      <c r="D243" s="68"/>
      <c r="E243" s="65" t="s">
        <v>156</v>
      </c>
      <c r="F243" s="65"/>
      <c r="G243" s="65"/>
      <c r="H243" s="65"/>
      <c r="I243" s="193">
        <v>4250000</v>
      </c>
      <c r="J243" s="33"/>
    </row>
    <row r="244" spans="1:11" ht="26.25" hidden="1" customHeight="1" x14ac:dyDescent="0.35">
      <c r="A244" s="29"/>
      <c r="B244" s="121"/>
      <c r="C244" s="122"/>
      <c r="D244" s="68"/>
      <c r="E244" s="46" t="s">
        <v>157</v>
      </c>
      <c r="F244" s="46"/>
      <c r="G244" s="46"/>
      <c r="H244" s="46"/>
      <c r="I244" s="193">
        <v>1000000</v>
      </c>
      <c r="J244" s="33"/>
    </row>
    <row r="245" spans="1:11" ht="26.25" hidden="1" customHeight="1" x14ac:dyDescent="0.35">
      <c r="A245" s="29"/>
      <c r="B245" s="121"/>
      <c r="C245" s="122"/>
      <c r="D245" s="68"/>
      <c r="E245" s="46" t="s">
        <v>158</v>
      </c>
      <c r="F245" s="46"/>
      <c r="G245" s="46"/>
      <c r="H245" s="46"/>
      <c r="I245" s="193">
        <v>850000</v>
      </c>
      <c r="J245" s="33"/>
    </row>
    <row r="246" spans="1:11" ht="25.5" hidden="1" customHeight="1" x14ac:dyDescent="0.35">
      <c r="A246" s="29"/>
      <c r="B246" s="121"/>
      <c r="C246" s="122"/>
      <c r="D246" s="68"/>
      <c r="E246" s="46" t="s">
        <v>159</v>
      </c>
      <c r="F246" s="46"/>
      <c r="G246" s="46"/>
      <c r="H246" s="46"/>
      <c r="I246" s="193">
        <v>1000000</v>
      </c>
      <c r="J246" s="33"/>
    </row>
    <row r="247" spans="1:11" ht="25.5" hidden="1" customHeight="1" x14ac:dyDescent="0.35">
      <c r="A247" s="78"/>
      <c r="B247" s="121"/>
      <c r="C247" s="122"/>
      <c r="D247" s="68"/>
      <c r="E247" s="65" t="s">
        <v>258</v>
      </c>
      <c r="F247" s="65"/>
      <c r="G247" s="65"/>
      <c r="H247" s="65"/>
      <c r="I247" s="193">
        <v>1020000</v>
      </c>
      <c r="J247" s="61"/>
    </row>
    <row r="248" spans="1:11" ht="28.5" hidden="1" customHeight="1" x14ac:dyDescent="0.35">
      <c r="A248" s="29"/>
      <c r="B248" s="121"/>
      <c r="C248" s="122"/>
      <c r="D248" s="68"/>
      <c r="E248" s="46" t="s">
        <v>160</v>
      </c>
      <c r="F248" s="46"/>
      <c r="G248" s="46"/>
      <c r="H248" s="46"/>
      <c r="I248" s="193">
        <v>1500000</v>
      </c>
      <c r="J248" s="33"/>
    </row>
    <row r="249" spans="1:11" ht="8.25" hidden="1" customHeight="1" x14ac:dyDescent="0.35">
      <c r="A249" s="29"/>
      <c r="B249" s="121"/>
      <c r="C249" s="122"/>
      <c r="D249" s="68"/>
      <c r="E249" s="46"/>
      <c r="F249" s="46"/>
      <c r="G249" s="46"/>
      <c r="H249" s="46"/>
      <c r="I249" s="193"/>
      <c r="J249" s="33"/>
    </row>
    <row r="250" spans="1:11" ht="32.25" customHeight="1" x14ac:dyDescent="0.35">
      <c r="A250" s="78" t="s">
        <v>161</v>
      </c>
      <c r="B250" s="57">
        <v>7670</v>
      </c>
      <c r="C250" s="55" t="s">
        <v>32</v>
      </c>
      <c r="D250" s="65" t="s">
        <v>36</v>
      </c>
      <c r="E250" s="65"/>
      <c r="F250" s="65"/>
      <c r="G250" s="65"/>
      <c r="H250" s="65"/>
      <c r="I250" s="192">
        <f>SUM(I251:I266)</f>
        <v>304472216.76999998</v>
      </c>
      <c r="J250" s="63"/>
      <c r="K250" s="3">
        <v>1</v>
      </c>
    </row>
    <row r="251" spans="1:11" ht="36.75" hidden="1" customHeight="1" x14ac:dyDescent="0.35">
      <c r="A251" s="29"/>
      <c r="B251" s="121"/>
      <c r="C251" s="122"/>
      <c r="D251" s="68"/>
      <c r="E251" s="59" t="s">
        <v>162</v>
      </c>
      <c r="F251" s="59"/>
      <c r="G251" s="59"/>
      <c r="H251" s="59"/>
      <c r="I251" s="194">
        <v>5000000</v>
      </c>
      <c r="J251" s="33"/>
    </row>
    <row r="252" spans="1:11" ht="39" hidden="1" customHeight="1" x14ac:dyDescent="0.35">
      <c r="A252" s="29"/>
      <c r="B252" s="121"/>
      <c r="C252" s="122"/>
      <c r="D252" s="68"/>
      <c r="E252" s="59" t="s">
        <v>163</v>
      </c>
      <c r="F252" s="59"/>
      <c r="G252" s="59"/>
      <c r="H252" s="59"/>
      <c r="I252" s="194">
        <v>183594896.77000001</v>
      </c>
      <c r="J252" s="33"/>
    </row>
    <row r="253" spans="1:11" ht="58.5" hidden="1" customHeight="1" x14ac:dyDescent="0.35">
      <c r="A253" s="232"/>
      <c r="B253" s="230"/>
      <c r="C253" s="122"/>
      <c r="D253" s="231"/>
      <c r="E253" s="256" t="s">
        <v>366</v>
      </c>
      <c r="F253" s="256"/>
      <c r="G253" s="256"/>
      <c r="H253" s="256"/>
      <c r="I253" s="276">
        <v>6000000</v>
      </c>
      <c r="J253" s="228"/>
    </row>
    <row r="254" spans="1:11" ht="54" hidden="1" customHeight="1" x14ac:dyDescent="0.35">
      <c r="A254" s="232"/>
      <c r="B254" s="230"/>
      <c r="C254" s="122"/>
      <c r="D254" s="231"/>
      <c r="E254" s="285" t="s">
        <v>389</v>
      </c>
      <c r="F254" s="256"/>
      <c r="G254" s="256"/>
      <c r="H254" s="256"/>
      <c r="I254" s="276">
        <v>682000</v>
      </c>
      <c r="J254" s="228"/>
    </row>
    <row r="255" spans="1:11" ht="51.75" hidden="1" customHeight="1" x14ac:dyDescent="0.35">
      <c r="A255" s="232"/>
      <c r="B255" s="230"/>
      <c r="C255" s="122"/>
      <c r="D255" s="231"/>
      <c r="E255" s="285" t="s">
        <v>390</v>
      </c>
      <c r="F255" s="256"/>
      <c r="G255" s="256"/>
      <c r="H255" s="256"/>
      <c r="I255" s="276">
        <v>1135000</v>
      </c>
      <c r="J255" s="228"/>
    </row>
    <row r="256" spans="1:11" ht="60" hidden="1" customHeight="1" x14ac:dyDescent="0.35">
      <c r="A256" s="232"/>
      <c r="B256" s="230"/>
      <c r="C256" s="122"/>
      <c r="D256" s="231"/>
      <c r="E256" s="260" t="s">
        <v>413</v>
      </c>
      <c r="F256" s="256"/>
      <c r="G256" s="256"/>
      <c r="H256" s="256"/>
      <c r="I256" s="276">
        <v>1160000</v>
      </c>
      <c r="J256" s="228"/>
    </row>
    <row r="257" spans="1:11" ht="28.5" hidden="1" customHeight="1" x14ac:dyDescent="0.35">
      <c r="A257" s="29"/>
      <c r="B257" s="121"/>
      <c r="C257" s="122"/>
      <c r="D257" s="68"/>
      <c r="E257" s="59" t="s">
        <v>164</v>
      </c>
      <c r="F257" s="59"/>
      <c r="G257" s="59"/>
      <c r="H257" s="59"/>
      <c r="I257" s="194">
        <v>85278200</v>
      </c>
      <c r="J257" s="33"/>
    </row>
    <row r="258" spans="1:11" ht="37.5" hidden="1" customHeight="1" x14ac:dyDescent="0.35">
      <c r="A258" s="78"/>
      <c r="B258" s="121"/>
      <c r="C258" s="127"/>
      <c r="D258" s="68"/>
      <c r="E258" s="59" t="s">
        <v>222</v>
      </c>
      <c r="F258" s="59"/>
      <c r="G258" s="59"/>
      <c r="H258" s="59"/>
      <c r="I258" s="194">
        <v>6500000</v>
      </c>
      <c r="J258" s="61"/>
    </row>
    <row r="259" spans="1:11" ht="54.75" hidden="1" customHeight="1" x14ac:dyDescent="0.35">
      <c r="A259" s="29"/>
      <c r="B259" s="121"/>
      <c r="C259" s="122"/>
      <c r="D259" s="68"/>
      <c r="E259" s="123" t="s">
        <v>165</v>
      </c>
      <c r="F259" s="59"/>
      <c r="G259" s="59"/>
      <c r="H259" s="59"/>
      <c r="I259" s="194">
        <v>7909600</v>
      </c>
      <c r="J259" s="33"/>
    </row>
    <row r="260" spans="1:11" ht="51.75" hidden="1" customHeight="1" x14ac:dyDescent="0.35">
      <c r="A260" s="78"/>
      <c r="B260" s="121"/>
      <c r="C260" s="127"/>
      <c r="D260" s="68"/>
      <c r="E260" s="60" t="s">
        <v>223</v>
      </c>
      <c r="F260" s="59"/>
      <c r="G260" s="59"/>
      <c r="H260" s="59"/>
      <c r="I260" s="194">
        <v>795000</v>
      </c>
      <c r="J260" s="61"/>
    </row>
    <row r="261" spans="1:11" ht="39.75" hidden="1" customHeight="1" x14ac:dyDescent="0.35">
      <c r="A261" s="232"/>
      <c r="B261" s="230"/>
      <c r="C261" s="275"/>
      <c r="D261" s="231"/>
      <c r="E261" s="278" t="s">
        <v>359</v>
      </c>
      <c r="F261" s="256"/>
      <c r="G261" s="256"/>
      <c r="H261" s="256"/>
      <c r="I261" s="276">
        <v>1138620</v>
      </c>
      <c r="J261" s="228"/>
    </row>
    <row r="262" spans="1:11" ht="39.75" hidden="1" customHeight="1" x14ac:dyDescent="0.35">
      <c r="A262" s="232"/>
      <c r="B262" s="230"/>
      <c r="C262" s="122"/>
      <c r="D262" s="231"/>
      <c r="E262" s="238" t="s">
        <v>414</v>
      </c>
      <c r="F262" s="256"/>
      <c r="G262" s="256"/>
      <c r="H262" s="256"/>
      <c r="I262" s="276">
        <v>478900</v>
      </c>
      <c r="J262" s="228"/>
    </row>
    <row r="263" spans="1:11" ht="39.75" customHeight="1" x14ac:dyDescent="0.35">
      <c r="A263" s="232"/>
      <c r="B263" s="230"/>
      <c r="C263" s="122"/>
      <c r="D263" s="231"/>
      <c r="E263" s="206" t="s">
        <v>425</v>
      </c>
      <c r="F263" s="256"/>
      <c r="G263" s="256"/>
      <c r="H263" s="256"/>
      <c r="I263" s="276">
        <v>1500000</v>
      </c>
      <c r="J263" s="228"/>
      <c r="K263" s="3">
        <v>1</v>
      </c>
    </row>
    <row r="264" spans="1:11" ht="60.75" hidden="1" customHeight="1" x14ac:dyDescent="0.35">
      <c r="A264" s="232"/>
      <c r="B264" s="230"/>
      <c r="C264" s="122"/>
      <c r="D264" s="231"/>
      <c r="E264" s="206" t="s">
        <v>369</v>
      </c>
      <c r="F264" s="256"/>
      <c r="G264" s="256"/>
      <c r="H264" s="256"/>
      <c r="I264" s="276">
        <v>2000000</v>
      </c>
      <c r="J264" s="228"/>
    </row>
    <row r="265" spans="1:11" ht="38.25" hidden="1" customHeight="1" x14ac:dyDescent="0.35">
      <c r="A265" s="29"/>
      <c r="B265" s="121"/>
      <c r="C265" s="122"/>
      <c r="D265" s="68"/>
      <c r="E265" s="85" t="s">
        <v>166</v>
      </c>
      <c r="F265" s="59"/>
      <c r="G265" s="59"/>
      <c r="H265" s="59"/>
      <c r="I265" s="194">
        <v>800000</v>
      </c>
      <c r="J265" s="33"/>
    </row>
    <row r="266" spans="1:11" ht="28.5" hidden="1" customHeight="1" x14ac:dyDescent="0.35">
      <c r="A266" s="29"/>
      <c r="B266" s="121"/>
      <c r="C266" s="122"/>
      <c r="D266" s="68"/>
      <c r="E266" s="59" t="s">
        <v>167</v>
      </c>
      <c r="F266" s="59"/>
      <c r="G266" s="59"/>
      <c r="H266" s="59"/>
      <c r="I266" s="193">
        <v>500000</v>
      </c>
      <c r="J266" s="33"/>
    </row>
    <row r="267" spans="1:11" ht="12" customHeight="1" x14ac:dyDescent="0.35">
      <c r="A267" s="78"/>
      <c r="B267" s="121"/>
      <c r="C267" s="127"/>
      <c r="D267" s="68"/>
      <c r="E267" s="59"/>
      <c r="F267" s="59"/>
      <c r="G267" s="59"/>
      <c r="H267" s="59"/>
      <c r="I267" s="193"/>
      <c r="J267" s="61"/>
      <c r="K267" s="3">
        <v>1</v>
      </c>
    </row>
    <row r="268" spans="1:11" ht="56.25" hidden="1" customHeight="1" x14ac:dyDescent="0.35">
      <c r="A268" s="140" t="s">
        <v>211</v>
      </c>
      <c r="B268" s="141">
        <v>8741</v>
      </c>
      <c r="C268" s="174" t="s">
        <v>133</v>
      </c>
      <c r="D268" s="134" t="s">
        <v>212</v>
      </c>
      <c r="E268" s="175"/>
      <c r="F268" s="59"/>
      <c r="G268" s="59"/>
      <c r="H268" s="59"/>
      <c r="I268" s="192">
        <f>I269</f>
        <v>800000</v>
      </c>
      <c r="J268" s="61"/>
    </row>
    <row r="269" spans="1:11" ht="39.75" hidden="1" customHeight="1" x14ac:dyDescent="0.35">
      <c r="A269" s="78"/>
      <c r="B269" s="121"/>
      <c r="C269" s="176"/>
      <c r="D269" s="68"/>
      <c r="E269" s="175" t="s">
        <v>213</v>
      </c>
      <c r="F269" s="59"/>
      <c r="G269" s="59"/>
      <c r="H269" s="59"/>
      <c r="I269" s="193">
        <v>800000</v>
      </c>
      <c r="J269" s="61"/>
    </row>
    <row r="270" spans="1:11" ht="9" hidden="1" customHeight="1" x14ac:dyDescent="0.35">
      <c r="A270" s="116"/>
      <c r="B270" s="117"/>
      <c r="C270" s="117"/>
      <c r="D270" s="51"/>
      <c r="E270" s="51"/>
      <c r="F270" s="51"/>
      <c r="G270" s="51"/>
      <c r="H270" s="51"/>
      <c r="I270" s="193"/>
      <c r="J270" s="33"/>
    </row>
    <row r="271" spans="1:11" ht="26.25" customHeight="1" x14ac:dyDescent="0.45">
      <c r="A271" s="103">
        <v>1400000</v>
      </c>
      <c r="B271" s="124"/>
      <c r="C271" s="125"/>
      <c r="D271" s="89" t="s">
        <v>168</v>
      </c>
      <c r="E271" s="126"/>
      <c r="F271" s="126"/>
      <c r="G271" s="126"/>
      <c r="H271" s="126"/>
      <c r="I271" s="191">
        <f>I272</f>
        <v>7686000</v>
      </c>
      <c r="J271" s="28"/>
      <c r="K271" s="3">
        <v>1</v>
      </c>
    </row>
    <row r="272" spans="1:11" ht="26.25" customHeight="1" x14ac:dyDescent="0.45">
      <c r="A272" s="96">
        <v>1410000</v>
      </c>
      <c r="B272" s="121"/>
      <c r="C272" s="127"/>
      <c r="D272" s="93" t="s">
        <v>169</v>
      </c>
      <c r="E272" s="128"/>
      <c r="F272" s="128"/>
      <c r="G272" s="128"/>
      <c r="H272" s="128"/>
      <c r="I272" s="192">
        <f>I274+I277</f>
        <v>7686000</v>
      </c>
      <c r="J272" s="32"/>
      <c r="K272" s="3">
        <v>1</v>
      </c>
    </row>
    <row r="273" spans="1:11" ht="6.75" customHeight="1" x14ac:dyDescent="0.45">
      <c r="A273" s="29"/>
      <c r="B273" s="121"/>
      <c r="C273" s="127"/>
      <c r="D273" s="68"/>
      <c r="E273" s="128"/>
      <c r="F273" s="128"/>
      <c r="G273" s="128"/>
      <c r="H273" s="128"/>
      <c r="I273" s="193"/>
      <c r="J273" s="33"/>
      <c r="K273" s="3">
        <v>1</v>
      </c>
    </row>
    <row r="274" spans="1:11" ht="36.75" hidden="1" customHeight="1" x14ac:dyDescent="0.45">
      <c r="A274" s="29" t="s">
        <v>170</v>
      </c>
      <c r="B274" s="34" t="s">
        <v>88</v>
      </c>
      <c r="C274" s="34" t="s">
        <v>23</v>
      </c>
      <c r="D274" s="36" t="s">
        <v>89</v>
      </c>
      <c r="E274" s="129"/>
      <c r="F274" s="129"/>
      <c r="G274" s="129"/>
      <c r="H274" s="129"/>
      <c r="I274" s="192">
        <f>SUM(I275)</f>
        <v>1480000</v>
      </c>
      <c r="J274" s="32"/>
    </row>
    <row r="275" spans="1:11" ht="22.5" hidden="1" customHeight="1" x14ac:dyDescent="0.35">
      <c r="A275" s="29"/>
      <c r="B275" s="34"/>
      <c r="C275" s="34"/>
      <c r="D275" s="115"/>
      <c r="E275" s="85" t="s">
        <v>25</v>
      </c>
      <c r="F275" s="130"/>
      <c r="G275" s="130"/>
      <c r="H275" s="131"/>
      <c r="I275" s="193">
        <v>1480000</v>
      </c>
      <c r="J275" s="33"/>
    </row>
    <row r="276" spans="1:11" ht="10.5" hidden="1" customHeight="1" x14ac:dyDescent="0.35">
      <c r="A276" s="232"/>
      <c r="B276" s="224"/>
      <c r="C276" s="224"/>
      <c r="D276" s="225"/>
      <c r="E276" s="269"/>
      <c r="F276" s="130"/>
      <c r="G276" s="130"/>
      <c r="H276" s="131"/>
      <c r="I276" s="227"/>
      <c r="J276" s="228"/>
    </row>
    <row r="277" spans="1:11" ht="38.25" customHeight="1" x14ac:dyDescent="0.35">
      <c r="A277" s="232" t="s">
        <v>353</v>
      </c>
      <c r="B277" s="224" t="s">
        <v>352</v>
      </c>
      <c r="C277" s="264" t="s">
        <v>32</v>
      </c>
      <c r="D277" s="226" t="s">
        <v>194</v>
      </c>
      <c r="E277" s="131"/>
      <c r="F277" s="130"/>
      <c r="G277" s="130"/>
      <c r="H277" s="131"/>
      <c r="I277" s="237">
        <f>SUM(I278:I279)</f>
        <v>6206000</v>
      </c>
      <c r="J277" s="228"/>
      <c r="K277" s="3">
        <v>1</v>
      </c>
    </row>
    <row r="278" spans="1:11" ht="35.25" customHeight="1" x14ac:dyDescent="0.35">
      <c r="A278" s="232"/>
      <c r="B278" s="224"/>
      <c r="C278" s="264"/>
      <c r="D278" s="226"/>
      <c r="E278" s="271" t="s">
        <v>351</v>
      </c>
      <c r="F278" s="130"/>
      <c r="G278" s="130"/>
      <c r="H278" s="131"/>
      <c r="I278" s="227">
        <v>406000</v>
      </c>
      <c r="J278" s="228"/>
      <c r="K278" s="3">
        <v>1</v>
      </c>
    </row>
    <row r="279" spans="1:11" ht="54" hidden="1" customHeight="1" x14ac:dyDescent="0.35">
      <c r="A279" s="232"/>
      <c r="B279" s="224"/>
      <c r="C279" s="264"/>
      <c r="D279" s="226"/>
      <c r="E279" s="271" t="s">
        <v>391</v>
      </c>
      <c r="F279" s="130"/>
      <c r="G279" s="130"/>
      <c r="H279" s="131"/>
      <c r="I279" s="227">
        <v>5800000</v>
      </c>
      <c r="J279" s="228"/>
    </row>
    <row r="280" spans="1:11" ht="8.25" customHeight="1" x14ac:dyDescent="0.35">
      <c r="A280" s="116"/>
      <c r="B280" s="117"/>
      <c r="C280" s="117"/>
      <c r="D280" s="51"/>
      <c r="E280" s="51"/>
      <c r="F280" s="51"/>
      <c r="G280" s="51"/>
      <c r="H280" s="51"/>
      <c r="I280" s="193"/>
      <c r="J280" s="33"/>
      <c r="K280" s="3">
        <v>1</v>
      </c>
    </row>
    <row r="281" spans="1:11" ht="24.75" customHeight="1" x14ac:dyDescent="0.35">
      <c r="A281" s="24" t="s">
        <v>171</v>
      </c>
      <c r="B281" s="124"/>
      <c r="C281" s="125"/>
      <c r="D281" s="89" t="s">
        <v>172</v>
      </c>
      <c r="E281" s="82"/>
      <c r="F281" s="82"/>
      <c r="G281" s="82"/>
      <c r="H281" s="82"/>
      <c r="I281" s="191">
        <f>I282</f>
        <v>202745126</v>
      </c>
      <c r="J281" s="28"/>
      <c r="K281" s="3">
        <v>1</v>
      </c>
    </row>
    <row r="282" spans="1:11" ht="24" customHeight="1" x14ac:dyDescent="0.35">
      <c r="A282" s="78" t="s">
        <v>173</v>
      </c>
      <c r="B282" s="121"/>
      <c r="C282" s="127"/>
      <c r="D282" s="93" t="s">
        <v>172</v>
      </c>
      <c r="E282" s="68"/>
      <c r="F282" s="68"/>
      <c r="G282" s="68"/>
      <c r="H282" s="68"/>
      <c r="I282" s="192">
        <f>I343+I340+I318+I346+I294+I321+I328+I302+I287+I297+I315+I291+I284+I311+I306+I325</f>
        <v>202745126</v>
      </c>
      <c r="J282" s="63"/>
      <c r="K282" s="3">
        <v>1</v>
      </c>
    </row>
    <row r="283" spans="1:11" ht="7.5" customHeight="1" x14ac:dyDescent="0.35">
      <c r="A283" s="78"/>
      <c r="B283" s="121"/>
      <c r="C283" s="121"/>
      <c r="D283" s="93"/>
      <c r="E283" s="68"/>
      <c r="F283" s="68"/>
      <c r="G283" s="68"/>
      <c r="H283" s="68"/>
      <c r="I283" s="193"/>
      <c r="J283" s="61"/>
      <c r="K283" s="3">
        <v>1</v>
      </c>
    </row>
    <row r="284" spans="1:11" ht="36" hidden="1" customHeight="1" x14ac:dyDescent="0.45">
      <c r="A284" s="78" t="s">
        <v>287</v>
      </c>
      <c r="B284" s="80" t="s">
        <v>88</v>
      </c>
      <c r="C284" s="178" t="s">
        <v>23</v>
      </c>
      <c r="D284" s="81" t="s">
        <v>104</v>
      </c>
      <c r="E284" s="129"/>
      <c r="F284" s="68"/>
      <c r="G284" s="68"/>
      <c r="H284" s="68"/>
      <c r="I284" s="192">
        <f>I285</f>
        <v>100000</v>
      </c>
      <c r="J284" s="61"/>
    </row>
    <row r="285" spans="1:11" ht="22.5" hidden="1" customHeight="1" x14ac:dyDescent="0.35">
      <c r="A285" s="78"/>
      <c r="B285" s="80"/>
      <c r="C285" s="178"/>
      <c r="D285" s="115"/>
      <c r="E285" s="65" t="s">
        <v>198</v>
      </c>
      <c r="F285" s="68"/>
      <c r="G285" s="68"/>
      <c r="H285" s="68"/>
      <c r="I285" s="193">
        <v>100000</v>
      </c>
      <c r="J285" s="61"/>
    </row>
    <row r="286" spans="1:11" ht="7.5" hidden="1" customHeight="1" x14ac:dyDescent="0.35">
      <c r="A286" s="78"/>
      <c r="B286" s="121"/>
      <c r="C286" s="121"/>
      <c r="D286" s="93"/>
      <c r="E286" s="68"/>
      <c r="F286" s="68"/>
      <c r="G286" s="68"/>
      <c r="H286" s="68"/>
      <c r="I286" s="193"/>
      <c r="J286" s="61"/>
    </row>
    <row r="287" spans="1:11" ht="24" hidden="1" customHeight="1" x14ac:dyDescent="0.35">
      <c r="A287" s="78" t="s">
        <v>174</v>
      </c>
      <c r="B287" s="57">
        <v>1080</v>
      </c>
      <c r="C287" s="80" t="s">
        <v>175</v>
      </c>
      <c r="D287" s="68" t="s">
        <v>176</v>
      </c>
      <c r="E287" s="51"/>
      <c r="F287" s="51"/>
      <c r="G287" s="51"/>
      <c r="H287" s="51"/>
      <c r="I287" s="192">
        <f>SUM(I288:I289)</f>
        <v>503700</v>
      </c>
      <c r="J287" s="33"/>
    </row>
    <row r="288" spans="1:11" ht="24.75" hidden="1" customHeight="1" x14ac:dyDescent="0.35">
      <c r="A288" s="78"/>
      <c r="B288" s="121"/>
      <c r="C288" s="121"/>
      <c r="D288" s="93"/>
      <c r="E288" s="65" t="s">
        <v>286</v>
      </c>
      <c r="F288" s="51"/>
      <c r="G288" s="51"/>
      <c r="H288" s="51"/>
      <c r="I288" s="193">
        <v>253700</v>
      </c>
      <c r="J288" s="33"/>
    </row>
    <row r="289" spans="1:10" ht="24.75" hidden="1" customHeight="1" x14ac:dyDescent="0.35">
      <c r="A289" s="232"/>
      <c r="B289" s="230"/>
      <c r="C289" s="230"/>
      <c r="D289" s="257"/>
      <c r="E289" s="226" t="s">
        <v>392</v>
      </c>
      <c r="F289" s="231"/>
      <c r="G289" s="231"/>
      <c r="H289" s="231"/>
      <c r="I289" s="227">
        <v>250000</v>
      </c>
      <c r="J289" s="228"/>
    </row>
    <row r="290" spans="1:10" ht="7.5" hidden="1" customHeight="1" x14ac:dyDescent="0.35">
      <c r="A290" s="29"/>
      <c r="B290" s="121"/>
      <c r="C290" s="121"/>
      <c r="D290" s="30"/>
      <c r="E290" s="51"/>
      <c r="F290" s="51"/>
      <c r="G290" s="51"/>
      <c r="H290" s="51"/>
      <c r="I290" s="193"/>
      <c r="J290" s="33"/>
    </row>
    <row r="291" spans="1:10" ht="24" hidden="1" customHeight="1" x14ac:dyDescent="0.35">
      <c r="A291" s="78" t="s">
        <v>248</v>
      </c>
      <c r="B291" s="57">
        <v>1300</v>
      </c>
      <c r="C291" s="80" t="s">
        <v>219</v>
      </c>
      <c r="D291" s="183" t="s">
        <v>246</v>
      </c>
      <c r="E291" s="68"/>
      <c r="F291" s="68"/>
      <c r="G291" s="68"/>
      <c r="H291" s="68"/>
      <c r="I291" s="192">
        <f>I292</f>
        <v>20000</v>
      </c>
      <c r="J291" s="61"/>
    </row>
    <row r="292" spans="1:10" ht="26.25" hidden="1" customHeight="1" x14ac:dyDescent="0.35">
      <c r="A292" s="78"/>
      <c r="B292" s="121"/>
      <c r="C292" s="121"/>
      <c r="D292" s="93"/>
      <c r="E292" s="133" t="s">
        <v>249</v>
      </c>
      <c r="F292" s="68"/>
      <c r="G292" s="68"/>
      <c r="H292" s="68"/>
      <c r="I292" s="193">
        <v>20000</v>
      </c>
      <c r="J292" s="61"/>
    </row>
    <row r="293" spans="1:10" ht="7.5" hidden="1" customHeight="1" x14ac:dyDescent="0.35">
      <c r="A293" s="78"/>
      <c r="B293" s="121"/>
      <c r="C293" s="121"/>
      <c r="D293" s="93"/>
      <c r="E293" s="68"/>
      <c r="F293" s="68"/>
      <c r="G293" s="68"/>
      <c r="H293" s="68"/>
      <c r="I293" s="193"/>
      <c r="J293" s="61"/>
    </row>
    <row r="294" spans="1:10" ht="28.5" hidden="1" customHeight="1" x14ac:dyDescent="0.35">
      <c r="A294" s="29" t="s">
        <v>177</v>
      </c>
      <c r="B294" s="34" t="s">
        <v>178</v>
      </c>
      <c r="C294" s="80" t="s">
        <v>77</v>
      </c>
      <c r="D294" s="46" t="s">
        <v>78</v>
      </c>
      <c r="E294" s="51"/>
      <c r="F294" s="51"/>
      <c r="G294" s="51"/>
      <c r="H294" s="51"/>
      <c r="I294" s="192">
        <f>I295</f>
        <v>14500000</v>
      </c>
      <c r="J294" s="33"/>
    </row>
    <row r="295" spans="1:10" ht="52.5" hidden="1" customHeight="1" x14ac:dyDescent="0.35">
      <c r="A295" s="29"/>
      <c r="B295" s="121"/>
      <c r="C295" s="121"/>
      <c r="D295" s="30"/>
      <c r="E295" s="132" t="s">
        <v>179</v>
      </c>
      <c r="F295" s="51"/>
      <c r="G295" s="51"/>
      <c r="H295" s="51"/>
      <c r="I295" s="193">
        <v>14500000</v>
      </c>
      <c r="J295" s="33"/>
    </row>
    <row r="296" spans="1:10" ht="9" hidden="1" customHeight="1" x14ac:dyDescent="0.35">
      <c r="A296" s="29"/>
      <c r="B296" s="121"/>
      <c r="C296" s="121"/>
      <c r="D296" s="30"/>
      <c r="E296" s="51"/>
      <c r="F296" s="51"/>
      <c r="G296" s="51"/>
      <c r="H296" s="51"/>
      <c r="I296" s="193"/>
      <c r="J296" s="33"/>
    </row>
    <row r="297" spans="1:10" ht="36" hidden="1" customHeight="1" x14ac:dyDescent="0.35">
      <c r="A297" s="29" t="s">
        <v>180</v>
      </c>
      <c r="B297" s="57">
        <v>2080</v>
      </c>
      <c r="C297" s="80" t="s">
        <v>81</v>
      </c>
      <c r="D297" s="56" t="s">
        <v>82</v>
      </c>
      <c r="E297" s="51"/>
      <c r="F297" s="51"/>
      <c r="G297" s="51"/>
      <c r="H297" s="51"/>
      <c r="I297" s="192">
        <f>SUM(I298:I300)</f>
        <v>5234104</v>
      </c>
      <c r="J297" s="33"/>
    </row>
    <row r="298" spans="1:10" ht="39.75" hidden="1" customHeight="1" x14ac:dyDescent="0.35">
      <c r="A298" s="29"/>
      <c r="B298" s="121"/>
      <c r="C298" s="121"/>
      <c r="D298" s="30"/>
      <c r="E298" s="226" t="s">
        <v>288</v>
      </c>
      <c r="F298" s="51"/>
      <c r="G298" s="51"/>
      <c r="H298" s="51"/>
      <c r="I298" s="193">
        <v>2000000</v>
      </c>
      <c r="J298" s="33"/>
    </row>
    <row r="299" spans="1:10" ht="39.75" hidden="1" customHeight="1" x14ac:dyDescent="0.35">
      <c r="A299" s="232"/>
      <c r="B299" s="230"/>
      <c r="C299" s="230"/>
      <c r="D299" s="257"/>
      <c r="E299" s="260" t="s">
        <v>335</v>
      </c>
      <c r="F299" s="231"/>
      <c r="G299" s="231"/>
      <c r="H299" s="231"/>
      <c r="I299" s="227">
        <v>1734104</v>
      </c>
      <c r="J299" s="228"/>
    </row>
    <row r="300" spans="1:10" ht="39.75" hidden="1" customHeight="1" x14ac:dyDescent="0.35">
      <c r="A300" s="78"/>
      <c r="B300" s="121"/>
      <c r="C300" s="121"/>
      <c r="D300" s="93"/>
      <c r="E300" s="175" t="s">
        <v>276</v>
      </c>
      <c r="F300" s="68"/>
      <c r="G300" s="68"/>
      <c r="H300" s="68"/>
      <c r="I300" s="193">
        <v>1500000</v>
      </c>
      <c r="J300" s="61"/>
    </row>
    <row r="301" spans="1:10" ht="9" hidden="1" customHeight="1" x14ac:dyDescent="0.35">
      <c r="A301" s="29"/>
      <c r="B301" s="121"/>
      <c r="C301" s="121"/>
      <c r="D301" s="30"/>
      <c r="E301" s="51"/>
      <c r="F301" s="51"/>
      <c r="G301" s="51"/>
      <c r="H301" s="51"/>
      <c r="I301" s="193"/>
      <c r="J301" s="33"/>
    </row>
    <row r="302" spans="1:10" ht="55.5" hidden="1" customHeight="1" x14ac:dyDescent="0.35">
      <c r="A302" s="29" t="s">
        <v>181</v>
      </c>
      <c r="B302" s="50">
        <v>3104</v>
      </c>
      <c r="C302" s="50">
        <v>1020</v>
      </c>
      <c r="D302" s="42" t="s">
        <v>98</v>
      </c>
      <c r="E302" s="51"/>
      <c r="F302" s="51"/>
      <c r="G302" s="51"/>
      <c r="H302" s="51"/>
      <c r="I302" s="192">
        <f>SUM(I303:I304)</f>
        <v>1158000</v>
      </c>
      <c r="J302" s="33"/>
    </row>
    <row r="303" spans="1:10" ht="54" hidden="1" customHeight="1" x14ac:dyDescent="0.35">
      <c r="A303" s="29"/>
      <c r="B303" s="117"/>
      <c r="C303" s="117"/>
      <c r="D303" s="30"/>
      <c r="E303" s="226" t="s">
        <v>360</v>
      </c>
      <c r="F303" s="51"/>
      <c r="G303" s="51"/>
      <c r="H303" s="51"/>
      <c r="I303" s="193">
        <v>310000</v>
      </c>
      <c r="J303" s="33"/>
    </row>
    <row r="304" spans="1:10" ht="54" hidden="1" customHeight="1" x14ac:dyDescent="0.35">
      <c r="A304" s="78"/>
      <c r="B304" s="121"/>
      <c r="C304" s="121"/>
      <c r="D304" s="93"/>
      <c r="E304" s="65" t="s">
        <v>254</v>
      </c>
      <c r="F304" s="68"/>
      <c r="G304" s="68"/>
      <c r="H304" s="68"/>
      <c r="I304" s="193">
        <v>848000</v>
      </c>
      <c r="J304" s="61"/>
    </row>
    <row r="305" spans="1:10" ht="9.75" hidden="1" customHeight="1" x14ac:dyDescent="0.35">
      <c r="A305" s="232"/>
      <c r="B305" s="230"/>
      <c r="C305" s="230"/>
      <c r="D305" s="257"/>
      <c r="E305" s="226"/>
      <c r="F305" s="231"/>
      <c r="G305" s="231"/>
      <c r="H305" s="231"/>
      <c r="I305" s="227"/>
      <c r="J305" s="228"/>
    </row>
    <row r="306" spans="1:10" ht="41.25" hidden="1" customHeight="1" x14ac:dyDescent="0.35">
      <c r="A306" s="232" t="s">
        <v>331</v>
      </c>
      <c r="B306" s="243">
        <v>3194</v>
      </c>
      <c r="C306" s="245">
        <v>1030</v>
      </c>
      <c r="D306" s="184" t="s">
        <v>332</v>
      </c>
      <c r="E306" s="231"/>
      <c r="F306" s="231"/>
      <c r="G306" s="231"/>
      <c r="H306" s="231"/>
      <c r="I306" s="237">
        <f>SUM(I307:I309)</f>
        <v>96235956</v>
      </c>
      <c r="J306" s="228"/>
    </row>
    <row r="307" spans="1:10" ht="60" hidden="1" customHeight="1" x14ac:dyDescent="0.35">
      <c r="A307" s="232"/>
      <c r="B307" s="230"/>
      <c r="C307" s="258"/>
      <c r="D307" s="257"/>
      <c r="E307" s="259" t="s">
        <v>333</v>
      </c>
      <c r="F307" s="231"/>
      <c r="G307" s="231"/>
      <c r="H307" s="231"/>
      <c r="I307" s="227">
        <v>63735956</v>
      </c>
      <c r="J307" s="228"/>
    </row>
    <row r="308" spans="1:10" ht="36" hidden="1" customHeight="1" x14ac:dyDescent="0.35">
      <c r="A308" s="232"/>
      <c r="B308" s="230"/>
      <c r="C308" s="258"/>
      <c r="D308" s="257"/>
      <c r="E308" s="134" t="s">
        <v>367</v>
      </c>
      <c r="F308" s="231"/>
      <c r="G308" s="231"/>
      <c r="H308" s="231"/>
      <c r="I308" s="227">
        <v>3000000</v>
      </c>
      <c r="J308" s="228"/>
    </row>
    <row r="309" spans="1:10" ht="57.75" hidden="1" customHeight="1" x14ac:dyDescent="0.35">
      <c r="A309" s="232"/>
      <c r="B309" s="230"/>
      <c r="C309" s="258"/>
      <c r="D309" s="257"/>
      <c r="E309" s="259" t="s">
        <v>334</v>
      </c>
      <c r="F309" s="231"/>
      <c r="G309" s="231"/>
      <c r="H309" s="231"/>
      <c r="I309" s="227">
        <v>29500000</v>
      </c>
      <c r="J309" s="228"/>
    </row>
    <row r="310" spans="1:10" ht="9.75" hidden="1" customHeight="1" x14ac:dyDescent="0.35">
      <c r="A310" s="29"/>
      <c r="B310" s="121"/>
      <c r="C310" s="121"/>
      <c r="D310" s="30"/>
      <c r="E310" s="51"/>
      <c r="F310" s="51"/>
      <c r="G310" s="51"/>
      <c r="H310" s="51"/>
      <c r="I310" s="193"/>
      <c r="J310" s="33"/>
    </row>
    <row r="311" spans="1:10" ht="54.75" hidden="1" customHeight="1" x14ac:dyDescent="0.35">
      <c r="A311" s="78" t="s">
        <v>289</v>
      </c>
      <c r="B311" s="57">
        <v>3245</v>
      </c>
      <c r="C311" s="218">
        <v>1040</v>
      </c>
      <c r="D311" s="35" t="s">
        <v>290</v>
      </c>
      <c r="E311" s="68"/>
      <c r="F311" s="68"/>
      <c r="G311" s="68"/>
      <c r="H311" s="68"/>
      <c r="I311" s="192">
        <f>SUM(I312:I313)</f>
        <v>27337866</v>
      </c>
      <c r="J311" s="61"/>
    </row>
    <row r="312" spans="1:10" ht="75.75" hidden="1" customHeight="1" x14ac:dyDescent="0.35">
      <c r="A312" s="78"/>
      <c r="B312" s="121"/>
      <c r="C312" s="41"/>
      <c r="D312" s="93"/>
      <c r="E312" s="259" t="s">
        <v>291</v>
      </c>
      <c r="F312" s="68"/>
      <c r="G312" s="68"/>
      <c r="H312" s="68"/>
      <c r="I312" s="193">
        <v>26437228</v>
      </c>
      <c r="J312" s="61"/>
    </row>
    <row r="313" spans="1:10" ht="58.5" hidden="1" customHeight="1" x14ac:dyDescent="0.35">
      <c r="A313" s="232"/>
      <c r="B313" s="230"/>
      <c r="C313" s="258"/>
      <c r="D313" s="257"/>
      <c r="E313" s="259" t="s">
        <v>341</v>
      </c>
      <c r="F313" s="231"/>
      <c r="G313" s="231"/>
      <c r="H313" s="231"/>
      <c r="I313" s="227">
        <v>900638</v>
      </c>
      <c r="J313" s="228"/>
    </row>
    <row r="314" spans="1:10" ht="9.75" hidden="1" customHeight="1" x14ac:dyDescent="0.35">
      <c r="A314" s="78"/>
      <c r="B314" s="121"/>
      <c r="C314" s="121"/>
      <c r="D314" s="93"/>
      <c r="E314" s="68"/>
      <c r="F314" s="68"/>
      <c r="G314" s="68"/>
      <c r="H314" s="68"/>
      <c r="I314" s="193"/>
      <c r="J314" s="61"/>
    </row>
    <row r="315" spans="1:10" ht="24.75" hidden="1" customHeight="1" x14ac:dyDescent="0.35">
      <c r="A315" s="78" t="s">
        <v>224</v>
      </c>
      <c r="B315" s="57">
        <v>4030</v>
      </c>
      <c r="C315" s="55" t="s">
        <v>109</v>
      </c>
      <c r="D315" s="177" t="s">
        <v>110</v>
      </c>
      <c r="E315" s="68"/>
      <c r="F315" s="68"/>
      <c r="G315" s="68"/>
      <c r="H315" s="68"/>
      <c r="I315" s="192">
        <f>I316</f>
        <v>209000</v>
      </c>
      <c r="J315" s="61"/>
    </row>
    <row r="316" spans="1:10" ht="36" hidden="1" customHeight="1" x14ac:dyDescent="0.35">
      <c r="A316" s="78"/>
      <c r="B316" s="121"/>
      <c r="C316" s="41"/>
      <c r="D316" s="93"/>
      <c r="E316" s="65" t="s">
        <v>225</v>
      </c>
      <c r="F316" s="68"/>
      <c r="G316" s="68"/>
      <c r="H316" s="68"/>
      <c r="I316" s="193">
        <v>209000</v>
      </c>
      <c r="J316" s="61"/>
    </row>
    <row r="317" spans="1:10" ht="9.75" hidden="1" customHeight="1" x14ac:dyDescent="0.35">
      <c r="A317" s="78"/>
      <c r="B317" s="121"/>
      <c r="C317" s="121"/>
      <c r="D317" s="93"/>
      <c r="E317" s="68"/>
      <c r="F317" s="68"/>
      <c r="G317" s="68"/>
      <c r="H317" s="68"/>
      <c r="I317" s="193"/>
      <c r="J317" s="61"/>
    </row>
    <row r="318" spans="1:10" ht="24" hidden="1" customHeight="1" x14ac:dyDescent="0.35">
      <c r="A318" s="78" t="s">
        <v>182</v>
      </c>
      <c r="B318" s="57">
        <v>4040</v>
      </c>
      <c r="C318" s="55" t="s">
        <v>109</v>
      </c>
      <c r="D318" s="68" t="s">
        <v>114</v>
      </c>
      <c r="E318" s="46"/>
      <c r="F318" s="46"/>
      <c r="G318" s="46"/>
      <c r="H318" s="46"/>
      <c r="I318" s="192">
        <f>I319</f>
        <v>120000</v>
      </c>
      <c r="J318" s="33"/>
    </row>
    <row r="319" spans="1:10" ht="37.5" hidden="1" customHeight="1" x14ac:dyDescent="0.35">
      <c r="A319" s="116"/>
      <c r="B319" s="121"/>
      <c r="C319" s="121"/>
      <c r="D319" s="68"/>
      <c r="E319" s="133" t="s">
        <v>183</v>
      </c>
      <c r="F319" s="46"/>
      <c r="G319" s="46"/>
      <c r="H319" s="46"/>
      <c r="I319" s="193">
        <v>120000</v>
      </c>
      <c r="J319" s="33"/>
    </row>
    <row r="320" spans="1:10" ht="6.75" hidden="1" customHeight="1" x14ac:dyDescent="0.35">
      <c r="A320" s="116"/>
      <c r="B320" s="121"/>
      <c r="C320" s="121"/>
      <c r="D320" s="68"/>
      <c r="E320" s="133"/>
      <c r="F320" s="46"/>
      <c r="G320" s="46"/>
      <c r="H320" s="46"/>
      <c r="I320" s="193"/>
      <c r="J320" s="33"/>
    </row>
    <row r="321" spans="1:11" ht="34.5" hidden="1" customHeight="1" x14ac:dyDescent="0.35">
      <c r="A321" s="78" t="s">
        <v>184</v>
      </c>
      <c r="B321" s="83">
        <v>4060</v>
      </c>
      <c r="C321" s="80" t="s">
        <v>116</v>
      </c>
      <c r="D321" s="65" t="s">
        <v>117</v>
      </c>
      <c r="E321" s="46"/>
      <c r="F321" s="46"/>
      <c r="G321" s="46"/>
      <c r="H321" s="46"/>
      <c r="I321" s="192">
        <f>SUM(I322:I323)</f>
        <v>1786000</v>
      </c>
      <c r="J321" s="33"/>
    </row>
    <row r="322" spans="1:11" ht="37.5" hidden="1" customHeight="1" x14ac:dyDescent="0.35">
      <c r="A322" s="116"/>
      <c r="B322" s="117"/>
      <c r="C322" s="117"/>
      <c r="D322" s="51"/>
      <c r="E322" s="134" t="s">
        <v>277</v>
      </c>
      <c r="F322" s="46"/>
      <c r="G322" s="46"/>
      <c r="H322" s="46"/>
      <c r="I322" s="193">
        <v>1600000</v>
      </c>
      <c r="J322" s="33"/>
    </row>
    <row r="323" spans="1:11" ht="37.5" hidden="1" customHeight="1" x14ac:dyDescent="0.35">
      <c r="A323" s="116"/>
      <c r="B323" s="121"/>
      <c r="C323" s="121"/>
      <c r="D323" s="68"/>
      <c r="E323" s="65" t="s">
        <v>278</v>
      </c>
      <c r="F323" s="65"/>
      <c r="G323" s="65"/>
      <c r="H323" s="65"/>
      <c r="I323" s="193">
        <v>186000</v>
      </c>
      <c r="J323" s="61"/>
    </row>
    <row r="324" spans="1:11" ht="7.5" hidden="1" customHeight="1" x14ac:dyDescent="0.35">
      <c r="A324" s="116"/>
      <c r="B324" s="117"/>
      <c r="C324" s="117"/>
      <c r="D324" s="51"/>
      <c r="E324" s="46"/>
      <c r="F324" s="46"/>
      <c r="G324" s="46"/>
      <c r="H324" s="46"/>
      <c r="I324" s="193"/>
      <c r="J324" s="33"/>
    </row>
    <row r="325" spans="1:11" ht="57" hidden="1" customHeight="1" x14ac:dyDescent="0.35">
      <c r="A325" s="244">
        <v>1515031</v>
      </c>
      <c r="B325" s="243">
        <v>5031</v>
      </c>
      <c r="C325" s="243" t="s">
        <v>393</v>
      </c>
      <c r="D325" s="215" t="s">
        <v>125</v>
      </c>
      <c r="E325" s="226"/>
      <c r="F325" s="226"/>
      <c r="G325" s="226"/>
      <c r="H325" s="226"/>
      <c r="I325" s="237">
        <f>I326</f>
        <v>750000</v>
      </c>
      <c r="J325" s="228"/>
    </row>
    <row r="326" spans="1:11" ht="36.75" hidden="1" customHeight="1" x14ac:dyDescent="0.35">
      <c r="A326" s="229"/>
      <c r="B326" s="230"/>
      <c r="C326" s="230"/>
      <c r="D326" s="231"/>
      <c r="E326" s="226" t="s">
        <v>394</v>
      </c>
      <c r="F326" s="226"/>
      <c r="G326" s="226"/>
      <c r="H326" s="226"/>
      <c r="I326" s="227">
        <v>750000</v>
      </c>
      <c r="J326" s="228"/>
    </row>
    <row r="327" spans="1:11" ht="7.5" hidden="1" customHeight="1" x14ac:dyDescent="0.35">
      <c r="A327" s="229"/>
      <c r="B327" s="230"/>
      <c r="C327" s="230"/>
      <c r="D327" s="231"/>
      <c r="E327" s="226"/>
      <c r="F327" s="226"/>
      <c r="G327" s="226"/>
      <c r="H327" s="226"/>
      <c r="I327" s="227"/>
      <c r="J327" s="228"/>
    </row>
    <row r="328" spans="1:11" ht="27.75" customHeight="1" x14ac:dyDescent="0.35">
      <c r="A328" s="29" t="s">
        <v>185</v>
      </c>
      <c r="B328" s="83">
        <v>6011</v>
      </c>
      <c r="C328" s="34" t="s">
        <v>133</v>
      </c>
      <c r="D328" s="46" t="s">
        <v>134</v>
      </c>
      <c r="E328" s="46"/>
      <c r="F328" s="46"/>
      <c r="G328" s="46"/>
      <c r="H328" s="46"/>
      <c r="I328" s="192">
        <f>SUM(I329:I338)</f>
        <v>8545000</v>
      </c>
      <c r="J328" s="33"/>
      <c r="K328" s="3">
        <v>1</v>
      </c>
    </row>
    <row r="329" spans="1:11" ht="35.25" hidden="1" customHeight="1" x14ac:dyDescent="0.35">
      <c r="A329" s="116"/>
      <c r="B329" s="117"/>
      <c r="C329" s="117"/>
      <c r="D329" s="51"/>
      <c r="E329" s="46" t="s">
        <v>186</v>
      </c>
      <c r="F329" s="46"/>
      <c r="G329" s="46"/>
      <c r="H329" s="46"/>
      <c r="I329" s="193">
        <v>345000</v>
      </c>
      <c r="J329" s="33"/>
    </row>
    <row r="330" spans="1:11" ht="56.25" hidden="1" customHeight="1" x14ac:dyDescent="0.35">
      <c r="A330" s="229"/>
      <c r="B330" s="230"/>
      <c r="C330" s="230"/>
      <c r="D330" s="231"/>
      <c r="E330" s="238" t="s">
        <v>299</v>
      </c>
      <c r="F330" s="226"/>
      <c r="G330" s="226"/>
      <c r="H330" s="226"/>
      <c r="I330" s="227">
        <v>500000</v>
      </c>
      <c r="J330" s="228"/>
    </row>
    <row r="331" spans="1:11" ht="54" hidden="1" x14ac:dyDescent="0.35">
      <c r="A331" s="229"/>
      <c r="B331" s="230"/>
      <c r="C331" s="230"/>
      <c r="D331" s="231"/>
      <c r="E331" s="238" t="s">
        <v>300</v>
      </c>
      <c r="F331" s="226"/>
      <c r="G331" s="226"/>
      <c r="H331" s="226"/>
      <c r="I331" s="227">
        <v>1000000</v>
      </c>
      <c r="J331" s="228"/>
    </row>
    <row r="332" spans="1:11" ht="54" hidden="1" x14ac:dyDescent="0.35">
      <c r="A332" s="229"/>
      <c r="B332" s="230"/>
      <c r="C332" s="230"/>
      <c r="D332" s="231"/>
      <c r="E332" s="238" t="s">
        <v>301</v>
      </c>
      <c r="F332" s="226"/>
      <c r="G332" s="226"/>
      <c r="H332" s="226"/>
      <c r="I332" s="227">
        <v>1500000</v>
      </c>
      <c r="J332" s="228"/>
    </row>
    <row r="333" spans="1:11" ht="54" hidden="1" x14ac:dyDescent="0.35">
      <c r="A333" s="229"/>
      <c r="B333" s="230"/>
      <c r="C333" s="230"/>
      <c r="D333" s="231"/>
      <c r="E333" s="238" t="s">
        <v>302</v>
      </c>
      <c r="F333" s="226"/>
      <c r="G333" s="226"/>
      <c r="H333" s="226"/>
      <c r="I333" s="227">
        <v>2000000</v>
      </c>
      <c r="J333" s="228"/>
    </row>
    <row r="334" spans="1:11" ht="54" x14ac:dyDescent="0.35">
      <c r="A334" s="229"/>
      <c r="B334" s="230"/>
      <c r="C334" s="230"/>
      <c r="D334" s="231"/>
      <c r="E334" s="238" t="s">
        <v>303</v>
      </c>
      <c r="F334" s="226"/>
      <c r="G334" s="226"/>
      <c r="H334" s="226"/>
      <c r="I334" s="227">
        <v>240000</v>
      </c>
      <c r="J334" s="228"/>
      <c r="K334" s="3">
        <v>1</v>
      </c>
    </row>
    <row r="335" spans="1:11" ht="54" hidden="1" x14ac:dyDescent="0.35">
      <c r="A335" s="229"/>
      <c r="B335" s="230"/>
      <c r="C335" s="230"/>
      <c r="D335" s="231"/>
      <c r="E335" s="238" t="s">
        <v>304</v>
      </c>
      <c r="F335" s="226"/>
      <c r="G335" s="226"/>
      <c r="H335" s="226"/>
      <c r="I335" s="227">
        <v>500000</v>
      </c>
      <c r="J335" s="228"/>
    </row>
    <row r="336" spans="1:11" ht="54" hidden="1" x14ac:dyDescent="0.35">
      <c r="A336" s="229"/>
      <c r="B336" s="230"/>
      <c r="C336" s="230"/>
      <c r="D336" s="231"/>
      <c r="E336" s="238" t="s">
        <v>305</v>
      </c>
      <c r="F336" s="226"/>
      <c r="G336" s="226"/>
      <c r="H336" s="226"/>
      <c r="I336" s="227">
        <v>1000000</v>
      </c>
      <c r="J336" s="228"/>
    </row>
    <row r="337" spans="1:11" ht="54" hidden="1" x14ac:dyDescent="0.35">
      <c r="A337" s="229"/>
      <c r="B337" s="230"/>
      <c r="C337" s="230"/>
      <c r="D337" s="231"/>
      <c r="E337" s="238" t="s">
        <v>306</v>
      </c>
      <c r="F337" s="226"/>
      <c r="G337" s="226"/>
      <c r="H337" s="226"/>
      <c r="I337" s="227">
        <v>1000000</v>
      </c>
      <c r="J337" s="228"/>
    </row>
    <row r="338" spans="1:11" ht="54" x14ac:dyDescent="0.35">
      <c r="A338" s="229"/>
      <c r="B338" s="230"/>
      <c r="C338" s="230"/>
      <c r="D338" s="231"/>
      <c r="E338" s="238" t="s">
        <v>307</v>
      </c>
      <c r="F338" s="226"/>
      <c r="G338" s="226"/>
      <c r="H338" s="226"/>
      <c r="I338" s="227">
        <v>460000</v>
      </c>
      <c r="J338" s="228"/>
      <c r="K338" s="3">
        <v>1</v>
      </c>
    </row>
    <row r="339" spans="1:11" ht="7.5" customHeight="1" x14ac:dyDescent="0.35">
      <c r="A339" s="116"/>
      <c r="B339" s="117"/>
      <c r="C339" s="117"/>
      <c r="D339" s="51"/>
      <c r="E339" s="46"/>
      <c r="F339" s="46"/>
      <c r="G339" s="46"/>
      <c r="H339" s="46"/>
      <c r="I339" s="193"/>
      <c r="J339" s="33"/>
      <c r="K339" s="3">
        <v>1</v>
      </c>
    </row>
    <row r="340" spans="1:11" ht="36" hidden="1" customHeight="1" x14ac:dyDescent="0.35">
      <c r="A340" s="78" t="s">
        <v>187</v>
      </c>
      <c r="B340" s="79">
        <v>4084</v>
      </c>
      <c r="C340" s="80" t="s">
        <v>188</v>
      </c>
      <c r="D340" s="134" t="s">
        <v>189</v>
      </c>
      <c r="E340" s="46"/>
      <c r="F340" s="46"/>
      <c r="G340" s="46"/>
      <c r="H340" s="46"/>
      <c r="I340" s="192">
        <f>SUM(I341)</f>
        <v>19360000</v>
      </c>
      <c r="J340" s="33"/>
    </row>
    <row r="341" spans="1:11" ht="43.5" hidden="1" customHeight="1" x14ac:dyDescent="0.35">
      <c r="A341" s="29"/>
      <c r="B341" s="83"/>
      <c r="C341" s="34"/>
      <c r="D341" s="46"/>
      <c r="E341" s="46" t="s">
        <v>190</v>
      </c>
      <c r="F341" s="46"/>
      <c r="G341" s="46"/>
      <c r="H341" s="46"/>
      <c r="I341" s="193">
        <v>19360000</v>
      </c>
      <c r="J341" s="33"/>
    </row>
    <row r="342" spans="1:11" ht="7.5" hidden="1" customHeight="1" x14ac:dyDescent="0.35">
      <c r="A342" s="116"/>
      <c r="B342" s="117"/>
      <c r="C342" s="117"/>
      <c r="D342" s="51"/>
      <c r="E342" s="46"/>
      <c r="F342" s="46"/>
      <c r="G342" s="46"/>
      <c r="H342" s="46"/>
      <c r="I342" s="193"/>
      <c r="J342" s="33"/>
    </row>
    <row r="343" spans="1:11" ht="38.25" customHeight="1" x14ac:dyDescent="0.35">
      <c r="A343" s="49">
        <v>1517366</v>
      </c>
      <c r="B343" s="50">
        <v>7366</v>
      </c>
      <c r="C343" s="135" t="s">
        <v>32</v>
      </c>
      <c r="D343" s="56" t="s">
        <v>191</v>
      </c>
      <c r="E343" s="46"/>
      <c r="F343" s="46"/>
      <c r="G343" s="46"/>
      <c r="H343" s="46"/>
      <c r="I343" s="192">
        <f>SUM(I344)</f>
        <v>19444500</v>
      </c>
      <c r="J343" s="33"/>
      <c r="K343" s="3">
        <v>1</v>
      </c>
    </row>
    <row r="344" spans="1:11" ht="84.75" customHeight="1" x14ac:dyDescent="0.35">
      <c r="A344" s="136"/>
      <c r="B344" s="137"/>
      <c r="C344" s="137"/>
      <c r="D344" s="51"/>
      <c r="E344" s="138" t="s">
        <v>192</v>
      </c>
      <c r="F344" s="59"/>
      <c r="G344" s="59"/>
      <c r="H344" s="59"/>
      <c r="I344" s="194">
        <v>19444500</v>
      </c>
      <c r="J344" s="33"/>
      <c r="K344" s="3">
        <v>1</v>
      </c>
    </row>
    <row r="345" spans="1:11" ht="8.25" customHeight="1" x14ac:dyDescent="0.35">
      <c r="A345" s="136"/>
      <c r="B345" s="137"/>
      <c r="C345" s="137"/>
      <c r="D345" s="51"/>
      <c r="E345" s="139"/>
      <c r="F345" s="59"/>
      <c r="G345" s="59"/>
      <c r="H345" s="59"/>
      <c r="I345" s="194"/>
      <c r="J345" s="33"/>
      <c r="K345" s="3">
        <v>1</v>
      </c>
    </row>
    <row r="346" spans="1:11" ht="38.25" hidden="1" customHeight="1" x14ac:dyDescent="0.35">
      <c r="A346" s="78" t="s">
        <v>193</v>
      </c>
      <c r="B346" s="57">
        <v>7370</v>
      </c>
      <c r="C346" s="55" t="s">
        <v>32</v>
      </c>
      <c r="D346" s="65" t="s">
        <v>194</v>
      </c>
      <c r="E346" s="60"/>
      <c r="F346" s="59"/>
      <c r="G346" s="59"/>
      <c r="H346" s="59"/>
      <c r="I346" s="195">
        <f>SUM(I347:I358)</f>
        <v>7441000</v>
      </c>
      <c r="J346" s="61"/>
    </row>
    <row r="347" spans="1:11" ht="35.25" hidden="1" customHeight="1" x14ac:dyDescent="0.35">
      <c r="A347" s="78"/>
      <c r="B347" s="57"/>
      <c r="C347" s="55"/>
      <c r="D347" s="65"/>
      <c r="E347" s="65" t="s">
        <v>235</v>
      </c>
      <c r="F347" s="59"/>
      <c r="G347" s="59"/>
      <c r="H347" s="59"/>
      <c r="I347" s="194">
        <v>300000</v>
      </c>
      <c r="J347" s="61"/>
    </row>
    <row r="348" spans="1:11" ht="35.25" hidden="1" customHeight="1" x14ac:dyDescent="0.35">
      <c r="A348" s="78"/>
      <c r="B348" s="57"/>
      <c r="C348" s="55"/>
      <c r="D348" s="65"/>
      <c r="E348" s="65" t="s">
        <v>236</v>
      </c>
      <c r="F348" s="59"/>
      <c r="G348" s="59"/>
      <c r="H348" s="59"/>
      <c r="I348" s="194">
        <v>1100000</v>
      </c>
      <c r="J348" s="61"/>
    </row>
    <row r="349" spans="1:11" ht="52.5" hidden="1" customHeight="1" x14ac:dyDescent="0.35">
      <c r="A349" s="78"/>
      <c r="B349" s="57"/>
      <c r="C349" s="55"/>
      <c r="D349" s="65"/>
      <c r="E349" s="59" t="s">
        <v>195</v>
      </c>
      <c r="F349" s="59"/>
      <c r="G349" s="59"/>
      <c r="H349" s="59"/>
      <c r="I349" s="194">
        <v>280000</v>
      </c>
      <c r="J349" s="61"/>
    </row>
    <row r="350" spans="1:11" ht="56.25" hidden="1" customHeight="1" x14ac:dyDescent="0.35">
      <c r="A350" s="78"/>
      <c r="B350" s="57"/>
      <c r="C350" s="55"/>
      <c r="D350" s="65"/>
      <c r="E350" s="59" t="s">
        <v>231</v>
      </c>
      <c r="F350" s="59"/>
      <c r="G350" s="59"/>
      <c r="H350" s="59"/>
      <c r="I350" s="194">
        <v>420000</v>
      </c>
      <c r="J350" s="61"/>
    </row>
    <row r="351" spans="1:11" ht="38.25" hidden="1" customHeight="1" x14ac:dyDescent="0.35">
      <c r="A351" s="232"/>
      <c r="B351" s="243"/>
      <c r="C351" s="250"/>
      <c r="D351" s="226"/>
      <c r="E351" s="256" t="s">
        <v>395</v>
      </c>
      <c r="F351" s="256"/>
      <c r="G351" s="256"/>
      <c r="H351" s="256"/>
      <c r="I351" s="276">
        <v>700000</v>
      </c>
      <c r="J351" s="228"/>
    </row>
    <row r="352" spans="1:11" ht="38.4" hidden="1" customHeight="1" x14ac:dyDescent="0.35">
      <c r="A352" s="78"/>
      <c r="B352" s="57"/>
      <c r="C352" s="55"/>
      <c r="D352" s="65"/>
      <c r="E352" s="181" t="s">
        <v>233</v>
      </c>
      <c r="F352" s="59"/>
      <c r="G352" s="59"/>
      <c r="H352" s="59"/>
      <c r="I352" s="194">
        <v>462000</v>
      </c>
      <c r="J352" s="61"/>
    </row>
    <row r="353" spans="1:11" ht="42.75" hidden="1" customHeight="1" x14ac:dyDescent="0.35">
      <c r="A353" s="140"/>
      <c r="B353" s="141"/>
      <c r="C353" s="142"/>
      <c r="D353" s="65"/>
      <c r="E353" s="143" t="s">
        <v>214</v>
      </c>
      <c r="F353" s="59"/>
      <c r="G353" s="59"/>
      <c r="H353" s="59"/>
      <c r="I353" s="194">
        <v>1323000</v>
      </c>
      <c r="J353" s="61"/>
    </row>
    <row r="354" spans="1:11" ht="42.75" hidden="1" customHeight="1" x14ac:dyDescent="0.35">
      <c r="A354" s="140"/>
      <c r="B354" s="141"/>
      <c r="C354" s="142"/>
      <c r="D354" s="226"/>
      <c r="E354" s="256" t="s">
        <v>361</v>
      </c>
      <c r="F354" s="256"/>
      <c r="G354" s="256"/>
      <c r="H354" s="256"/>
      <c r="I354" s="276">
        <v>100000</v>
      </c>
      <c r="J354" s="228"/>
    </row>
    <row r="355" spans="1:11" ht="31.5" hidden="1" customHeight="1" x14ac:dyDescent="0.35">
      <c r="A355" s="140"/>
      <c r="B355" s="141"/>
      <c r="C355" s="142"/>
      <c r="D355" s="226"/>
      <c r="E355" s="256" t="s">
        <v>396</v>
      </c>
      <c r="F355" s="256"/>
      <c r="G355" s="256"/>
      <c r="H355" s="256"/>
      <c r="I355" s="276">
        <v>500000</v>
      </c>
      <c r="J355" s="228"/>
    </row>
    <row r="356" spans="1:11" ht="30" hidden="1" customHeight="1" x14ac:dyDescent="0.35">
      <c r="A356" s="140"/>
      <c r="B356" s="141"/>
      <c r="C356" s="142"/>
      <c r="D356" s="226"/>
      <c r="E356" s="254" t="s">
        <v>362</v>
      </c>
      <c r="F356" s="256"/>
      <c r="G356" s="256"/>
      <c r="H356" s="256"/>
      <c r="I356" s="276">
        <v>1323000</v>
      </c>
      <c r="J356" s="228"/>
    </row>
    <row r="357" spans="1:11" ht="30" hidden="1" customHeight="1" x14ac:dyDescent="0.35">
      <c r="A357" s="140"/>
      <c r="B357" s="141"/>
      <c r="C357" s="142"/>
      <c r="D357" s="226"/>
      <c r="E357" s="286" t="s">
        <v>397</v>
      </c>
      <c r="F357" s="256"/>
      <c r="G357" s="256"/>
      <c r="H357" s="256"/>
      <c r="I357" s="276">
        <v>833000</v>
      </c>
      <c r="J357" s="228"/>
    </row>
    <row r="358" spans="1:11" ht="42.75" hidden="1" customHeight="1" x14ac:dyDescent="0.35">
      <c r="A358" s="140"/>
      <c r="B358" s="141"/>
      <c r="C358" s="142"/>
      <c r="D358" s="65"/>
      <c r="E358" s="143" t="s">
        <v>271</v>
      </c>
      <c r="F358" s="59"/>
      <c r="G358" s="59"/>
      <c r="H358" s="59"/>
      <c r="I358" s="194">
        <v>100000</v>
      </c>
      <c r="J358" s="61"/>
    </row>
    <row r="359" spans="1:11" ht="7.5" hidden="1" customHeight="1" x14ac:dyDescent="0.35">
      <c r="A359" s="116"/>
      <c r="B359" s="121"/>
      <c r="C359" s="121"/>
      <c r="D359" s="68"/>
      <c r="E359" s="65"/>
      <c r="F359" s="65"/>
      <c r="G359" s="65"/>
      <c r="H359" s="65"/>
      <c r="I359" s="193"/>
      <c r="J359" s="61"/>
    </row>
    <row r="360" spans="1:11" ht="38.25" customHeight="1" x14ac:dyDescent="0.35">
      <c r="A360" s="103">
        <v>3400000</v>
      </c>
      <c r="B360" s="144"/>
      <c r="C360" s="144"/>
      <c r="D360" s="145" t="s">
        <v>196</v>
      </c>
      <c r="E360" s="82"/>
      <c r="F360" s="82"/>
      <c r="G360" s="82"/>
      <c r="H360" s="82"/>
      <c r="I360" s="191">
        <f>I361</f>
        <v>1577000</v>
      </c>
      <c r="J360" s="28"/>
      <c r="K360" s="3">
        <v>1</v>
      </c>
    </row>
    <row r="361" spans="1:11" ht="34.5" customHeight="1" x14ac:dyDescent="0.35">
      <c r="A361" s="96">
        <v>3410000</v>
      </c>
      <c r="B361" s="146"/>
      <c r="C361" s="146"/>
      <c r="D361" s="147" t="s">
        <v>196</v>
      </c>
      <c r="E361" s="51"/>
      <c r="F361" s="51"/>
      <c r="G361" s="51"/>
      <c r="H361" s="51"/>
      <c r="I361" s="192">
        <f>I363</f>
        <v>1577000</v>
      </c>
      <c r="J361" s="32"/>
      <c r="K361" s="3">
        <v>1</v>
      </c>
    </row>
    <row r="362" spans="1:11" ht="10.5" customHeight="1" x14ac:dyDescent="0.35">
      <c r="A362" s="29"/>
      <c r="B362" s="148"/>
      <c r="C362" s="148"/>
      <c r="D362" s="149"/>
      <c r="E362" s="51"/>
      <c r="F362" s="51"/>
      <c r="G362" s="51"/>
      <c r="H362" s="51"/>
      <c r="I362" s="193"/>
      <c r="J362" s="33"/>
      <c r="K362" s="3">
        <v>1</v>
      </c>
    </row>
    <row r="363" spans="1:11" ht="35.25" customHeight="1" x14ac:dyDescent="0.35">
      <c r="A363" s="29" t="s">
        <v>197</v>
      </c>
      <c r="B363" s="34" t="s">
        <v>88</v>
      </c>
      <c r="C363" s="34" t="s">
        <v>23</v>
      </c>
      <c r="D363" s="35" t="s">
        <v>89</v>
      </c>
      <c r="E363" s="51"/>
      <c r="F363" s="51"/>
      <c r="G363" s="51"/>
      <c r="H363" s="51"/>
      <c r="I363" s="192">
        <f>SUM(I364:I365)</f>
        <v>1577000</v>
      </c>
      <c r="J363" s="32"/>
      <c r="K363" s="3">
        <v>1</v>
      </c>
    </row>
    <row r="364" spans="1:11" ht="21.75" customHeight="1" x14ac:dyDescent="0.35">
      <c r="A364" s="116"/>
      <c r="B364" s="117"/>
      <c r="C364" s="117"/>
      <c r="D364" s="51"/>
      <c r="E364" s="46" t="s">
        <v>198</v>
      </c>
      <c r="F364" s="46"/>
      <c r="G364" s="46"/>
      <c r="H364" s="46"/>
      <c r="I364" s="193">
        <v>377000</v>
      </c>
      <c r="J364" s="33"/>
      <c r="K364" s="3">
        <v>1</v>
      </c>
    </row>
    <row r="365" spans="1:11" ht="53.25" hidden="1" customHeight="1" x14ac:dyDescent="0.35">
      <c r="A365" s="229"/>
      <c r="B365" s="230"/>
      <c r="C365" s="230"/>
      <c r="D365" s="231"/>
      <c r="E365" s="233" t="s">
        <v>398</v>
      </c>
      <c r="F365" s="226"/>
      <c r="G365" s="226"/>
      <c r="H365" s="226"/>
      <c r="I365" s="227">
        <v>1200000</v>
      </c>
      <c r="J365" s="228"/>
    </row>
    <row r="366" spans="1:11" ht="10.5" customHeight="1" x14ac:dyDescent="0.35">
      <c r="A366" s="116"/>
      <c r="B366" s="117"/>
      <c r="C366" s="117"/>
      <c r="D366" s="51"/>
      <c r="E366" s="51"/>
      <c r="F366" s="51"/>
      <c r="G366" s="51"/>
      <c r="H366" s="51"/>
      <c r="I366" s="193"/>
      <c r="J366" s="33"/>
      <c r="K366" s="3">
        <v>1</v>
      </c>
    </row>
    <row r="367" spans="1:11" ht="33.75" customHeight="1" x14ac:dyDescent="0.35">
      <c r="A367" s="103">
        <v>3700000</v>
      </c>
      <c r="B367" s="150"/>
      <c r="C367" s="150"/>
      <c r="D367" s="89" t="s">
        <v>199</v>
      </c>
      <c r="E367" s="82"/>
      <c r="F367" s="82"/>
      <c r="G367" s="82"/>
      <c r="H367" s="82"/>
      <c r="I367" s="191">
        <f>I368</f>
        <v>62738120</v>
      </c>
      <c r="J367" s="28"/>
      <c r="K367" s="3">
        <v>1</v>
      </c>
    </row>
    <row r="368" spans="1:11" ht="29.25" customHeight="1" x14ac:dyDescent="0.35">
      <c r="A368" s="96">
        <v>3710000</v>
      </c>
      <c r="B368" s="151"/>
      <c r="C368" s="151"/>
      <c r="D368" s="93" t="s">
        <v>199</v>
      </c>
      <c r="E368" s="68"/>
      <c r="F368" s="68"/>
      <c r="G368" s="68"/>
      <c r="H368" s="68"/>
      <c r="I368" s="192">
        <f>I370+I379+I373</f>
        <v>62738120</v>
      </c>
      <c r="J368" s="63"/>
      <c r="K368" s="3">
        <v>1</v>
      </c>
    </row>
    <row r="369" spans="1:15" ht="8.25" customHeight="1" x14ac:dyDescent="0.35">
      <c r="A369" s="78"/>
      <c r="B369" s="121"/>
      <c r="C369" s="152"/>
      <c r="D369" s="65"/>
      <c r="E369" s="68"/>
      <c r="F369" s="68"/>
      <c r="G369" s="68"/>
      <c r="H369" s="68"/>
      <c r="I369" s="193"/>
      <c r="J369" s="61"/>
      <c r="K369" s="3">
        <v>1</v>
      </c>
    </row>
    <row r="370" spans="1:15" ht="36" hidden="1" customHeight="1" x14ac:dyDescent="0.35">
      <c r="A370" s="29" t="s">
        <v>200</v>
      </c>
      <c r="B370" s="34" t="s">
        <v>88</v>
      </c>
      <c r="C370" s="34" t="s">
        <v>23</v>
      </c>
      <c r="D370" s="36" t="s">
        <v>89</v>
      </c>
      <c r="E370" s="51"/>
      <c r="F370" s="51"/>
      <c r="G370" s="51"/>
      <c r="H370" s="51"/>
      <c r="I370" s="192">
        <f>I371</f>
        <v>80000</v>
      </c>
      <c r="J370" s="32"/>
    </row>
    <row r="371" spans="1:15" ht="30" hidden="1" customHeight="1" x14ac:dyDescent="0.35">
      <c r="A371" s="116"/>
      <c r="B371" s="117"/>
      <c r="C371" s="117"/>
      <c r="D371" s="51"/>
      <c r="E371" s="42" t="s">
        <v>201</v>
      </c>
      <c r="F371" s="42"/>
      <c r="G371" s="42"/>
      <c r="H371" s="42"/>
      <c r="I371" s="193">
        <v>80000</v>
      </c>
      <c r="J371" s="33"/>
    </row>
    <row r="372" spans="1:15" ht="8.4" hidden="1" customHeight="1" x14ac:dyDescent="0.35">
      <c r="A372" s="116"/>
      <c r="B372" s="121"/>
      <c r="C372" s="121"/>
      <c r="D372" s="68"/>
      <c r="E372" s="42"/>
      <c r="F372" s="42"/>
      <c r="G372" s="42"/>
      <c r="H372" s="42"/>
      <c r="I372" s="193"/>
      <c r="J372" s="61"/>
    </row>
    <row r="373" spans="1:15" ht="30" customHeight="1" x14ac:dyDescent="0.35">
      <c r="A373" s="96">
        <v>3719770</v>
      </c>
      <c r="B373" s="210">
        <v>9770</v>
      </c>
      <c r="C373" s="211">
        <v>180</v>
      </c>
      <c r="D373" s="212" t="s">
        <v>269</v>
      </c>
      <c r="E373" s="68"/>
      <c r="F373" s="42"/>
      <c r="G373" s="42"/>
      <c r="H373" s="42"/>
      <c r="I373" s="192">
        <f>SUM(I374:I377)</f>
        <v>14605500</v>
      </c>
      <c r="J373" s="61"/>
      <c r="K373" s="3">
        <v>1</v>
      </c>
    </row>
    <row r="374" spans="1:15" ht="73.2" hidden="1" customHeight="1" x14ac:dyDescent="0.35">
      <c r="A374" s="116"/>
      <c r="B374" s="121"/>
      <c r="C374" s="41"/>
      <c r="D374" s="68"/>
      <c r="E374" s="213" t="s">
        <v>270</v>
      </c>
      <c r="F374" s="42"/>
      <c r="G374" s="42"/>
      <c r="H374" s="42"/>
      <c r="I374" s="193">
        <v>7500000</v>
      </c>
      <c r="J374" s="61"/>
      <c r="O374" s="1" t="s">
        <v>424</v>
      </c>
    </row>
    <row r="375" spans="1:15" ht="58.5" hidden="1" customHeight="1" x14ac:dyDescent="0.35">
      <c r="A375" s="116"/>
      <c r="B375" s="121"/>
      <c r="C375" s="41"/>
      <c r="D375" s="68"/>
      <c r="E375" s="247" t="s">
        <v>310</v>
      </c>
      <c r="F375" s="42"/>
      <c r="G375" s="42"/>
      <c r="H375" s="42"/>
      <c r="I375" s="193">
        <v>5000000</v>
      </c>
      <c r="J375" s="61"/>
    </row>
    <row r="376" spans="1:15" ht="63" customHeight="1" x14ac:dyDescent="0.35">
      <c r="A376" s="229"/>
      <c r="B376" s="230"/>
      <c r="C376" s="258"/>
      <c r="D376" s="231"/>
      <c r="E376" s="254" t="s">
        <v>422</v>
      </c>
      <c r="F376" s="234"/>
      <c r="G376" s="234"/>
      <c r="H376" s="234"/>
      <c r="I376" s="227">
        <v>1655500</v>
      </c>
      <c r="J376" s="228"/>
      <c r="K376" s="3">
        <v>1</v>
      </c>
    </row>
    <row r="377" spans="1:15" ht="75" customHeight="1" x14ac:dyDescent="0.35">
      <c r="A377" s="116"/>
      <c r="B377" s="121"/>
      <c r="C377" s="41"/>
      <c r="D377" s="68"/>
      <c r="E377" s="298" t="s">
        <v>423</v>
      </c>
      <c r="F377" s="42"/>
      <c r="G377" s="42"/>
      <c r="H377" s="42"/>
      <c r="I377" s="193">
        <v>450000</v>
      </c>
      <c r="J377" s="61"/>
      <c r="K377" s="3">
        <v>1</v>
      </c>
    </row>
    <row r="378" spans="1:15" ht="9.75" customHeight="1" x14ac:dyDescent="0.35">
      <c r="A378" s="116"/>
      <c r="B378" s="117"/>
      <c r="C378" s="117"/>
      <c r="D378" s="51"/>
      <c r="E378" s="46"/>
      <c r="F378" s="42"/>
      <c r="G378" s="42"/>
      <c r="H378" s="42"/>
      <c r="I378" s="193"/>
      <c r="J378" s="33"/>
      <c r="K378" s="3">
        <v>1</v>
      </c>
    </row>
    <row r="379" spans="1:15" ht="36" customHeight="1" x14ac:dyDescent="0.35">
      <c r="A379" s="78" t="s">
        <v>226</v>
      </c>
      <c r="B379" s="80" t="s">
        <v>227</v>
      </c>
      <c r="C379" s="178" t="s">
        <v>228</v>
      </c>
      <c r="D379" s="81" t="s">
        <v>229</v>
      </c>
      <c r="E379" s="42"/>
      <c r="F379" s="42"/>
      <c r="G379" s="42"/>
      <c r="H379" s="42"/>
      <c r="I379" s="192">
        <f>SUM(I380:I406)</f>
        <v>48052620</v>
      </c>
      <c r="J379" s="61"/>
      <c r="K379" s="3">
        <v>1</v>
      </c>
    </row>
    <row r="380" spans="1:15" ht="73.5" hidden="1" customHeight="1" x14ac:dyDescent="0.35">
      <c r="A380" s="78"/>
      <c r="B380" s="80"/>
      <c r="C380" s="178"/>
      <c r="D380" s="81"/>
      <c r="E380" s="182" t="s">
        <v>238</v>
      </c>
      <c r="F380" s="42"/>
      <c r="G380" s="42"/>
      <c r="H380" s="42"/>
      <c r="I380" s="193">
        <v>800000</v>
      </c>
      <c r="J380" s="61"/>
    </row>
    <row r="381" spans="1:15" ht="87" hidden="1" customHeight="1" x14ac:dyDescent="0.35">
      <c r="A381" s="78"/>
      <c r="B381" s="80"/>
      <c r="C381" s="178"/>
      <c r="D381" s="81"/>
      <c r="E381" s="219" t="s">
        <v>255</v>
      </c>
      <c r="F381" s="42"/>
      <c r="G381" s="42"/>
      <c r="H381" s="42"/>
      <c r="I381" s="193">
        <v>3000000</v>
      </c>
      <c r="J381" s="61"/>
    </row>
    <row r="382" spans="1:15" ht="156.75" hidden="1" customHeight="1" x14ac:dyDescent="0.35">
      <c r="A382" s="78"/>
      <c r="B382" s="80"/>
      <c r="C382" s="178"/>
      <c r="D382" s="81"/>
      <c r="E382" s="248" t="s">
        <v>311</v>
      </c>
      <c r="F382" s="42"/>
      <c r="G382" s="42"/>
      <c r="H382" s="42"/>
      <c r="I382" s="193">
        <v>150000</v>
      </c>
      <c r="J382" s="61"/>
    </row>
    <row r="383" spans="1:15" ht="88.5" customHeight="1" x14ac:dyDescent="0.35">
      <c r="A383" s="78"/>
      <c r="B383" s="80"/>
      <c r="C383" s="178"/>
      <c r="D383" s="81"/>
      <c r="E383" s="220" t="s">
        <v>264</v>
      </c>
      <c r="F383" s="42"/>
      <c r="G383" s="42"/>
      <c r="H383" s="42"/>
      <c r="I383" s="193">
        <v>5500000</v>
      </c>
      <c r="J383" s="61"/>
      <c r="K383" s="3">
        <v>1</v>
      </c>
    </row>
    <row r="384" spans="1:15" ht="89.25" hidden="1" customHeight="1" x14ac:dyDescent="0.35">
      <c r="A384" s="78"/>
      <c r="B384" s="80"/>
      <c r="C384" s="178"/>
      <c r="D384" s="81"/>
      <c r="E384" s="221" t="s">
        <v>292</v>
      </c>
      <c r="F384" s="42"/>
      <c r="G384" s="42"/>
      <c r="H384" s="42"/>
      <c r="I384" s="193">
        <v>518220</v>
      </c>
      <c r="J384" s="61"/>
    </row>
    <row r="385" spans="1:11" ht="68.25" hidden="1" customHeight="1" x14ac:dyDescent="0.35">
      <c r="A385" s="232"/>
      <c r="B385" s="224"/>
      <c r="C385" s="264"/>
      <c r="D385" s="233"/>
      <c r="E385" s="292" t="s">
        <v>404</v>
      </c>
      <c r="F385" s="234"/>
      <c r="G385" s="234"/>
      <c r="H385" s="234"/>
      <c r="I385" s="227">
        <v>130000</v>
      </c>
      <c r="J385" s="228"/>
    </row>
    <row r="386" spans="1:11" ht="66" hidden="1" customHeight="1" x14ac:dyDescent="0.35">
      <c r="A386" s="232"/>
      <c r="B386" s="224"/>
      <c r="C386" s="264"/>
      <c r="D386" s="233"/>
      <c r="E386" s="221" t="s">
        <v>399</v>
      </c>
      <c r="F386" s="234"/>
      <c r="G386" s="234"/>
      <c r="H386" s="234"/>
      <c r="I386" s="227">
        <v>6800000</v>
      </c>
      <c r="J386" s="228"/>
    </row>
    <row r="387" spans="1:11" ht="91.5" hidden="1" customHeight="1" x14ac:dyDescent="0.35">
      <c r="A387" s="78"/>
      <c r="B387" s="80"/>
      <c r="C387" s="178"/>
      <c r="D387" s="81"/>
      <c r="E387" s="288" t="s">
        <v>256</v>
      </c>
      <c r="F387" s="42"/>
      <c r="G387" s="42"/>
      <c r="H387" s="42"/>
      <c r="I387" s="193">
        <v>2000000</v>
      </c>
      <c r="J387" s="61"/>
    </row>
    <row r="388" spans="1:11" ht="91.5" hidden="1" customHeight="1" x14ac:dyDescent="0.35">
      <c r="A388" s="78"/>
      <c r="B388" s="80"/>
      <c r="C388" s="178"/>
      <c r="D388" s="81"/>
      <c r="E388" s="287" t="s">
        <v>257</v>
      </c>
      <c r="F388" s="42"/>
      <c r="G388" s="42"/>
      <c r="H388" s="42"/>
      <c r="I388" s="193">
        <v>1000000</v>
      </c>
      <c r="J388" s="61"/>
    </row>
    <row r="389" spans="1:11" ht="72.75" hidden="1" customHeight="1" x14ac:dyDescent="0.35">
      <c r="A389" s="78"/>
      <c r="B389" s="80"/>
      <c r="C389" s="178"/>
      <c r="D389" s="81"/>
      <c r="E389" s="179" t="s">
        <v>232</v>
      </c>
      <c r="F389" s="42"/>
      <c r="G389" s="42"/>
      <c r="H389" s="42"/>
      <c r="I389" s="193">
        <v>3366400</v>
      </c>
      <c r="J389" s="61"/>
    </row>
    <row r="390" spans="1:11" ht="71.25" hidden="1" customHeight="1" x14ac:dyDescent="0.35">
      <c r="A390" s="78"/>
      <c r="B390" s="80"/>
      <c r="C390" s="178"/>
      <c r="D390" s="81"/>
      <c r="E390" s="179" t="s">
        <v>259</v>
      </c>
      <c r="F390" s="42"/>
      <c r="G390" s="42"/>
      <c r="H390" s="42"/>
      <c r="I390" s="193">
        <v>418000</v>
      </c>
      <c r="J390" s="61"/>
    </row>
    <row r="391" spans="1:11" ht="68.25" hidden="1" customHeight="1" x14ac:dyDescent="0.35">
      <c r="A391" s="78"/>
      <c r="B391" s="80"/>
      <c r="C391" s="178"/>
      <c r="D391" s="81"/>
      <c r="E391" s="179" t="s">
        <v>230</v>
      </c>
      <c r="F391" s="42"/>
      <c r="G391" s="42"/>
      <c r="H391" s="42"/>
      <c r="I391" s="193">
        <v>5000000</v>
      </c>
      <c r="J391" s="61"/>
    </row>
    <row r="392" spans="1:11" ht="87.75" hidden="1" customHeight="1" x14ac:dyDescent="0.35">
      <c r="A392" s="78"/>
      <c r="B392" s="80"/>
      <c r="C392" s="178"/>
      <c r="D392" s="81"/>
      <c r="E392" s="179" t="s">
        <v>262</v>
      </c>
      <c r="F392" s="42"/>
      <c r="G392" s="42"/>
      <c r="H392" s="42"/>
      <c r="I392" s="193">
        <v>1500000</v>
      </c>
      <c r="J392" s="61"/>
    </row>
    <row r="393" spans="1:11" ht="57.75" hidden="1" customHeight="1" x14ac:dyDescent="0.35">
      <c r="A393" s="78"/>
      <c r="B393" s="80"/>
      <c r="C393" s="178"/>
      <c r="D393" s="81"/>
      <c r="E393" s="179" t="s">
        <v>237</v>
      </c>
      <c r="F393" s="42"/>
      <c r="G393" s="42"/>
      <c r="H393" s="42"/>
      <c r="I393" s="193">
        <v>150000</v>
      </c>
      <c r="J393" s="61"/>
    </row>
    <row r="394" spans="1:11" ht="69" hidden="1" customHeight="1" x14ac:dyDescent="0.35">
      <c r="A394" s="232"/>
      <c r="B394" s="224"/>
      <c r="C394" s="264"/>
      <c r="D394" s="233"/>
      <c r="E394" s="297" t="s">
        <v>416</v>
      </c>
      <c r="F394" s="234"/>
      <c r="G394" s="234"/>
      <c r="H394" s="234"/>
      <c r="I394" s="227">
        <v>1200000</v>
      </c>
      <c r="J394" s="228"/>
    </row>
    <row r="395" spans="1:11" ht="71.25" hidden="1" customHeight="1" x14ac:dyDescent="0.35">
      <c r="A395" s="78"/>
      <c r="B395" s="80"/>
      <c r="C395" s="178"/>
      <c r="D395" s="81"/>
      <c r="E395" s="179" t="s">
        <v>312</v>
      </c>
      <c r="F395" s="42"/>
      <c r="G395" s="42"/>
      <c r="H395" s="42"/>
      <c r="I395" s="193">
        <v>2000000</v>
      </c>
      <c r="J395" s="61"/>
    </row>
    <row r="396" spans="1:11" ht="86.25" hidden="1" customHeight="1" x14ac:dyDescent="0.35">
      <c r="A396" s="232"/>
      <c r="B396" s="224"/>
      <c r="C396" s="264"/>
      <c r="D396" s="233"/>
      <c r="E396" s="289" t="s">
        <v>400</v>
      </c>
      <c r="F396" s="234"/>
      <c r="G396" s="234"/>
      <c r="H396" s="234"/>
      <c r="I396" s="227">
        <v>1000000</v>
      </c>
      <c r="J396" s="228"/>
    </row>
    <row r="397" spans="1:11" ht="75" customHeight="1" x14ac:dyDescent="0.35">
      <c r="A397" s="78"/>
      <c r="B397" s="80"/>
      <c r="C397" s="178"/>
      <c r="D397" s="81"/>
      <c r="E397" s="213" t="s">
        <v>313</v>
      </c>
      <c r="F397" s="42"/>
      <c r="G397" s="42"/>
      <c r="H397" s="42"/>
      <c r="I397" s="193">
        <v>4119734</v>
      </c>
      <c r="J397" s="61"/>
      <c r="K397" s="3">
        <v>1</v>
      </c>
    </row>
    <row r="398" spans="1:11" ht="86.25" hidden="1" customHeight="1" x14ac:dyDescent="0.35">
      <c r="A398" s="78"/>
      <c r="B398" s="80"/>
      <c r="C398" s="178"/>
      <c r="D398" s="81"/>
      <c r="E398" s="179" t="s">
        <v>260</v>
      </c>
      <c r="F398" s="42"/>
      <c r="G398" s="42"/>
      <c r="H398" s="42"/>
      <c r="I398" s="193">
        <v>4000000</v>
      </c>
      <c r="J398" s="61"/>
    </row>
    <row r="399" spans="1:11" ht="67.95" hidden="1" customHeight="1" x14ac:dyDescent="0.35">
      <c r="A399" s="78"/>
      <c r="B399" s="80"/>
      <c r="C399" s="178"/>
      <c r="D399" s="81"/>
      <c r="E399" s="81" t="s">
        <v>363</v>
      </c>
      <c r="F399" s="42"/>
      <c r="G399" s="42"/>
      <c r="H399" s="42"/>
      <c r="I399" s="193">
        <v>1000000</v>
      </c>
      <c r="J399" s="61"/>
    </row>
    <row r="400" spans="1:11" ht="87.6" hidden="1" customHeight="1" x14ac:dyDescent="0.35">
      <c r="A400" s="78"/>
      <c r="B400" s="80"/>
      <c r="C400" s="178"/>
      <c r="D400" s="81"/>
      <c r="E400" s="277" t="s">
        <v>364</v>
      </c>
      <c r="F400" s="42"/>
      <c r="G400" s="42"/>
      <c r="H400" s="42"/>
      <c r="I400" s="193">
        <v>574000</v>
      </c>
      <c r="J400" s="61"/>
    </row>
    <row r="401" spans="1:11" ht="67.95" hidden="1" customHeight="1" x14ac:dyDescent="0.35">
      <c r="A401" s="78"/>
      <c r="B401" s="80"/>
      <c r="C401" s="178"/>
      <c r="D401" s="81"/>
      <c r="E401" s="290" t="s">
        <v>365</v>
      </c>
      <c r="F401" s="42"/>
      <c r="G401" s="42"/>
      <c r="H401" s="42"/>
      <c r="I401" s="193">
        <v>111000</v>
      </c>
      <c r="J401" s="61"/>
    </row>
    <row r="402" spans="1:11" ht="71.25" hidden="1" customHeight="1" x14ac:dyDescent="0.35">
      <c r="A402" s="78"/>
      <c r="B402" s="80"/>
      <c r="C402" s="178"/>
      <c r="D402" s="81"/>
      <c r="E402" s="291" t="s">
        <v>401</v>
      </c>
      <c r="F402" s="42"/>
      <c r="G402" s="42"/>
      <c r="H402" s="42"/>
      <c r="I402" s="193">
        <v>1500000</v>
      </c>
      <c r="J402" s="61"/>
    </row>
    <row r="403" spans="1:11" ht="67.95" customHeight="1" x14ac:dyDescent="0.35">
      <c r="A403" s="78"/>
      <c r="B403" s="80"/>
      <c r="C403" s="178"/>
      <c r="D403" s="81"/>
      <c r="E403" s="288" t="s">
        <v>402</v>
      </c>
      <c r="F403" s="42"/>
      <c r="G403" s="42"/>
      <c r="H403" s="42"/>
      <c r="I403" s="193">
        <v>702326</v>
      </c>
      <c r="J403" s="61"/>
      <c r="K403" s="3">
        <v>1</v>
      </c>
    </row>
    <row r="404" spans="1:11" ht="75.75" customHeight="1" x14ac:dyDescent="0.35">
      <c r="A404" s="232"/>
      <c r="B404" s="224"/>
      <c r="C404" s="264"/>
      <c r="D404" s="233"/>
      <c r="E404" s="297" t="s">
        <v>415</v>
      </c>
      <c r="F404" s="234"/>
      <c r="G404" s="234"/>
      <c r="H404" s="234"/>
      <c r="I404" s="227">
        <v>1177940</v>
      </c>
      <c r="J404" s="228"/>
      <c r="K404" s="3">
        <v>1</v>
      </c>
    </row>
    <row r="405" spans="1:11" ht="67.95" hidden="1" customHeight="1" x14ac:dyDescent="0.35">
      <c r="A405" s="78"/>
      <c r="B405" s="80"/>
      <c r="C405" s="178"/>
      <c r="D405" s="81"/>
      <c r="E405" s="233" t="s">
        <v>403</v>
      </c>
      <c r="F405" s="42"/>
      <c r="G405" s="42"/>
      <c r="H405" s="42"/>
      <c r="I405" s="193">
        <v>135000</v>
      </c>
      <c r="J405" s="61"/>
    </row>
    <row r="406" spans="1:11" ht="127.5" hidden="1" customHeight="1" x14ac:dyDescent="0.35">
      <c r="A406" s="78"/>
      <c r="B406" s="80"/>
      <c r="C406" s="178"/>
      <c r="D406" s="81"/>
      <c r="E406" s="279" t="s">
        <v>368</v>
      </c>
      <c r="F406" s="42"/>
      <c r="G406" s="42"/>
      <c r="H406" s="42"/>
      <c r="I406" s="193">
        <v>200000</v>
      </c>
      <c r="J406" s="61"/>
    </row>
    <row r="407" spans="1:11" ht="9.75" customHeight="1" x14ac:dyDescent="0.35">
      <c r="A407" s="116"/>
      <c r="B407" s="121"/>
      <c r="C407" s="121"/>
      <c r="D407" s="68"/>
      <c r="E407" s="65"/>
      <c r="F407" s="42"/>
      <c r="G407" s="42"/>
      <c r="H407" s="42"/>
      <c r="I407" s="193"/>
      <c r="J407" s="61"/>
      <c r="K407" s="3">
        <v>1</v>
      </c>
    </row>
    <row r="408" spans="1:11" ht="31.5" customHeight="1" x14ac:dyDescent="0.35">
      <c r="A408" s="153" t="s">
        <v>202</v>
      </c>
      <c r="B408" s="154"/>
      <c r="C408" s="155"/>
      <c r="D408" s="156" t="s">
        <v>203</v>
      </c>
      <c r="E408" s="157"/>
      <c r="F408" s="42"/>
      <c r="G408" s="42"/>
      <c r="H408" s="42"/>
      <c r="I408" s="192">
        <f>I409</f>
        <v>67669117</v>
      </c>
      <c r="J408" s="33"/>
      <c r="K408" s="3">
        <v>1</v>
      </c>
    </row>
    <row r="409" spans="1:11" ht="30.75" customHeight="1" x14ac:dyDescent="0.35">
      <c r="A409" s="29" t="s">
        <v>204</v>
      </c>
      <c r="B409" s="83"/>
      <c r="C409" s="34"/>
      <c r="D409" s="84" t="s">
        <v>203</v>
      </c>
      <c r="E409" s="51"/>
      <c r="F409" s="42"/>
      <c r="G409" s="42"/>
      <c r="H409" s="42"/>
      <c r="I409" s="192">
        <f>I411+I420+I414+I417</f>
        <v>67669117</v>
      </c>
      <c r="J409" s="33"/>
      <c r="K409" s="3">
        <v>1</v>
      </c>
    </row>
    <row r="410" spans="1:11" ht="9" customHeight="1" x14ac:dyDescent="0.35">
      <c r="A410" s="38"/>
      <c r="B410" s="50"/>
      <c r="C410" s="50"/>
      <c r="D410" s="51"/>
      <c r="E410" s="51"/>
      <c r="F410" s="42"/>
      <c r="G410" s="42"/>
      <c r="H410" s="42"/>
      <c r="I410" s="193"/>
      <c r="J410" s="33"/>
      <c r="K410" s="3">
        <v>1</v>
      </c>
    </row>
    <row r="411" spans="1:11" ht="36" hidden="1" customHeight="1" x14ac:dyDescent="0.35">
      <c r="A411" s="29" t="s">
        <v>205</v>
      </c>
      <c r="B411" s="34" t="s">
        <v>88</v>
      </c>
      <c r="C411" s="34" t="s">
        <v>23</v>
      </c>
      <c r="D411" s="36" t="s">
        <v>89</v>
      </c>
      <c r="E411" s="51"/>
      <c r="F411" s="42"/>
      <c r="G411" s="42"/>
      <c r="H411" s="42"/>
      <c r="I411" s="192">
        <f>I412</f>
        <v>328000</v>
      </c>
      <c r="J411" s="33"/>
    </row>
    <row r="412" spans="1:11" ht="26.25" hidden="1" customHeight="1" x14ac:dyDescent="0.35">
      <c r="A412" s="29"/>
      <c r="B412" s="34"/>
      <c r="C412" s="34"/>
      <c r="D412" s="36"/>
      <c r="E412" s="85" t="s">
        <v>25</v>
      </c>
      <c r="F412" s="42"/>
      <c r="G412" s="42"/>
      <c r="H412" s="42"/>
      <c r="I412" s="193">
        <v>328000</v>
      </c>
      <c r="J412" s="33"/>
    </row>
    <row r="413" spans="1:11" ht="10.5" hidden="1" customHeight="1" x14ac:dyDescent="0.35">
      <c r="A413" s="29"/>
      <c r="B413" s="34"/>
      <c r="C413" s="34"/>
      <c r="D413" s="36"/>
      <c r="E413" s="107"/>
      <c r="F413" s="42"/>
      <c r="G413" s="42"/>
      <c r="H413" s="42"/>
      <c r="I413" s="193"/>
      <c r="J413" s="33"/>
    </row>
    <row r="414" spans="1:11" ht="227.25" customHeight="1" x14ac:dyDescent="0.35">
      <c r="A414" s="235" t="s">
        <v>294</v>
      </c>
      <c r="B414" s="224" t="s">
        <v>295</v>
      </c>
      <c r="C414" s="224" t="s">
        <v>296</v>
      </c>
      <c r="D414" s="236" t="s">
        <v>297</v>
      </c>
      <c r="E414" s="107"/>
      <c r="F414" s="234"/>
      <c r="G414" s="234"/>
      <c r="H414" s="234"/>
      <c r="I414" s="237">
        <f>I415</f>
        <v>57221117</v>
      </c>
      <c r="J414" s="228"/>
      <c r="K414" s="3">
        <v>1</v>
      </c>
    </row>
    <row r="415" spans="1:11" ht="37.5" customHeight="1" x14ac:dyDescent="0.35">
      <c r="A415" s="232"/>
      <c r="B415" s="224"/>
      <c r="C415" s="224"/>
      <c r="D415" s="233"/>
      <c r="E415" s="226" t="s">
        <v>298</v>
      </c>
      <c r="F415" s="234"/>
      <c r="G415" s="234"/>
      <c r="H415" s="234"/>
      <c r="I415" s="227">
        <v>57221117</v>
      </c>
      <c r="J415" s="228"/>
      <c r="K415" s="3">
        <v>1</v>
      </c>
    </row>
    <row r="416" spans="1:11" ht="10.5" customHeight="1" x14ac:dyDescent="0.35">
      <c r="A416" s="232"/>
      <c r="B416" s="224"/>
      <c r="C416" s="224"/>
      <c r="D416" s="233"/>
      <c r="E416" s="269"/>
      <c r="F416" s="234"/>
      <c r="G416" s="234"/>
      <c r="H416" s="234"/>
      <c r="I416" s="227"/>
      <c r="J416" s="228"/>
      <c r="K416" s="3">
        <v>1</v>
      </c>
    </row>
    <row r="417" spans="1:11" ht="42.75" hidden="1" customHeight="1" x14ac:dyDescent="0.35">
      <c r="A417" s="232" t="s">
        <v>346</v>
      </c>
      <c r="B417" s="224" t="s">
        <v>347</v>
      </c>
      <c r="C417" s="224" t="s">
        <v>348</v>
      </c>
      <c r="D417" s="35" t="s">
        <v>349</v>
      </c>
      <c r="E417" s="270"/>
      <c r="F417" s="234"/>
      <c r="G417" s="234"/>
      <c r="H417" s="234"/>
      <c r="I417" s="237">
        <f>I418</f>
        <v>120000</v>
      </c>
      <c r="J417" s="228"/>
    </row>
    <row r="418" spans="1:11" ht="31.5" hidden="1" customHeight="1" x14ac:dyDescent="0.35">
      <c r="A418" s="232"/>
      <c r="B418" s="224"/>
      <c r="C418" s="224"/>
      <c r="D418" s="233"/>
      <c r="E418" s="270" t="s">
        <v>350</v>
      </c>
      <c r="F418" s="234"/>
      <c r="G418" s="234"/>
      <c r="H418" s="234"/>
      <c r="I418" s="227">
        <v>120000</v>
      </c>
      <c r="J418" s="228"/>
    </row>
    <row r="419" spans="1:11" ht="10.5" hidden="1" customHeight="1" x14ac:dyDescent="0.35">
      <c r="A419" s="232"/>
      <c r="B419" s="224"/>
      <c r="C419" s="224"/>
      <c r="D419" s="233"/>
      <c r="E419" s="107"/>
      <c r="F419" s="234"/>
      <c r="G419" s="234"/>
      <c r="H419" s="234"/>
      <c r="I419" s="227"/>
      <c r="J419" s="228"/>
    </row>
    <row r="420" spans="1:11" ht="37.5" hidden="1" customHeight="1" x14ac:dyDescent="0.35">
      <c r="A420" s="29" t="s">
        <v>206</v>
      </c>
      <c r="B420" s="83">
        <v>6082</v>
      </c>
      <c r="C420" s="34" t="s">
        <v>133</v>
      </c>
      <c r="D420" s="46" t="s">
        <v>207</v>
      </c>
      <c r="E420" s="51"/>
      <c r="F420" s="42"/>
      <c r="G420" s="42"/>
      <c r="H420" s="42"/>
      <c r="I420" s="192">
        <f>I421</f>
        <v>10000000</v>
      </c>
      <c r="J420" s="33"/>
    </row>
    <row r="421" spans="1:11" ht="36.75" hidden="1" customHeight="1" x14ac:dyDescent="0.35">
      <c r="A421" s="38"/>
      <c r="B421" s="50"/>
      <c r="C421" s="50"/>
      <c r="D421" s="51"/>
      <c r="E421" s="158" t="s">
        <v>208</v>
      </c>
      <c r="F421" s="42"/>
      <c r="G421" s="42"/>
      <c r="H421" s="42"/>
      <c r="I421" s="193">
        <v>10000000</v>
      </c>
      <c r="J421" s="33"/>
    </row>
    <row r="422" spans="1:11" ht="9.75" hidden="1" customHeight="1" x14ac:dyDescent="0.35">
      <c r="A422" s="116"/>
      <c r="B422" s="117"/>
      <c r="C422" s="117"/>
      <c r="D422" s="51"/>
      <c r="E422" s="46"/>
      <c r="F422" s="42"/>
      <c r="G422" s="42"/>
      <c r="H422" s="42"/>
      <c r="I422" s="193"/>
      <c r="J422" s="33"/>
    </row>
    <row r="423" spans="1:11" ht="33" customHeight="1" x14ac:dyDescent="0.35">
      <c r="A423" s="116"/>
      <c r="B423" s="68"/>
      <c r="C423" s="68"/>
      <c r="D423" s="68"/>
      <c r="E423" s="159" t="s">
        <v>209</v>
      </c>
      <c r="F423" s="159"/>
      <c r="G423" s="159"/>
      <c r="H423" s="159"/>
      <c r="I423" s="192">
        <f>I13+I64+I141+I150+I169+I192+I212+I271+I281+I367+I360+I163+I408</f>
        <v>1194845096.77</v>
      </c>
      <c r="J423" s="63"/>
      <c r="K423" s="3">
        <v>1</v>
      </c>
    </row>
    <row r="424" spans="1:11" s="165" customFormat="1" ht="32.25" customHeight="1" x14ac:dyDescent="0.4">
      <c r="A424" s="302" t="s">
        <v>417</v>
      </c>
      <c r="B424" s="302"/>
      <c r="C424" s="302"/>
      <c r="D424" s="302"/>
      <c r="E424" s="161"/>
      <c r="F424" s="161"/>
      <c r="G424" s="161"/>
      <c r="H424" s="162" t="s">
        <v>418</v>
      </c>
      <c r="I424" s="162"/>
      <c r="J424" s="163"/>
      <c r="K424" s="164">
        <v>1</v>
      </c>
    </row>
    <row r="425" spans="1:11" ht="18.600000000000001" customHeight="1" x14ac:dyDescent="0.35">
      <c r="A425" s="108"/>
      <c r="B425" s="108"/>
      <c r="C425" s="108"/>
      <c r="D425" s="166"/>
      <c r="E425" s="166"/>
      <c r="F425" s="166"/>
      <c r="G425" s="166"/>
      <c r="H425" s="166"/>
      <c r="I425" s="199"/>
      <c r="J425" s="167"/>
    </row>
    <row r="426" spans="1:11" ht="18" x14ac:dyDescent="0.35">
      <c r="A426" s="168" t="s">
        <v>210</v>
      </c>
      <c r="B426" s="168"/>
      <c r="C426" s="108"/>
      <c r="D426" s="166"/>
      <c r="E426" s="169"/>
      <c r="F426" s="169"/>
      <c r="G426" s="169"/>
      <c r="H426" s="169"/>
      <c r="I426" s="200"/>
      <c r="J426" s="170"/>
    </row>
    <row r="427" spans="1:11" ht="18" x14ac:dyDescent="0.35">
      <c r="A427" s="108"/>
      <c r="B427" s="108"/>
      <c r="C427" s="108"/>
      <c r="D427" s="166"/>
      <c r="E427" s="169"/>
      <c r="F427" s="169"/>
      <c r="G427" s="169"/>
      <c r="H427" s="169"/>
      <c r="I427" s="200"/>
      <c r="J427" s="170"/>
    </row>
    <row r="428" spans="1:11" ht="18" x14ac:dyDescent="0.35">
      <c r="A428" s="108"/>
      <c r="B428" s="108"/>
      <c r="C428" s="108"/>
      <c r="D428" s="166"/>
      <c r="E428" s="169"/>
      <c r="F428" s="169"/>
      <c r="G428" s="169"/>
      <c r="H428" s="169"/>
      <c r="I428" s="200"/>
      <c r="J428" s="170"/>
    </row>
    <row r="429" spans="1:11" ht="23.25" customHeight="1" x14ac:dyDescent="0.35">
      <c r="A429" s="108"/>
      <c r="B429" s="108"/>
      <c r="C429" s="108"/>
      <c r="D429" s="166"/>
      <c r="E429" s="171"/>
      <c r="F429" s="169"/>
      <c r="G429" s="169"/>
      <c r="H429" s="169"/>
      <c r="I429" s="201"/>
      <c r="J429" s="170"/>
    </row>
    <row r="430" spans="1:11" ht="27" customHeight="1" x14ac:dyDescent="0.35">
      <c r="A430" s="108"/>
      <c r="B430" s="108"/>
      <c r="C430" s="108"/>
      <c r="D430" s="166"/>
      <c r="E430" s="169"/>
      <c r="F430" s="169"/>
      <c r="G430" s="169"/>
      <c r="H430" s="169"/>
      <c r="I430" s="200"/>
      <c r="J430" s="170"/>
    </row>
    <row r="431" spans="1:11" ht="18" x14ac:dyDescent="0.35">
      <c r="A431" s="108"/>
      <c r="B431" s="108"/>
      <c r="C431" s="108"/>
      <c r="D431" s="166"/>
      <c r="E431" s="169"/>
      <c r="F431" s="169"/>
      <c r="G431" s="169"/>
      <c r="H431" s="169"/>
      <c r="I431" s="202"/>
      <c r="J431" s="170"/>
    </row>
    <row r="432" spans="1:11" ht="18" x14ac:dyDescent="0.35">
      <c r="A432" s="108"/>
      <c r="B432" s="108"/>
      <c r="C432" s="108"/>
      <c r="D432" s="166"/>
      <c r="E432" s="169"/>
      <c r="F432" s="169"/>
      <c r="G432" s="169"/>
      <c r="H432" s="169"/>
      <c r="I432" s="202"/>
      <c r="J432" s="170"/>
    </row>
    <row r="433" spans="1:10" ht="18" x14ac:dyDescent="0.35">
      <c r="A433" s="108"/>
      <c r="B433" s="108"/>
      <c r="C433" s="108"/>
      <c r="D433" s="166"/>
      <c r="E433" s="169"/>
      <c r="F433" s="169"/>
      <c r="G433" s="169"/>
      <c r="H433" s="169"/>
      <c r="I433" s="202"/>
      <c r="J433" s="170"/>
    </row>
    <row r="434" spans="1:10" ht="18" x14ac:dyDescent="0.35">
      <c r="A434" s="108"/>
      <c r="B434" s="108"/>
      <c r="C434" s="108"/>
      <c r="D434" s="108"/>
      <c r="E434" s="172"/>
      <c r="F434" s="172"/>
      <c r="G434" s="172"/>
      <c r="H434" s="172"/>
      <c r="I434" s="203"/>
      <c r="J434" s="173"/>
    </row>
    <row r="435" spans="1:10" ht="18" x14ac:dyDescent="0.35">
      <c r="A435" s="108"/>
      <c r="B435" s="108"/>
      <c r="C435" s="108"/>
      <c r="D435" s="108"/>
      <c r="E435" s="172"/>
      <c r="F435" s="172"/>
      <c r="G435" s="172"/>
      <c r="H435" s="172"/>
      <c r="I435" s="203"/>
      <c r="J435" s="173"/>
    </row>
    <row r="436" spans="1:10" ht="18.75" x14ac:dyDescent="0.3">
      <c r="A436" s="108"/>
      <c r="B436" s="108"/>
      <c r="C436" s="108"/>
      <c r="D436" s="108"/>
      <c r="E436" s="108"/>
      <c r="F436" s="108"/>
      <c r="G436" s="108"/>
      <c r="H436" s="108"/>
      <c r="I436" s="198"/>
      <c r="J436" s="160"/>
    </row>
    <row r="437" spans="1:10" ht="18" x14ac:dyDescent="0.35">
      <c r="A437" s="108"/>
      <c r="B437" s="108"/>
      <c r="C437" s="108"/>
      <c r="D437" s="108"/>
      <c r="E437" s="108"/>
      <c r="F437" s="108"/>
      <c r="G437" s="108"/>
      <c r="H437" s="108"/>
      <c r="I437" s="198"/>
      <c r="J437" s="160"/>
    </row>
    <row r="438" spans="1:10" ht="18" x14ac:dyDescent="0.35">
      <c r="A438" s="108"/>
      <c r="B438" s="108"/>
      <c r="C438" s="108"/>
      <c r="D438" s="108"/>
      <c r="E438" s="108"/>
      <c r="F438" s="108"/>
      <c r="G438" s="108"/>
      <c r="H438" s="108"/>
      <c r="I438" s="198"/>
      <c r="J438" s="160"/>
    </row>
    <row r="439" spans="1:10" ht="18" x14ac:dyDescent="0.35">
      <c r="A439" s="108"/>
      <c r="B439" s="108"/>
      <c r="C439" s="108"/>
      <c r="D439" s="108"/>
      <c r="E439" s="108"/>
      <c r="F439" s="108"/>
      <c r="G439" s="108"/>
      <c r="H439" s="108"/>
      <c r="I439" s="198"/>
      <c r="J439" s="160"/>
    </row>
    <row r="440" spans="1:10" ht="18" x14ac:dyDescent="0.35">
      <c r="A440" s="108"/>
      <c r="B440" s="108"/>
      <c r="C440" s="108"/>
      <c r="D440" s="108"/>
      <c r="E440" s="108"/>
      <c r="F440" s="108"/>
      <c r="G440" s="108"/>
      <c r="H440" s="108"/>
      <c r="I440" s="198"/>
      <c r="J440" s="160"/>
    </row>
    <row r="441" spans="1:10" ht="18" x14ac:dyDescent="0.35">
      <c r="A441" s="108"/>
      <c r="B441" s="108"/>
      <c r="C441" s="108"/>
      <c r="D441" s="108"/>
      <c r="E441" s="108"/>
      <c r="F441" s="108"/>
      <c r="G441" s="108"/>
      <c r="H441" s="108"/>
      <c r="I441" s="198"/>
      <c r="J441" s="160"/>
    </row>
    <row r="442" spans="1:10" ht="18" x14ac:dyDescent="0.35">
      <c r="A442" s="108"/>
      <c r="B442" s="108"/>
      <c r="C442" s="108"/>
      <c r="D442" s="108"/>
      <c r="E442" s="108"/>
      <c r="F442" s="108"/>
      <c r="G442" s="108"/>
      <c r="H442" s="108"/>
      <c r="I442" s="198"/>
      <c r="J442" s="160"/>
    </row>
    <row r="443" spans="1:10" ht="18" x14ac:dyDescent="0.35">
      <c r="A443" s="108"/>
      <c r="B443" s="108"/>
      <c r="C443" s="108"/>
      <c r="D443" s="108"/>
      <c r="E443" s="108"/>
      <c r="F443" s="108"/>
      <c r="G443" s="108"/>
      <c r="H443" s="108"/>
      <c r="I443" s="198"/>
      <c r="J443" s="160"/>
    </row>
    <row r="444" spans="1:10" ht="18" x14ac:dyDescent="0.35">
      <c r="A444" s="108"/>
      <c r="B444" s="108"/>
      <c r="C444" s="108"/>
      <c r="D444" s="108"/>
      <c r="E444" s="108"/>
      <c r="F444" s="108"/>
      <c r="G444" s="108"/>
      <c r="H444" s="108"/>
      <c r="I444" s="198"/>
      <c r="J444" s="160"/>
    </row>
    <row r="445" spans="1:10" ht="18" x14ac:dyDescent="0.35">
      <c r="A445" s="108"/>
      <c r="B445" s="108"/>
      <c r="C445" s="108"/>
      <c r="D445" s="108"/>
      <c r="E445" s="108"/>
      <c r="F445" s="108"/>
      <c r="G445" s="108"/>
      <c r="H445" s="108"/>
      <c r="I445" s="198"/>
      <c r="J445" s="160"/>
    </row>
    <row r="446" spans="1:10" ht="18" x14ac:dyDescent="0.35">
      <c r="A446" s="108"/>
      <c r="B446" s="108"/>
      <c r="C446" s="108"/>
      <c r="D446" s="108"/>
      <c r="E446" s="108"/>
      <c r="F446" s="108"/>
      <c r="G446" s="108"/>
      <c r="H446" s="108"/>
      <c r="I446" s="198"/>
      <c r="J446" s="160"/>
    </row>
    <row r="447" spans="1:10" ht="18" x14ac:dyDescent="0.35">
      <c r="A447" s="108"/>
      <c r="B447" s="108"/>
      <c r="C447" s="108"/>
      <c r="D447" s="108"/>
      <c r="E447" s="108"/>
      <c r="F447" s="108"/>
      <c r="G447" s="108"/>
      <c r="H447" s="108"/>
      <c r="I447" s="198"/>
      <c r="J447" s="160"/>
    </row>
    <row r="448" spans="1:10" ht="18" x14ac:dyDescent="0.35">
      <c r="A448" s="108"/>
      <c r="B448" s="108"/>
      <c r="C448" s="108"/>
      <c r="D448" s="108"/>
      <c r="E448" s="108"/>
      <c r="F448" s="108"/>
      <c r="G448" s="108"/>
      <c r="H448" s="108"/>
      <c r="I448" s="198"/>
      <c r="J448" s="160"/>
    </row>
    <row r="449" spans="1:10" ht="18" x14ac:dyDescent="0.35">
      <c r="A449" s="108"/>
      <c r="B449" s="108"/>
      <c r="C449" s="108"/>
      <c r="D449" s="108"/>
      <c r="E449" s="108"/>
      <c r="F449" s="108"/>
      <c r="G449" s="108"/>
      <c r="H449" s="108"/>
      <c r="I449" s="198"/>
      <c r="J449" s="160"/>
    </row>
    <row r="450" spans="1:10" ht="18" x14ac:dyDescent="0.35">
      <c r="A450" s="108"/>
      <c r="B450" s="108"/>
      <c r="C450" s="108"/>
      <c r="D450" s="108"/>
      <c r="E450" s="108"/>
      <c r="F450" s="108"/>
      <c r="G450" s="108"/>
      <c r="H450" s="108"/>
      <c r="I450" s="198"/>
      <c r="J450" s="160"/>
    </row>
    <row r="451" spans="1:10" ht="18" x14ac:dyDescent="0.35">
      <c r="A451" s="108"/>
      <c r="B451" s="108"/>
      <c r="C451" s="108"/>
      <c r="D451" s="108"/>
      <c r="E451" s="108"/>
      <c r="F451" s="108"/>
      <c r="G451" s="108"/>
      <c r="H451" s="108"/>
      <c r="I451" s="198"/>
      <c r="J451" s="160"/>
    </row>
    <row r="452" spans="1:10" ht="18" x14ac:dyDescent="0.35">
      <c r="A452" s="108"/>
      <c r="B452" s="108"/>
      <c r="C452" s="108"/>
      <c r="D452" s="108"/>
      <c r="E452" s="108"/>
      <c r="F452" s="108"/>
      <c r="G452" s="108"/>
      <c r="H452" s="108"/>
      <c r="I452" s="198"/>
      <c r="J452" s="160"/>
    </row>
    <row r="453" spans="1:10" ht="18" x14ac:dyDescent="0.35">
      <c r="A453" s="108"/>
      <c r="B453" s="108"/>
      <c r="C453" s="108"/>
      <c r="D453" s="108"/>
      <c r="E453" s="108"/>
      <c r="F453" s="108"/>
      <c r="G453" s="108"/>
      <c r="H453" s="108"/>
      <c r="I453" s="198"/>
      <c r="J453" s="160"/>
    </row>
    <row r="454" spans="1:10" ht="18" x14ac:dyDescent="0.35">
      <c r="A454" s="108"/>
      <c r="B454" s="108"/>
      <c r="C454" s="108"/>
      <c r="D454" s="108"/>
      <c r="E454" s="108"/>
      <c r="F454" s="108"/>
      <c r="G454" s="108"/>
      <c r="H454" s="108"/>
      <c r="I454" s="198"/>
      <c r="J454" s="160"/>
    </row>
    <row r="455" spans="1:10" ht="18" x14ac:dyDescent="0.35">
      <c r="A455" s="108"/>
      <c r="B455" s="108"/>
      <c r="C455" s="108"/>
      <c r="D455" s="108"/>
      <c r="E455" s="108"/>
      <c r="F455" s="108"/>
      <c r="G455" s="108"/>
      <c r="H455" s="108"/>
      <c r="I455" s="198"/>
      <c r="J455" s="160"/>
    </row>
    <row r="456" spans="1:10" ht="18" x14ac:dyDescent="0.35">
      <c r="A456" s="108"/>
      <c r="B456" s="108"/>
      <c r="C456" s="108"/>
      <c r="D456" s="108"/>
      <c r="E456" s="108"/>
      <c r="F456" s="108"/>
      <c r="G456" s="108"/>
      <c r="H456" s="108"/>
      <c r="I456" s="198"/>
      <c r="J456" s="160"/>
    </row>
    <row r="457" spans="1:10" ht="18" x14ac:dyDescent="0.35">
      <c r="A457" s="108"/>
      <c r="B457" s="108"/>
      <c r="C457" s="108"/>
      <c r="D457" s="108"/>
      <c r="E457" s="108"/>
      <c r="F457" s="108"/>
      <c r="G457" s="108"/>
      <c r="H457" s="108"/>
      <c r="I457" s="198"/>
      <c r="J457" s="160"/>
    </row>
    <row r="458" spans="1:10" ht="18" x14ac:dyDescent="0.35">
      <c r="A458" s="108"/>
      <c r="B458" s="108"/>
      <c r="C458" s="108"/>
      <c r="D458" s="108"/>
      <c r="E458" s="108"/>
      <c r="F458" s="108"/>
      <c r="G458" s="108"/>
      <c r="H458" s="108"/>
      <c r="I458" s="198"/>
      <c r="J458" s="160"/>
    </row>
    <row r="459" spans="1:10" ht="18" x14ac:dyDescent="0.35">
      <c r="A459" s="108"/>
      <c r="B459" s="108"/>
      <c r="C459" s="108"/>
      <c r="D459" s="108"/>
      <c r="E459" s="108"/>
      <c r="F459" s="108"/>
      <c r="G459" s="108"/>
      <c r="H459" s="108"/>
      <c r="I459" s="198"/>
      <c r="J459" s="160"/>
    </row>
    <row r="460" spans="1:10" ht="18" x14ac:dyDescent="0.35">
      <c r="A460" s="108"/>
      <c r="B460" s="108"/>
      <c r="C460" s="108"/>
      <c r="D460" s="108"/>
      <c r="E460" s="108"/>
      <c r="F460" s="108"/>
      <c r="G460" s="108"/>
      <c r="H460" s="108"/>
      <c r="I460" s="198"/>
      <c r="J460" s="160"/>
    </row>
    <row r="461" spans="1:10" ht="18" x14ac:dyDescent="0.35">
      <c r="A461" s="108"/>
      <c r="B461" s="108"/>
      <c r="C461" s="108"/>
      <c r="D461" s="108"/>
      <c r="E461" s="108"/>
      <c r="F461" s="108"/>
      <c r="G461" s="108"/>
      <c r="H461" s="108"/>
      <c r="I461" s="198"/>
      <c r="J461" s="160"/>
    </row>
    <row r="462" spans="1:10" ht="18" x14ac:dyDescent="0.35">
      <c r="A462" s="108"/>
      <c r="B462" s="108"/>
      <c r="C462" s="108"/>
      <c r="D462" s="108"/>
      <c r="E462" s="108"/>
      <c r="F462" s="108"/>
      <c r="G462" s="108"/>
      <c r="H462" s="108"/>
      <c r="I462" s="198"/>
      <c r="J462" s="160"/>
    </row>
    <row r="463" spans="1:10" ht="18" x14ac:dyDescent="0.35">
      <c r="A463" s="108"/>
      <c r="B463" s="108"/>
      <c r="C463" s="108"/>
      <c r="D463" s="108"/>
      <c r="E463" s="108"/>
      <c r="F463" s="108"/>
      <c r="G463" s="108"/>
      <c r="H463" s="108"/>
      <c r="I463" s="198"/>
      <c r="J463" s="160"/>
    </row>
    <row r="464" spans="1:10" ht="18" x14ac:dyDescent="0.35">
      <c r="A464" s="108"/>
      <c r="B464" s="108"/>
      <c r="C464" s="108"/>
      <c r="D464" s="108"/>
      <c r="E464" s="108"/>
      <c r="F464" s="108"/>
      <c r="G464" s="108"/>
      <c r="H464" s="108"/>
      <c r="I464" s="198"/>
      <c r="J464" s="160"/>
    </row>
    <row r="465" spans="1:10" ht="18" x14ac:dyDescent="0.35">
      <c r="A465" s="108"/>
      <c r="B465" s="108"/>
      <c r="C465" s="108"/>
      <c r="D465" s="108"/>
      <c r="E465" s="108"/>
      <c r="F465" s="108"/>
      <c r="G465" s="108"/>
      <c r="H465" s="108"/>
      <c r="I465" s="198"/>
      <c r="J465" s="160"/>
    </row>
    <row r="466" spans="1:10" ht="18" x14ac:dyDescent="0.35">
      <c r="A466" s="108"/>
      <c r="B466" s="108"/>
      <c r="C466" s="108"/>
      <c r="D466" s="108"/>
      <c r="E466" s="108"/>
      <c r="F466" s="108"/>
      <c r="G466" s="108"/>
      <c r="H466" s="108"/>
      <c r="I466" s="198"/>
      <c r="J466" s="160"/>
    </row>
    <row r="467" spans="1:10" ht="18" x14ac:dyDescent="0.35">
      <c r="A467" s="108"/>
      <c r="B467" s="108"/>
      <c r="C467" s="108"/>
      <c r="D467" s="108"/>
      <c r="E467" s="108"/>
      <c r="F467" s="108"/>
      <c r="G467" s="108"/>
      <c r="H467" s="108"/>
      <c r="I467" s="198"/>
      <c r="J467" s="160"/>
    </row>
    <row r="468" spans="1:10" ht="18" x14ac:dyDescent="0.35">
      <c r="A468" s="108"/>
      <c r="B468" s="108"/>
      <c r="C468" s="108"/>
      <c r="D468" s="108"/>
      <c r="E468" s="108"/>
      <c r="F468" s="108"/>
      <c r="G468" s="108"/>
      <c r="H468" s="108"/>
      <c r="I468" s="198"/>
      <c r="J468" s="160"/>
    </row>
    <row r="469" spans="1:10" ht="18" x14ac:dyDescent="0.35">
      <c r="A469" s="108"/>
      <c r="B469" s="108"/>
      <c r="C469" s="108"/>
      <c r="D469" s="108"/>
      <c r="E469" s="108"/>
      <c r="F469" s="108"/>
      <c r="G469" s="108"/>
      <c r="H469" s="108"/>
      <c r="I469" s="198"/>
      <c r="J469" s="160"/>
    </row>
    <row r="470" spans="1:10" ht="18" x14ac:dyDescent="0.35">
      <c r="A470" s="108"/>
      <c r="B470" s="108"/>
      <c r="C470" s="108"/>
      <c r="D470" s="108"/>
      <c r="E470" s="108"/>
      <c r="F470" s="108"/>
      <c r="G470" s="108"/>
      <c r="H470" s="108"/>
      <c r="I470" s="198"/>
      <c r="J470" s="160"/>
    </row>
    <row r="471" spans="1:10" ht="18" x14ac:dyDescent="0.35">
      <c r="A471" s="108"/>
      <c r="B471" s="108"/>
      <c r="C471" s="108"/>
      <c r="D471" s="108"/>
      <c r="E471" s="108"/>
      <c r="F471" s="108"/>
      <c r="G471" s="108"/>
      <c r="H471" s="108"/>
      <c r="I471" s="198"/>
      <c r="J471" s="160"/>
    </row>
    <row r="472" spans="1:10" ht="18" x14ac:dyDescent="0.35">
      <c r="A472" s="108"/>
      <c r="B472" s="108"/>
      <c r="C472" s="108"/>
      <c r="D472" s="108"/>
      <c r="E472" s="108"/>
      <c r="F472" s="108"/>
      <c r="G472" s="108"/>
      <c r="H472" s="108"/>
      <c r="I472" s="198"/>
      <c r="J472" s="160"/>
    </row>
    <row r="473" spans="1:10" ht="18" x14ac:dyDescent="0.35">
      <c r="A473" s="108"/>
      <c r="B473" s="108"/>
      <c r="C473" s="108"/>
      <c r="D473" s="108"/>
      <c r="E473" s="108"/>
      <c r="F473" s="108"/>
      <c r="G473" s="108"/>
      <c r="H473" s="108"/>
      <c r="I473" s="198"/>
      <c r="J473" s="160"/>
    </row>
    <row r="474" spans="1:10" ht="18" x14ac:dyDescent="0.35">
      <c r="A474" s="108"/>
      <c r="B474" s="108"/>
      <c r="C474" s="108"/>
      <c r="D474" s="108"/>
      <c r="E474" s="108"/>
      <c r="F474" s="108"/>
      <c r="G474" s="108"/>
      <c r="H474" s="108"/>
      <c r="I474" s="198"/>
      <c r="J474" s="160"/>
    </row>
    <row r="475" spans="1:10" ht="18" x14ac:dyDescent="0.35">
      <c r="A475" s="108"/>
      <c r="B475" s="108"/>
      <c r="C475" s="108"/>
      <c r="D475" s="108"/>
      <c r="E475" s="108"/>
      <c r="F475" s="108"/>
      <c r="G475" s="108"/>
      <c r="H475" s="108"/>
      <c r="I475" s="198"/>
      <c r="J475" s="160"/>
    </row>
    <row r="476" spans="1:10" ht="18" x14ac:dyDescent="0.35">
      <c r="A476" s="108"/>
      <c r="B476" s="108"/>
      <c r="C476" s="108"/>
      <c r="D476" s="108"/>
      <c r="E476" s="108"/>
      <c r="F476" s="108"/>
      <c r="G476" s="108"/>
      <c r="H476" s="108"/>
      <c r="I476" s="198"/>
      <c r="J476" s="160"/>
    </row>
    <row r="477" spans="1:10" ht="18" x14ac:dyDescent="0.35">
      <c r="A477" s="108"/>
      <c r="B477" s="108"/>
      <c r="C477" s="108"/>
      <c r="D477" s="108"/>
      <c r="E477" s="108"/>
      <c r="F477" s="108"/>
      <c r="G477" s="108"/>
      <c r="H477" s="108"/>
      <c r="I477" s="198"/>
      <c r="J477" s="160"/>
    </row>
    <row r="478" spans="1:10" ht="18" x14ac:dyDescent="0.35">
      <c r="A478" s="108"/>
      <c r="B478" s="108"/>
      <c r="C478" s="108"/>
      <c r="D478" s="108"/>
      <c r="E478" s="108"/>
      <c r="F478" s="108"/>
      <c r="G478" s="108"/>
      <c r="H478" s="108"/>
      <c r="I478" s="198"/>
      <c r="J478" s="160"/>
    </row>
    <row r="479" spans="1:10" ht="18" x14ac:dyDescent="0.35">
      <c r="A479" s="108"/>
      <c r="B479" s="108"/>
      <c r="C479" s="108"/>
      <c r="D479" s="108"/>
      <c r="E479" s="108"/>
      <c r="F479" s="108"/>
      <c r="G479" s="108"/>
      <c r="H479" s="108"/>
      <c r="I479" s="198"/>
      <c r="J479" s="160"/>
    </row>
    <row r="480" spans="1:10" ht="18" x14ac:dyDescent="0.35">
      <c r="A480" s="108"/>
      <c r="B480" s="108"/>
      <c r="C480" s="108"/>
      <c r="D480" s="108"/>
      <c r="E480" s="108"/>
      <c r="F480" s="108"/>
      <c r="G480" s="108"/>
      <c r="H480" s="108"/>
      <c r="I480" s="198"/>
      <c r="J480" s="160"/>
    </row>
    <row r="481" spans="1:10" ht="18" x14ac:dyDescent="0.35">
      <c r="A481" s="108"/>
      <c r="B481" s="108"/>
      <c r="C481" s="108"/>
      <c r="D481" s="108"/>
      <c r="E481" s="108"/>
      <c r="F481" s="108"/>
      <c r="G481" s="108"/>
      <c r="H481" s="108"/>
      <c r="I481" s="198"/>
      <c r="J481" s="160"/>
    </row>
    <row r="482" spans="1:10" ht="18" x14ac:dyDescent="0.35">
      <c r="A482" s="108"/>
      <c r="B482" s="108"/>
      <c r="C482" s="108"/>
      <c r="D482" s="108"/>
      <c r="E482" s="108"/>
      <c r="F482" s="108"/>
      <c r="G482" s="108"/>
      <c r="H482" s="108"/>
      <c r="I482" s="198"/>
      <c r="J482" s="160"/>
    </row>
    <row r="483" spans="1:10" ht="18" x14ac:dyDescent="0.35">
      <c r="A483" s="108"/>
      <c r="B483" s="108"/>
      <c r="C483" s="108"/>
      <c r="D483" s="108"/>
      <c r="E483" s="108"/>
      <c r="F483" s="108"/>
      <c r="G483" s="108"/>
      <c r="H483" s="108"/>
      <c r="I483" s="198"/>
      <c r="J483" s="160"/>
    </row>
    <row r="484" spans="1:10" ht="18" x14ac:dyDescent="0.35">
      <c r="A484" s="108"/>
      <c r="B484" s="108"/>
      <c r="C484" s="108"/>
      <c r="D484" s="108"/>
      <c r="E484" s="108"/>
      <c r="F484" s="108"/>
      <c r="G484" s="108"/>
      <c r="H484" s="108"/>
      <c r="I484" s="198"/>
      <c r="J484" s="160"/>
    </row>
    <row r="485" spans="1:10" ht="18" x14ac:dyDescent="0.35">
      <c r="A485" s="108"/>
      <c r="B485" s="108"/>
      <c r="C485" s="108"/>
      <c r="D485" s="108"/>
      <c r="E485" s="108"/>
      <c r="F485" s="108"/>
      <c r="G485" s="108"/>
      <c r="H485" s="108"/>
      <c r="I485" s="198"/>
      <c r="J485" s="160"/>
    </row>
    <row r="486" spans="1:10" ht="18" x14ac:dyDescent="0.35">
      <c r="A486" s="108"/>
      <c r="B486" s="108"/>
      <c r="C486" s="108"/>
      <c r="D486" s="108"/>
      <c r="E486" s="108"/>
      <c r="F486" s="108"/>
      <c r="G486" s="108"/>
      <c r="H486" s="108"/>
      <c r="I486" s="198"/>
      <c r="J486" s="160"/>
    </row>
    <row r="487" spans="1:10" ht="18" x14ac:dyDescent="0.35">
      <c r="A487" s="108"/>
      <c r="B487" s="108"/>
      <c r="C487" s="108"/>
      <c r="D487" s="108"/>
      <c r="E487" s="108"/>
      <c r="F487" s="108"/>
      <c r="G487" s="108"/>
      <c r="H487" s="108"/>
      <c r="I487" s="198"/>
      <c r="J487" s="160"/>
    </row>
    <row r="488" spans="1:10" ht="18" x14ac:dyDescent="0.35">
      <c r="A488" s="108"/>
      <c r="B488" s="108"/>
      <c r="C488" s="108"/>
      <c r="D488" s="108"/>
      <c r="E488" s="108"/>
      <c r="F488" s="108"/>
      <c r="G488" s="108"/>
      <c r="H488" s="108"/>
      <c r="I488" s="198"/>
      <c r="J488" s="160"/>
    </row>
    <row r="489" spans="1:10" ht="18" x14ac:dyDescent="0.35">
      <c r="A489" s="108"/>
      <c r="B489" s="108"/>
      <c r="C489" s="108"/>
      <c r="D489" s="108"/>
      <c r="E489" s="108"/>
      <c r="F489" s="108"/>
      <c r="G489" s="108"/>
      <c r="H489" s="108"/>
      <c r="I489" s="198"/>
      <c r="J489" s="160"/>
    </row>
    <row r="490" spans="1:10" ht="18" x14ac:dyDescent="0.35">
      <c r="A490" s="108"/>
      <c r="B490" s="108"/>
      <c r="C490" s="108"/>
      <c r="D490" s="108"/>
      <c r="E490" s="108"/>
      <c r="F490" s="108"/>
      <c r="G490" s="108"/>
      <c r="H490" s="108"/>
      <c r="I490" s="198"/>
      <c r="J490" s="160"/>
    </row>
    <row r="491" spans="1:10" ht="18" x14ac:dyDescent="0.35">
      <c r="A491" s="108"/>
      <c r="B491" s="108"/>
      <c r="C491" s="108"/>
      <c r="D491" s="108"/>
      <c r="E491" s="108"/>
      <c r="F491" s="108"/>
      <c r="G491" s="108"/>
      <c r="H491" s="108"/>
      <c r="I491" s="198"/>
      <c r="J491" s="160"/>
    </row>
    <row r="492" spans="1:10" ht="18" x14ac:dyDescent="0.35">
      <c r="A492" s="108"/>
      <c r="B492" s="108"/>
      <c r="C492" s="108"/>
      <c r="D492" s="108"/>
      <c r="E492" s="108"/>
      <c r="F492" s="108"/>
      <c r="G492" s="108"/>
      <c r="H492" s="108"/>
      <c r="I492" s="198"/>
      <c r="J492" s="160"/>
    </row>
    <row r="493" spans="1:10" ht="18" x14ac:dyDescent="0.35">
      <c r="A493" s="108"/>
      <c r="B493" s="108"/>
      <c r="C493" s="108"/>
      <c r="D493" s="108"/>
      <c r="E493" s="108"/>
      <c r="F493" s="108"/>
      <c r="G493" s="108"/>
      <c r="H493" s="108"/>
      <c r="I493" s="198"/>
      <c r="J493" s="160"/>
    </row>
    <row r="494" spans="1:10" ht="18" x14ac:dyDescent="0.35">
      <c r="A494" s="108"/>
      <c r="B494" s="108"/>
      <c r="C494" s="108"/>
      <c r="D494" s="108"/>
      <c r="E494" s="108"/>
      <c r="F494" s="108"/>
      <c r="G494" s="108"/>
      <c r="H494" s="108"/>
      <c r="I494" s="198"/>
      <c r="J494" s="160"/>
    </row>
    <row r="495" spans="1:10" ht="18" x14ac:dyDescent="0.35">
      <c r="A495" s="108"/>
      <c r="B495" s="108"/>
      <c r="C495" s="108"/>
      <c r="D495" s="108"/>
      <c r="E495" s="108"/>
      <c r="F495" s="108"/>
      <c r="G495" s="108"/>
      <c r="H495" s="108"/>
      <c r="I495" s="198"/>
      <c r="J495" s="160"/>
    </row>
    <row r="496" spans="1:10" ht="18" x14ac:dyDescent="0.35">
      <c r="A496" s="108"/>
      <c r="B496" s="108"/>
      <c r="C496" s="108"/>
      <c r="D496" s="108"/>
      <c r="E496" s="108"/>
      <c r="F496" s="108"/>
      <c r="G496" s="108"/>
      <c r="H496" s="108"/>
      <c r="I496" s="198"/>
      <c r="J496" s="160"/>
    </row>
    <row r="497" spans="1:10" ht="18" x14ac:dyDescent="0.35">
      <c r="A497" s="108"/>
      <c r="B497" s="108"/>
      <c r="C497" s="108"/>
      <c r="D497" s="108"/>
      <c r="E497" s="108"/>
      <c r="F497" s="108"/>
      <c r="G497" s="108"/>
      <c r="H497" s="108"/>
      <c r="I497" s="198"/>
      <c r="J497" s="160"/>
    </row>
    <row r="498" spans="1:10" ht="18" x14ac:dyDescent="0.35">
      <c r="A498" s="108"/>
      <c r="B498" s="108"/>
      <c r="C498" s="108"/>
      <c r="D498" s="108"/>
      <c r="E498" s="108"/>
      <c r="F498" s="108"/>
      <c r="G498" s="108"/>
      <c r="H498" s="108"/>
      <c r="I498" s="198"/>
      <c r="J498" s="160"/>
    </row>
    <row r="499" spans="1:10" ht="18" x14ac:dyDescent="0.35">
      <c r="A499" s="108"/>
      <c r="B499" s="108"/>
      <c r="C499" s="108"/>
      <c r="D499" s="108"/>
      <c r="E499" s="108"/>
      <c r="F499" s="108"/>
      <c r="G499" s="108"/>
      <c r="H499" s="108"/>
      <c r="I499" s="198"/>
      <c r="J499" s="160"/>
    </row>
    <row r="500" spans="1:10" ht="18" x14ac:dyDescent="0.35">
      <c r="A500" s="108"/>
      <c r="B500" s="108"/>
      <c r="C500" s="108"/>
      <c r="D500" s="108"/>
      <c r="E500" s="108"/>
      <c r="F500" s="108"/>
      <c r="G500" s="108"/>
      <c r="H500" s="108"/>
      <c r="I500" s="198"/>
      <c r="J500" s="160"/>
    </row>
    <row r="501" spans="1:10" ht="18" x14ac:dyDescent="0.35">
      <c r="A501" s="108"/>
      <c r="B501" s="108"/>
      <c r="C501" s="108"/>
      <c r="D501" s="108"/>
      <c r="E501" s="108"/>
      <c r="F501" s="108"/>
      <c r="G501" s="108"/>
      <c r="H501" s="108"/>
      <c r="I501" s="198"/>
      <c r="J501" s="160"/>
    </row>
    <row r="502" spans="1:10" ht="18" x14ac:dyDescent="0.35">
      <c r="A502" s="108"/>
      <c r="B502" s="108"/>
      <c r="C502" s="108"/>
      <c r="D502" s="108"/>
      <c r="E502" s="108"/>
      <c r="F502" s="108"/>
      <c r="G502" s="108"/>
      <c r="H502" s="108"/>
      <c r="I502" s="198"/>
      <c r="J502" s="160"/>
    </row>
    <row r="503" spans="1:10" ht="18" x14ac:dyDescent="0.35">
      <c r="A503" s="108"/>
      <c r="B503" s="108"/>
      <c r="C503" s="108"/>
      <c r="D503" s="108"/>
      <c r="E503" s="108"/>
      <c r="F503" s="108"/>
      <c r="G503" s="108"/>
      <c r="H503" s="108"/>
      <c r="I503" s="198"/>
      <c r="J503" s="160"/>
    </row>
    <row r="504" spans="1:10" ht="18" x14ac:dyDescent="0.35">
      <c r="A504" s="108"/>
      <c r="B504" s="108"/>
      <c r="C504" s="108"/>
      <c r="D504" s="108"/>
      <c r="E504" s="108"/>
      <c r="F504" s="108"/>
      <c r="G504" s="108"/>
      <c r="H504" s="108"/>
      <c r="I504" s="198"/>
      <c r="J504" s="160"/>
    </row>
    <row r="505" spans="1:10" ht="18" x14ac:dyDescent="0.35">
      <c r="A505" s="108"/>
      <c r="B505" s="108"/>
      <c r="C505" s="108"/>
      <c r="D505" s="108"/>
      <c r="E505" s="108"/>
      <c r="F505" s="108"/>
      <c r="G505" s="108"/>
      <c r="H505" s="108"/>
      <c r="I505" s="198"/>
      <c r="J505" s="160"/>
    </row>
    <row r="506" spans="1:10" ht="18" x14ac:dyDescent="0.35">
      <c r="A506" s="108"/>
      <c r="B506" s="108"/>
      <c r="C506" s="108"/>
      <c r="D506" s="108"/>
      <c r="E506" s="108"/>
      <c r="F506" s="108"/>
      <c r="G506" s="108"/>
      <c r="H506" s="108"/>
      <c r="I506" s="198"/>
      <c r="J506" s="160"/>
    </row>
    <row r="507" spans="1:10" ht="18" x14ac:dyDescent="0.35">
      <c r="A507" s="108"/>
      <c r="B507" s="108"/>
      <c r="C507" s="108"/>
      <c r="D507" s="108"/>
      <c r="E507" s="108"/>
      <c r="F507" s="108"/>
      <c r="G507" s="108"/>
      <c r="H507" s="108"/>
      <c r="I507" s="198"/>
      <c r="J507" s="160"/>
    </row>
    <row r="508" spans="1:10" ht="18" x14ac:dyDescent="0.35">
      <c r="A508" s="108"/>
      <c r="B508" s="108"/>
      <c r="C508" s="108"/>
      <c r="D508" s="108"/>
      <c r="E508" s="108"/>
      <c r="F508" s="108"/>
      <c r="G508" s="108"/>
      <c r="H508" s="108"/>
      <c r="I508" s="198"/>
      <c r="J508" s="160"/>
    </row>
    <row r="509" spans="1:10" ht="18" x14ac:dyDescent="0.35">
      <c r="A509" s="108"/>
      <c r="B509" s="108"/>
      <c r="C509" s="108"/>
      <c r="D509" s="108"/>
      <c r="E509" s="108"/>
      <c r="F509" s="108"/>
      <c r="G509" s="108"/>
      <c r="H509" s="108"/>
      <c r="I509" s="198"/>
      <c r="J509" s="160"/>
    </row>
    <row r="510" spans="1:10" ht="18" x14ac:dyDescent="0.35">
      <c r="A510" s="108"/>
      <c r="B510" s="108"/>
      <c r="C510" s="108"/>
      <c r="D510" s="108"/>
      <c r="E510" s="108"/>
      <c r="F510" s="108"/>
      <c r="G510" s="108"/>
      <c r="H510" s="108"/>
      <c r="I510" s="198"/>
      <c r="J510" s="160"/>
    </row>
    <row r="511" spans="1:10" ht="18" x14ac:dyDescent="0.35">
      <c r="A511" s="108"/>
      <c r="B511" s="108"/>
      <c r="C511" s="108"/>
      <c r="D511" s="108"/>
      <c r="E511" s="108"/>
      <c r="F511" s="108"/>
      <c r="G511" s="108"/>
      <c r="H511" s="108"/>
      <c r="I511" s="198"/>
      <c r="J511" s="160"/>
    </row>
    <row r="512" spans="1:10" ht="18" x14ac:dyDescent="0.35">
      <c r="A512" s="108"/>
      <c r="B512" s="108"/>
      <c r="C512" s="108"/>
      <c r="D512" s="108"/>
      <c r="E512" s="108"/>
      <c r="F512" s="108"/>
      <c r="G512" s="108"/>
      <c r="H512" s="108"/>
      <c r="I512" s="198"/>
      <c r="J512" s="160"/>
    </row>
    <row r="513" spans="1:10" ht="18" x14ac:dyDescent="0.35">
      <c r="A513" s="108"/>
      <c r="B513" s="108"/>
      <c r="C513" s="108"/>
      <c r="D513" s="108"/>
      <c r="E513" s="108"/>
      <c r="F513" s="108"/>
      <c r="G513" s="108"/>
      <c r="H513" s="108"/>
      <c r="I513" s="198"/>
      <c r="J513" s="160"/>
    </row>
  </sheetData>
  <autoFilter ref="K10:K424">
    <filterColumn colId="0">
      <customFilters>
        <customFilter operator="notEqual" val=" "/>
      </customFilters>
    </filterColumn>
  </autoFilter>
  <mergeCells count="9">
    <mergeCell ref="A9:C9"/>
    <mergeCell ref="D9:F9"/>
    <mergeCell ref="A10:C10"/>
    <mergeCell ref="A424:D424"/>
    <mergeCell ref="H1:I1"/>
    <mergeCell ref="A5:J5"/>
    <mergeCell ref="A6:J6"/>
    <mergeCell ref="A7:J7"/>
    <mergeCell ref="A8:J8"/>
  </mergeCells>
  <hyperlinks>
    <hyperlink ref="D128" r:id="rId1" location="n8" display="n8"/>
  </hyperlinks>
  <pageMargins left="0.78740157480314965" right="0.23622047244094491" top="0.27559055118110237" bottom="1.0629921259842521" header="0.23622047244094491" footer="0.27559055118110237"/>
  <pageSetup paperSize="9" scale="53" fitToHeight="4" orientation="landscape" r:id="rId2"/>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6640625" defaultRowHeight="14.4" x14ac:dyDescent="0.3"/>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6640625" defaultRowHeight="14.4" x14ac:dyDescent="0.3"/>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Лист1</vt:lpstr>
      <vt:lpstr>Лист2</vt:lpstr>
      <vt:lpstr>Лист3</vt:lpstr>
      <vt:lpstr>Лист1!_GoBack</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pc</cp:lastModifiedBy>
  <cp:revision>1</cp:revision>
  <cp:lastPrinted>2025-11-28T14:10:08Z</cp:lastPrinted>
  <dcterms:created xsi:type="dcterms:W3CDTF">2006-09-28T05:33:49Z</dcterms:created>
  <dcterms:modified xsi:type="dcterms:W3CDTF">2025-12-08T09:06:09Z</dcterms:modified>
  <dc:language>uk-UA</dc:language>
</cp:coreProperties>
</file>