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2024" sheetId="1" r:id="rId1"/>
  </sheets>
  <definedNames>
    <definedName name="Excel_BuiltIn_Print_Area" localSheetId="0">'2024'!$A$1:$F$57</definedName>
    <definedName name="_xlnm.Print_Area" localSheetId="0">'2024'!$A$1:$F$57</definedName>
  </definedNames>
  <calcPr calcId="124519" iterateDelta="1E-4"/>
</workbook>
</file>

<file path=xl/calcChain.xml><?xml version="1.0" encoding="utf-8"?>
<calcChain xmlns="http://schemas.openxmlformats.org/spreadsheetml/2006/main">
  <c r="F42" i="1"/>
  <c r="E42"/>
  <c r="C42"/>
  <c r="F37"/>
  <c r="E37"/>
  <c r="E17"/>
  <c r="C17"/>
  <c r="F17"/>
  <c r="F16"/>
  <c r="F20"/>
  <c r="E20"/>
  <c r="C18"/>
  <c r="C19"/>
  <c r="E21"/>
  <c r="C21"/>
  <c r="F21"/>
  <c r="C22"/>
  <c r="C23"/>
  <c r="D24"/>
  <c r="E24"/>
  <c r="F24"/>
  <c r="F15"/>
  <c r="F32"/>
  <c r="C25"/>
  <c r="C26"/>
  <c r="C27"/>
  <c r="E29"/>
  <c r="E28"/>
  <c r="C28"/>
  <c r="F29"/>
  <c r="F28"/>
  <c r="C30"/>
  <c r="C31"/>
  <c r="D35"/>
  <c r="D36"/>
  <c r="C38"/>
  <c r="E39"/>
  <c r="E36"/>
  <c r="E35"/>
  <c r="F39"/>
  <c r="F36"/>
  <c r="C40"/>
  <c r="C43"/>
  <c r="E44"/>
  <c r="E41"/>
  <c r="C41"/>
  <c r="C44"/>
  <c r="F44"/>
  <c r="F41"/>
  <c r="F35"/>
  <c r="C45"/>
  <c r="D47"/>
  <c r="C47"/>
  <c r="E47"/>
  <c r="E46"/>
  <c r="E52"/>
  <c r="F47"/>
  <c r="F46"/>
  <c r="F52"/>
  <c r="C48"/>
  <c r="C49"/>
  <c r="C50"/>
  <c r="C51"/>
  <c r="C29"/>
  <c r="C39"/>
  <c r="C36"/>
  <c r="C37"/>
  <c r="C20"/>
  <c r="C35"/>
  <c r="E16"/>
  <c r="C16"/>
  <c r="D15"/>
  <c r="D32"/>
  <c r="E15"/>
  <c r="E32"/>
  <c r="D46"/>
  <c r="C24"/>
  <c r="C15"/>
  <c r="C32"/>
  <c r="D52"/>
  <c r="C52"/>
  <c r="C46"/>
</calcChain>
</file>

<file path=xl/sharedStrings.xml><?xml version="1.0" encoding="utf-8"?>
<sst xmlns="http://schemas.openxmlformats.org/spreadsheetml/2006/main" count="63" uniqueCount="54">
  <si>
    <t>до рішення міської ради</t>
  </si>
  <si>
    <t>№</t>
  </si>
  <si>
    <t>.0355100000</t>
  </si>
  <si>
    <t>(код бюджету)</t>
  </si>
  <si>
    <t>(грн.)</t>
  </si>
  <si>
    <t>Код</t>
  </si>
  <si>
    <t>Найменування згідно з Класифікацією бюджету</t>
  </si>
  <si>
    <t>Разом</t>
  </si>
  <si>
    <t>Загальний фонд</t>
  </si>
  <si>
    <t>Спеціальний фонд</t>
  </si>
  <si>
    <t>У т.ч. бюджет розвитку</t>
  </si>
  <si>
    <t>Фінансування за типом кредитора</t>
  </si>
  <si>
    <t>Внутрішнє фінансування</t>
  </si>
  <si>
    <t>Інше внутрішнє фінансування</t>
  </si>
  <si>
    <t>Фінансування за рахунок коштів єдиного казначейського рахунку</t>
  </si>
  <si>
    <t xml:space="preserve">Одержано позик </t>
  </si>
  <si>
    <t xml:space="preserve">Погашено позик </t>
  </si>
  <si>
    <t>Фінансування за рахунок зміни залишків коштів бюджетів</t>
  </si>
  <si>
    <t xml:space="preserve"> </t>
  </si>
  <si>
    <t xml:space="preserve">На початок періоду </t>
  </si>
  <si>
    <t xml:space="preserve">На кінець періоду </t>
  </si>
  <si>
    <t>Кошти одержані з загального фонду бюджету до бюджету розвитку (спеціального фонду)</t>
  </si>
  <si>
    <t xml:space="preserve">Зовнішнє фінансування                                    </t>
  </si>
  <si>
    <t>Позики, надані міжнародними фінансовими організаціями</t>
  </si>
  <si>
    <t>Всього за типом кредитора</t>
  </si>
  <si>
    <t>Фінансування за типом боргового зобов'язання</t>
  </si>
  <si>
    <t>Фінансування за борговими операціями</t>
  </si>
  <si>
    <t>Запозичення</t>
  </si>
  <si>
    <t>Внутрішні запозичення</t>
  </si>
  <si>
    <t>Довгострокові зобов"язання</t>
  </si>
  <si>
    <t>Зовнішні  запозичення</t>
  </si>
  <si>
    <t>Середньострокові зобов"язання</t>
  </si>
  <si>
    <t>Погашення</t>
  </si>
  <si>
    <r>
      <rPr>
        <i/>
        <sz val="26"/>
        <rFont val="Times New Roman"/>
        <family val="1"/>
        <charset val="204"/>
      </rPr>
      <t>Внутрішні зобов</t>
    </r>
    <r>
      <rPr>
        <sz val="26"/>
        <rFont val="Calibri"/>
        <family val="2"/>
        <charset val="204"/>
      </rPr>
      <t>'</t>
    </r>
    <r>
      <rPr>
        <i/>
        <sz val="26"/>
        <rFont val="Times New Roman"/>
        <family val="1"/>
        <charset val="204"/>
      </rPr>
      <t>язання</t>
    </r>
  </si>
  <si>
    <t>Зовнішні зобов'язання</t>
  </si>
  <si>
    <t>Фінансування за активними операціями</t>
  </si>
  <si>
    <t>Зміни обсягів готівкових коштів</t>
  </si>
  <si>
    <t>Всього за типом боргового зобов'язання</t>
  </si>
  <si>
    <t>Єлова 720 614</t>
  </si>
  <si>
    <t>202000 </t>
  </si>
  <si>
    <t>Фінансування за рахунок позик банківських установ </t>
  </si>
  <si>
    <t>Одержано позик </t>
  </si>
  <si>
    <t>Погашено позик </t>
  </si>
  <si>
    <t>202200 </t>
  </si>
  <si>
    <t>Фінансування за рахунок інших банків </t>
  </si>
  <si>
    <t>202210 </t>
  </si>
  <si>
    <t>202220 </t>
  </si>
  <si>
    <t>203000 </t>
  </si>
  <si>
    <t>,</t>
  </si>
  <si>
    <t xml:space="preserve">         Фінансування бюджету Луцької міської територіальної громади  на 2026 рік</t>
  </si>
  <si>
    <t>до рішення міської ради "Про бюджет Луцької міської територіальної громади на 2026 рік"</t>
  </si>
  <si>
    <t>Зміни до додатку 2</t>
  </si>
  <si>
    <t>Секретар міської ради                                                                                         Катерина ШКЛЬОДА</t>
  </si>
  <si>
    <t xml:space="preserve">                            Додаток 2</t>
  </si>
</sst>
</file>

<file path=xl/styles.xml><?xml version="1.0" encoding="utf-8"?>
<styleSheet xmlns="http://schemas.openxmlformats.org/spreadsheetml/2006/main">
  <numFmts count="1">
    <numFmt numFmtId="164" formatCode="#,##0.0"/>
  </numFmts>
  <fonts count="20"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22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12"/>
      <name val="Times New Roman"/>
      <family val="1"/>
      <charset val="204"/>
    </font>
    <font>
      <sz val="20"/>
      <name val="Times New Roman"/>
      <family val="1"/>
      <charset val="204"/>
    </font>
    <font>
      <sz val="16"/>
      <name val="Times New Roman"/>
      <family val="1"/>
      <charset val="204"/>
    </font>
    <font>
      <sz val="26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4"/>
      <name val="Times New Roman"/>
      <family val="1"/>
      <charset val="204"/>
    </font>
    <font>
      <i/>
      <sz val="26"/>
      <name val="Times New Roman"/>
      <family val="1"/>
      <charset val="204"/>
    </font>
    <font>
      <i/>
      <sz val="24"/>
      <name val="Times New Roman"/>
      <family val="1"/>
      <charset val="204"/>
    </font>
    <font>
      <sz val="24"/>
      <name val="Times New Roman"/>
      <family val="1"/>
      <charset val="204"/>
    </font>
    <font>
      <b/>
      <i/>
      <sz val="26"/>
      <name val="Times New Roman"/>
      <family val="1"/>
      <charset val="204"/>
    </font>
    <font>
      <b/>
      <strike/>
      <sz val="26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26"/>
      <name val="Calibri"/>
      <family val="2"/>
      <charset val="204"/>
    </font>
    <font>
      <sz val="2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4" fillId="0" borderId="0" xfId="0" applyFont="1"/>
    <xf numFmtId="2" fontId="3" fillId="0" borderId="0" xfId="0" applyNumberFormat="1" applyFont="1" applyAlignment="1">
      <alignment horizontal="left" wrapText="1"/>
    </xf>
    <xf numFmtId="2" fontId="3" fillId="0" borderId="0" xfId="0" applyNumberFormat="1" applyFont="1" applyAlignment="1">
      <alignment wrapText="1"/>
    </xf>
    <xf numFmtId="2" fontId="3" fillId="0" borderId="0" xfId="0" applyNumberFormat="1" applyFont="1" applyAlignment="1"/>
    <xf numFmtId="14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 applyAlignment="1"/>
    <xf numFmtId="0" fontId="6" fillId="0" borderId="0" xfId="0" applyFont="1"/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/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4" fontId="11" fillId="0" borderId="2" xfId="0" applyNumberFormat="1" applyFont="1" applyBorder="1"/>
    <xf numFmtId="0" fontId="12" fillId="0" borderId="0" xfId="0" applyFont="1"/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top" wrapText="1"/>
    </xf>
    <xf numFmtId="4" fontId="14" fillId="0" borderId="2" xfId="0" applyNumberFormat="1" applyFont="1" applyBorder="1"/>
    <xf numFmtId="0" fontId="1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12" fillId="0" borderId="0" xfId="0" applyFont="1" applyBorder="1"/>
    <xf numFmtId="0" fontId="15" fillId="0" borderId="0" xfId="0" applyFont="1" applyBorder="1"/>
    <xf numFmtId="4" fontId="13" fillId="0" borderId="2" xfId="0" applyNumberFormat="1" applyFont="1" applyBorder="1"/>
    <xf numFmtId="0" fontId="15" fillId="0" borderId="0" xfId="0" applyFont="1"/>
    <xf numFmtId="0" fontId="12" fillId="0" borderId="2" xfId="0" applyFont="1" applyBorder="1" applyAlignment="1">
      <alignment vertical="top" wrapText="1"/>
    </xf>
    <xf numFmtId="0" fontId="10" fillId="0" borderId="2" xfId="0" applyFont="1" applyBorder="1" applyAlignment="1">
      <alignment horizontal="left" wrapText="1"/>
    </xf>
    <xf numFmtId="0" fontId="10" fillId="0" borderId="0" xfId="0" applyFont="1"/>
    <xf numFmtId="0" fontId="16" fillId="0" borderId="0" xfId="0" applyFont="1"/>
    <xf numFmtId="4" fontId="17" fillId="0" borderId="2" xfId="0" applyNumberFormat="1" applyFont="1" applyBorder="1"/>
    <xf numFmtId="0" fontId="10" fillId="0" borderId="2" xfId="0" applyFont="1" applyBorder="1" applyAlignment="1">
      <alignment horizontal="left" vertical="top"/>
    </xf>
    <xf numFmtId="0" fontId="10" fillId="0" borderId="2" xfId="0" applyFont="1" applyBorder="1" applyAlignment="1">
      <alignment horizontal="left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/>
    </xf>
    <xf numFmtId="164" fontId="11" fillId="0" borderId="0" xfId="0" applyNumberFormat="1" applyFont="1" applyBorder="1"/>
    <xf numFmtId="3" fontId="11" fillId="0" borderId="0" xfId="0" applyNumberFormat="1" applyFont="1" applyBorder="1"/>
    <xf numFmtId="0" fontId="3" fillId="0" borderId="0" xfId="0" applyFont="1"/>
    <xf numFmtId="164" fontId="1" fillId="0" borderId="0" xfId="0" applyNumberFormat="1" applyFont="1"/>
    <xf numFmtId="4" fontId="11" fillId="0" borderId="3" xfId="0" applyNumberFormat="1" applyFont="1" applyBorder="1"/>
    <xf numFmtId="4" fontId="11" fillId="0" borderId="2" xfId="0" applyNumberFormat="1" applyFont="1" applyBorder="1" applyAlignment="1">
      <alignment vertical="center"/>
    </xf>
    <xf numFmtId="4" fontId="13" fillId="0" borderId="2" xfId="0" applyNumberFormat="1" applyFont="1" applyBorder="1" applyAlignment="1">
      <alignment vertical="center"/>
    </xf>
    <xf numFmtId="0" fontId="14" fillId="2" borderId="4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9" fillId="0" borderId="5" xfId="0" applyFont="1" applyBorder="1" applyAlignment="1">
      <alignment horizontal="left" vertical="top" wrapText="1"/>
    </xf>
    <xf numFmtId="0" fontId="10" fillId="2" borderId="6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top" wrapText="1"/>
    </xf>
    <xf numFmtId="0" fontId="12" fillId="0" borderId="6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" fontId="11" fillId="0" borderId="3" xfId="0" applyNumberFormat="1" applyFont="1" applyBorder="1" applyAlignment="1"/>
    <xf numFmtId="0" fontId="10" fillId="0" borderId="7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left"/>
    </xf>
    <xf numFmtId="2" fontId="3" fillId="0" borderId="0" xfId="0" applyNumberFormat="1" applyFont="1" applyBorder="1" applyAlignment="1"/>
    <xf numFmtId="4" fontId="15" fillId="0" borderId="0" xfId="0" applyNumberFormat="1" applyFont="1"/>
    <xf numFmtId="0" fontId="3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9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34"/>
  <sheetViews>
    <sheetView tabSelected="1" topLeftCell="A25" zoomScale="50" zoomScaleNormal="50" workbookViewId="0">
      <selection activeCell="H46" sqref="H46"/>
    </sheetView>
  </sheetViews>
  <sheetFormatPr defaultColWidth="9.42578125" defaultRowHeight="15.75"/>
  <cols>
    <col min="1" max="1" width="17.5703125" style="1" customWidth="1"/>
    <col min="2" max="2" width="108.42578125" style="2" customWidth="1"/>
    <col min="3" max="3" width="33.85546875" style="2" customWidth="1"/>
    <col min="4" max="4" width="33.5703125" style="2" customWidth="1"/>
    <col min="5" max="5" width="35.5703125" style="2" customWidth="1"/>
    <col min="6" max="6" width="34.140625" style="2" customWidth="1"/>
    <col min="7" max="7" width="9.42578125" style="2"/>
    <col min="8" max="8" width="34.7109375" style="2" bestFit="1" customWidth="1"/>
    <col min="9" max="16384" width="9.42578125" style="2"/>
  </cols>
  <sheetData>
    <row r="1" spans="1:6" ht="65.650000000000006" customHeight="1">
      <c r="B1" s="4"/>
      <c r="C1" s="4"/>
      <c r="D1" s="4"/>
      <c r="E1" s="5" t="s">
        <v>53</v>
      </c>
      <c r="F1" s="6"/>
    </row>
    <row r="2" spans="1:6" ht="36" customHeight="1">
      <c r="D2" s="3"/>
      <c r="E2" s="7" t="s">
        <v>0</v>
      </c>
      <c r="F2" s="6"/>
    </row>
    <row r="3" spans="1:6" ht="33.75" customHeight="1">
      <c r="D3" s="3"/>
      <c r="E3" s="8"/>
      <c r="F3" s="9" t="s">
        <v>1</v>
      </c>
    </row>
    <row r="4" spans="1:6" ht="33.75" customHeight="1">
      <c r="D4" s="3"/>
      <c r="E4" s="63"/>
      <c r="F4" s="64"/>
    </row>
    <row r="5" spans="1:6" ht="33.75" customHeight="1">
      <c r="D5" s="3"/>
      <c r="E5" s="63"/>
      <c r="F5" s="64"/>
    </row>
    <row r="6" spans="1:6" ht="36.75" customHeight="1">
      <c r="A6" s="66" t="s">
        <v>51</v>
      </c>
      <c r="B6" s="66"/>
      <c r="C6" s="66"/>
      <c r="D6" s="66"/>
      <c r="E6" s="66"/>
      <c r="F6" s="66"/>
    </row>
    <row r="7" spans="1:6" ht="32.25" customHeight="1">
      <c r="A7" s="66" t="s">
        <v>50</v>
      </c>
      <c r="B7" s="66"/>
      <c r="C7" s="66"/>
      <c r="D7" s="66"/>
      <c r="E7" s="66"/>
      <c r="F7" s="66"/>
    </row>
    <row r="8" spans="1:6" s="10" customFormat="1" ht="52.5" customHeight="1">
      <c r="A8" s="71" t="s">
        <v>49</v>
      </c>
      <c r="B8" s="71"/>
      <c r="C8" s="71"/>
      <c r="D8" s="71"/>
      <c r="E8" s="71"/>
      <c r="F8" s="71"/>
    </row>
    <row r="9" spans="1:6" s="10" customFormat="1" ht="42" customHeight="1">
      <c r="A9" s="11"/>
      <c r="B9" s="11"/>
      <c r="C9" s="12" t="s">
        <v>2</v>
      </c>
      <c r="D9" s="11"/>
      <c r="E9" s="11"/>
      <c r="F9" s="11"/>
    </row>
    <row r="10" spans="1:6" s="10" customFormat="1" ht="34.5" customHeight="1">
      <c r="A10" s="11"/>
      <c r="B10" s="11"/>
      <c r="C10" s="13" t="s">
        <v>3</v>
      </c>
      <c r="D10" s="11"/>
      <c r="E10" s="11"/>
      <c r="F10" s="11"/>
    </row>
    <row r="11" spans="1:6" ht="33.75" customHeight="1">
      <c r="A11" s="14"/>
      <c r="B11" s="3"/>
      <c r="C11" s="3"/>
      <c r="F11" s="15" t="s">
        <v>4</v>
      </c>
    </row>
    <row r="12" spans="1:6" s="18" customFormat="1" ht="36" customHeight="1">
      <c r="A12" s="72" t="s">
        <v>5</v>
      </c>
      <c r="B12" s="72" t="s">
        <v>6</v>
      </c>
      <c r="C12" s="72" t="s">
        <v>7</v>
      </c>
      <c r="D12" s="73" t="s">
        <v>8</v>
      </c>
      <c r="E12" s="72" t="s">
        <v>9</v>
      </c>
      <c r="F12" s="72"/>
    </row>
    <row r="13" spans="1:6" s="18" customFormat="1" ht="123" customHeight="1">
      <c r="A13" s="72"/>
      <c r="B13" s="72"/>
      <c r="C13" s="72"/>
      <c r="D13" s="73"/>
      <c r="E13" s="16" t="s">
        <v>7</v>
      </c>
      <c r="F13" s="17" t="s">
        <v>10</v>
      </c>
    </row>
    <row r="14" spans="1:6" s="18" customFormat="1" ht="64.5" customHeight="1">
      <c r="A14" s="67" t="s">
        <v>11</v>
      </c>
      <c r="B14" s="68"/>
      <c r="C14" s="16"/>
      <c r="D14" s="17"/>
      <c r="E14" s="16"/>
      <c r="F14" s="17"/>
    </row>
    <row r="15" spans="1:6" s="18" customFormat="1" ht="46.5" customHeight="1">
      <c r="A15" s="58">
        <v>200000</v>
      </c>
      <c r="B15" s="61" t="s">
        <v>12</v>
      </c>
      <c r="C15" s="47">
        <f>C16+C20+C24</f>
        <v>501126741.46999997</v>
      </c>
      <c r="D15" s="47">
        <f>D16+D20+D24</f>
        <v>-88427390</v>
      </c>
      <c r="E15" s="47">
        <f>E16+E20+E24</f>
        <v>589554131.47000003</v>
      </c>
      <c r="F15" s="47">
        <f>F16+F20+F24</f>
        <v>582055206.00999999</v>
      </c>
    </row>
    <row r="16" spans="1:6" s="35" customFormat="1" ht="66" customHeight="1">
      <c r="A16" s="51" t="s">
        <v>39</v>
      </c>
      <c r="B16" s="54" t="s">
        <v>40</v>
      </c>
      <c r="C16" s="60">
        <f t="shared" ref="C16:C32" si="0">D16+E16</f>
        <v>-2458900</v>
      </c>
      <c r="D16" s="22"/>
      <c r="E16" s="22">
        <f>E17</f>
        <v>-2458900</v>
      </c>
      <c r="F16" s="22">
        <f>F17</f>
        <v>-2458900</v>
      </c>
    </row>
    <row r="17" spans="1:8" s="23" customFormat="1" ht="39" customHeight="1">
      <c r="A17" s="50" t="s">
        <v>43</v>
      </c>
      <c r="B17" s="55" t="s">
        <v>44</v>
      </c>
      <c r="C17" s="60">
        <f t="shared" si="0"/>
        <v>-2458900</v>
      </c>
      <c r="D17" s="48"/>
      <c r="E17" s="48">
        <f>E18+E19</f>
        <v>-2458900</v>
      </c>
      <c r="F17" s="48">
        <f>F18+F19</f>
        <v>-2458900</v>
      </c>
    </row>
    <row r="18" spans="1:8" s="29" customFormat="1" ht="36" customHeight="1">
      <c r="A18" s="49" t="s">
        <v>45</v>
      </c>
      <c r="B18" s="56" t="s">
        <v>41</v>
      </c>
      <c r="C18" s="60">
        <f t="shared" si="0"/>
        <v>138442900</v>
      </c>
      <c r="D18" s="26"/>
      <c r="E18" s="26">
        <v>138442900</v>
      </c>
      <c r="F18" s="26">
        <v>138442900</v>
      </c>
    </row>
    <row r="19" spans="1:8" s="23" customFormat="1" ht="36" customHeight="1">
      <c r="A19" s="49" t="s">
        <v>46</v>
      </c>
      <c r="B19" s="56" t="s">
        <v>42</v>
      </c>
      <c r="C19" s="46">
        <f t="shared" si="0"/>
        <v>-140901800</v>
      </c>
      <c r="D19" s="26"/>
      <c r="E19" s="26">
        <v>-140901800</v>
      </c>
      <c r="F19" s="26">
        <v>-140901800</v>
      </c>
    </row>
    <row r="20" spans="1:8" s="52" customFormat="1" ht="49.5" customHeight="1">
      <c r="A20" s="51" t="s">
        <v>47</v>
      </c>
      <c r="B20" s="54" t="s">
        <v>13</v>
      </c>
      <c r="C20" s="46">
        <f t="shared" si="0"/>
        <v>237073966.00999999</v>
      </c>
      <c r="D20" s="47"/>
      <c r="E20" s="47">
        <f>SUM(E22:E23)</f>
        <v>237073966.00999999</v>
      </c>
      <c r="F20" s="47">
        <f>SUM(F22:F23)</f>
        <v>237073966.00999999</v>
      </c>
    </row>
    <row r="21" spans="1:8" s="30" customFormat="1" ht="37.5" customHeight="1">
      <c r="A21" s="59">
        <v>203600</v>
      </c>
      <c r="B21" s="57" t="s">
        <v>13</v>
      </c>
      <c r="C21" s="46">
        <f t="shared" si="0"/>
        <v>237073966.00999999</v>
      </c>
      <c r="D21" s="31"/>
      <c r="E21" s="31">
        <f>E22+E23</f>
        <v>237073966.00999999</v>
      </c>
      <c r="F21" s="31">
        <f>F22+F23</f>
        <v>237073966.00999999</v>
      </c>
    </row>
    <row r="22" spans="1:8" s="30" customFormat="1" ht="36" customHeight="1">
      <c r="A22" s="62">
        <v>203610</v>
      </c>
      <c r="B22" s="53" t="s">
        <v>15</v>
      </c>
      <c r="C22" s="22">
        <f t="shared" si="0"/>
        <v>249701466.00999999</v>
      </c>
      <c r="D22" s="26"/>
      <c r="E22" s="26">
        <v>249701466.00999999</v>
      </c>
      <c r="F22" s="26">
        <v>249701466.00999999</v>
      </c>
    </row>
    <row r="23" spans="1:8" s="30" customFormat="1" ht="37.5" customHeight="1">
      <c r="A23" s="27">
        <v>203620</v>
      </c>
      <c r="B23" s="28" t="s">
        <v>16</v>
      </c>
      <c r="C23" s="22">
        <f t="shared" si="0"/>
        <v>-12627500</v>
      </c>
      <c r="D23" s="26"/>
      <c r="E23" s="26">
        <v>-12627500</v>
      </c>
      <c r="F23" s="26">
        <v>-12627500</v>
      </c>
    </row>
    <row r="24" spans="1:8" s="32" customFormat="1" ht="66">
      <c r="A24" s="20">
        <v>208000</v>
      </c>
      <c r="B24" s="21" t="s">
        <v>17</v>
      </c>
      <c r="C24" s="22">
        <f t="shared" si="0"/>
        <v>266511675.45999998</v>
      </c>
      <c r="D24" s="22">
        <f>D27+D25-D26</f>
        <v>-88427390</v>
      </c>
      <c r="E24" s="22">
        <f>E27+E25-E26</f>
        <v>354939065.45999998</v>
      </c>
      <c r="F24" s="22">
        <f>F27+F25-F26</f>
        <v>347440140</v>
      </c>
      <c r="H24" s="32" t="s">
        <v>18</v>
      </c>
    </row>
    <row r="25" spans="1:8" s="32" customFormat="1" ht="39" customHeight="1">
      <c r="A25" s="24">
        <v>208100</v>
      </c>
      <c r="B25" s="33" t="s">
        <v>19</v>
      </c>
      <c r="C25" s="22">
        <f t="shared" si="0"/>
        <v>290968591.88999999</v>
      </c>
      <c r="D25" s="31">
        <v>261922086.37</v>
      </c>
      <c r="E25" s="31">
        <v>29046505.52</v>
      </c>
      <c r="F25" s="31">
        <v>13753794.689999999</v>
      </c>
      <c r="H25" s="65"/>
    </row>
    <row r="26" spans="1:8" s="32" customFormat="1" ht="36" customHeight="1">
      <c r="A26" s="24">
        <v>208200</v>
      </c>
      <c r="B26" s="25" t="s">
        <v>20</v>
      </c>
      <c r="C26" s="22">
        <f t="shared" si="0"/>
        <v>24456916.43</v>
      </c>
      <c r="D26" s="31">
        <v>2909336.37</v>
      </c>
      <c r="E26" s="31">
        <v>21547580.059999999</v>
      </c>
      <c r="F26" s="31">
        <v>13753794.689999999</v>
      </c>
      <c r="H26" s="65"/>
    </row>
    <row r="27" spans="1:8" s="32" customFormat="1" ht="64.5" customHeight="1">
      <c r="A27" s="24">
        <v>208400</v>
      </c>
      <c r="B27" s="25" t="s">
        <v>21</v>
      </c>
      <c r="C27" s="31">
        <f>D27+E27</f>
        <v>0</v>
      </c>
      <c r="D27" s="31">
        <v>-347440140</v>
      </c>
      <c r="E27" s="31">
        <v>347440140</v>
      </c>
      <c r="F27" s="31">
        <v>347440140</v>
      </c>
    </row>
    <row r="28" spans="1:8" s="30" customFormat="1" ht="39" hidden="1" customHeight="1">
      <c r="A28" s="20">
        <v>300000</v>
      </c>
      <c r="B28" s="21" t="s">
        <v>22</v>
      </c>
      <c r="C28" s="22">
        <f t="shared" si="0"/>
        <v>0</v>
      </c>
      <c r="D28" s="22"/>
      <c r="E28" s="22">
        <f>E29</f>
        <v>0</v>
      </c>
      <c r="F28" s="22">
        <f>F29</f>
        <v>0</v>
      </c>
    </row>
    <row r="29" spans="1:8" s="23" customFormat="1" ht="66" hidden="1">
      <c r="A29" s="24">
        <v>301000</v>
      </c>
      <c r="B29" s="25" t="s">
        <v>23</v>
      </c>
      <c r="C29" s="31">
        <f t="shared" si="0"/>
        <v>0</v>
      </c>
      <c r="D29" s="31"/>
      <c r="E29" s="31">
        <f>E31</f>
        <v>0</v>
      </c>
      <c r="F29" s="31">
        <f>F31</f>
        <v>0</v>
      </c>
    </row>
    <row r="30" spans="1:8" s="18" customFormat="1" ht="36" hidden="1" customHeight="1">
      <c r="A30" s="27">
        <v>301100</v>
      </c>
      <c r="B30" s="28" t="s">
        <v>15</v>
      </c>
      <c r="C30" s="22">
        <f t="shared" si="0"/>
        <v>0</v>
      </c>
      <c r="D30" s="26"/>
      <c r="E30" s="26"/>
      <c r="F30" s="26"/>
    </row>
    <row r="31" spans="1:8" s="18" customFormat="1" ht="36" hidden="1" customHeight="1">
      <c r="A31" s="27">
        <v>301200</v>
      </c>
      <c r="B31" s="28" t="s">
        <v>16</v>
      </c>
      <c r="C31" s="22">
        <f t="shared" si="0"/>
        <v>0</v>
      </c>
      <c r="D31" s="26"/>
      <c r="E31" s="26"/>
      <c r="F31" s="26"/>
    </row>
    <row r="32" spans="1:8" s="35" customFormat="1" ht="58.5" customHeight="1">
      <c r="A32" s="20"/>
      <c r="B32" s="34" t="s">
        <v>24</v>
      </c>
      <c r="C32" s="22">
        <f t="shared" si="0"/>
        <v>501126741.47000003</v>
      </c>
      <c r="D32" s="22">
        <f>D15+D28</f>
        <v>-88427390</v>
      </c>
      <c r="E32" s="22">
        <f>E15+E28</f>
        <v>589554131.47000003</v>
      </c>
      <c r="F32" s="22">
        <f>F15+F28</f>
        <v>582055206.00999999</v>
      </c>
    </row>
    <row r="33" spans="1:6" s="35" customFormat="1" ht="33">
      <c r="A33" s="27"/>
      <c r="B33" s="21"/>
      <c r="C33" s="22"/>
      <c r="D33" s="22"/>
      <c r="E33" s="22"/>
      <c r="F33" s="22"/>
    </row>
    <row r="34" spans="1:6" s="35" customFormat="1" ht="64.5" customHeight="1">
      <c r="A34" s="68" t="s">
        <v>25</v>
      </c>
      <c r="B34" s="68"/>
      <c r="C34" s="22"/>
      <c r="D34" s="22"/>
      <c r="E34" s="22"/>
      <c r="F34" s="22"/>
    </row>
    <row r="35" spans="1:6" s="35" customFormat="1" ht="48" customHeight="1">
      <c r="A35" s="20">
        <v>400000</v>
      </c>
      <c r="B35" s="21" t="s">
        <v>26</v>
      </c>
      <c r="C35" s="22">
        <f>D35+E35</f>
        <v>234615066.00999999</v>
      </c>
      <c r="D35" s="22">
        <f>D41*-1</f>
        <v>0</v>
      </c>
      <c r="E35" s="22">
        <f>E36+E41</f>
        <v>234615066.00999999</v>
      </c>
      <c r="F35" s="22">
        <f>F36+F41</f>
        <v>234615066.00999999</v>
      </c>
    </row>
    <row r="36" spans="1:6" s="35" customFormat="1" ht="42" customHeight="1">
      <c r="A36" s="20">
        <v>401000</v>
      </c>
      <c r="B36" s="21" t="s">
        <v>27</v>
      </c>
      <c r="C36" s="22">
        <f>C39+C37</f>
        <v>388144366.00999999</v>
      </c>
      <c r="D36" s="22">
        <f>D39+D37</f>
        <v>0</v>
      </c>
      <c r="E36" s="22">
        <f>E39+E37</f>
        <v>388144366.00999999</v>
      </c>
      <c r="F36" s="22">
        <f>F39+F37</f>
        <v>388144366.00999999</v>
      </c>
    </row>
    <row r="37" spans="1:6" s="23" customFormat="1" ht="42" customHeight="1">
      <c r="A37" s="24">
        <v>401100</v>
      </c>
      <c r="B37" s="25" t="s">
        <v>28</v>
      </c>
      <c r="C37" s="22">
        <f t="shared" ref="C37:C52" si="1">D37+E37</f>
        <v>388144366.00999999</v>
      </c>
      <c r="D37" s="31"/>
      <c r="E37" s="31">
        <f>E38</f>
        <v>388144366.00999999</v>
      </c>
      <c r="F37" s="31">
        <f>F38</f>
        <v>388144366.00999999</v>
      </c>
    </row>
    <row r="38" spans="1:6" s="18" customFormat="1" ht="42" customHeight="1">
      <c r="A38" s="27">
        <v>401101</v>
      </c>
      <c r="B38" s="28" t="s">
        <v>29</v>
      </c>
      <c r="C38" s="22">
        <f t="shared" si="1"/>
        <v>388144366.00999999</v>
      </c>
      <c r="D38" s="26"/>
      <c r="E38" s="26">
        <v>388144366.00999999</v>
      </c>
      <c r="F38" s="26">
        <v>388144366.00999999</v>
      </c>
    </row>
    <row r="39" spans="1:6" s="30" customFormat="1" ht="42" hidden="1" customHeight="1">
      <c r="A39" s="24">
        <v>401200</v>
      </c>
      <c r="B39" s="33" t="s">
        <v>30</v>
      </c>
      <c r="C39" s="22">
        <f t="shared" si="1"/>
        <v>0</v>
      </c>
      <c r="D39" s="31"/>
      <c r="E39" s="31">
        <f>E40</f>
        <v>0</v>
      </c>
      <c r="F39" s="31">
        <f>F40</f>
        <v>0</v>
      </c>
    </row>
    <row r="40" spans="1:6" s="36" customFormat="1" ht="42" hidden="1" customHeight="1">
      <c r="A40" s="27">
        <v>401202</v>
      </c>
      <c r="B40" s="28" t="s">
        <v>31</v>
      </c>
      <c r="C40" s="22">
        <f t="shared" si="1"/>
        <v>0</v>
      </c>
      <c r="D40" s="31"/>
      <c r="E40" s="26"/>
      <c r="F40" s="26"/>
    </row>
    <row r="41" spans="1:6" s="35" customFormat="1" ht="46.5" customHeight="1">
      <c r="A41" s="20">
        <v>402000</v>
      </c>
      <c r="B41" s="21" t="s">
        <v>32</v>
      </c>
      <c r="C41" s="22">
        <f t="shared" si="1"/>
        <v>-153529300</v>
      </c>
      <c r="D41" s="37"/>
      <c r="E41" s="22">
        <f>E44+E42</f>
        <v>-153529300</v>
      </c>
      <c r="F41" s="22">
        <f>F44+F42</f>
        <v>-153529300</v>
      </c>
    </row>
    <row r="42" spans="1:6" s="35" customFormat="1" ht="46.5" customHeight="1">
      <c r="A42" s="24">
        <v>402100</v>
      </c>
      <c r="B42" s="25" t="s">
        <v>33</v>
      </c>
      <c r="C42" s="22">
        <f t="shared" si="1"/>
        <v>-153529300</v>
      </c>
      <c r="D42" s="37"/>
      <c r="E42" s="31">
        <f>E43</f>
        <v>-153529300</v>
      </c>
      <c r="F42" s="31">
        <f>F43</f>
        <v>-153529300</v>
      </c>
    </row>
    <row r="43" spans="1:6" s="35" customFormat="1" ht="46.5" customHeight="1">
      <c r="A43" s="27">
        <v>402101</v>
      </c>
      <c r="B43" s="28" t="s">
        <v>29</v>
      </c>
      <c r="C43" s="22">
        <f t="shared" si="1"/>
        <v>-153529300</v>
      </c>
      <c r="D43" s="37"/>
      <c r="E43" s="26">
        <v>-153529300</v>
      </c>
      <c r="F43" s="26">
        <v>-153529300</v>
      </c>
    </row>
    <row r="44" spans="1:6" s="35" customFormat="1" ht="46.5" hidden="1" customHeight="1">
      <c r="A44" s="24">
        <v>402200</v>
      </c>
      <c r="B44" s="25" t="s">
        <v>34</v>
      </c>
      <c r="C44" s="22">
        <f t="shared" si="1"/>
        <v>0</v>
      </c>
      <c r="D44" s="31"/>
      <c r="E44" s="26">
        <f>E45</f>
        <v>0</v>
      </c>
      <c r="F44" s="26">
        <f>F45</f>
        <v>0</v>
      </c>
    </row>
    <row r="45" spans="1:6" s="35" customFormat="1" ht="46.5" hidden="1" customHeight="1">
      <c r="A45" s="27">
        <v>402202</v>
      </c>
      <c r="B45" s="28" t="s">
        <v>31</v>
      </c>
      <c r="C45" s="22">
        <f t="shared" si="1"/>
        <v>0</v>
      </c>
      <c r="D45" s="31"/>
      <c r="E45" s="26"/>
      <c r="F45" s="26"/>
    </row>
    <row r="46" spans="1:6" s="35" customFormat="1" ht="55.5" customHeight="1">
      <c r="A46" s="20">
        <v>600000</v>
      </c>
      <c r="B46" s="38" t="s">
        <v>35</v>
      </c>
      <c r="C46" s="22">
        <f t="shared" si="1"/>
        <v>266511675.45999998</v>
      </c>
      <c r="D46" s="22">
        <f>D47+D51</f>
        <v>-88427390</v>
      </c>
      <c r="E46" s="22">
        <f>E47+E51</f>
        <v>354939065.45999998</v>
      </c>
      <c r="F46" s="22">
        <f>F47+F51</f>
        <v>347440140</v>
      </c>
    </row>
    <row r="47" spans="1:6" s="30" customFormat="1" ht="48" customHeight="1">
      <c r="A47" s="20">
        <v>602000</v>
      </c>
      <c r="B47" s="38" t="s">
        <v>36</v>
      </c>
      <c r="C47" s="22">
        <f t="shared" si="1"/>
        <v>266511675.45999998</v>
      </c>
      <c r="D47" s="22">
        <f>D50+D48-D49</f>
        <v>-88427390</v>
      </c>
      <c r="E47" s="22">
        <f>E50+E48-E49</f>
        <v>354939065.45999998</v>
      </c>
      <c r="F47" s="22">
        <f>F50+F48-F49</f>
        <v>347440140</v>
      </c>
    </row>
    <row r="48" spans="1:6" s="30" customFormat="1" ht="33">
      <c r="A48" s="24">
        <v>602100</v>
      </c>
      <c r="B48" s="33" t="s">
        <v>19</v>
      </c>
      <c r="C48" s="22">
        <f t="shared" si="1"/>
        <v>290968591.88999999</v>
      </c>
      <c r="D48" s="31">
        <v>261922086.37</v>
      </c>
      <c r="E48" s="31">
        <v>29046505.52</v>
      </c>
      <c r="F48" s="31">
        <v>13753794.689999999</v>
      </c>
    </row>
    <row r="49" spans="1:6" s="30" customFormat="1" ht="33">
      <c r="A49" s="24">
        <v>602200</v>
      </c>
      <c r="B49" s="25" t="s">
        <v>20</v>
      </c>
      <c r="C49" s="22">
        <f t="shared" si="1"/>
        <v>24456916.43</v>
      </c>
      <c r="D49" s="31">
        <v>2909336.37</v>
      </c>
      <c r="E49" s="31">
        <v>21547580.059999999</v>
      </c>
      <c r="F49" s="31">
        <v>13753794.689999999</v>
      </c>
    </row>
    <row r="50" spans="1:6" s="30" customFormat="1" ht="75.75" customHeight="1">
      <c r="A50" s="24">
        <v>602400</v>
      </c>
      <c r="B50" s="25" t="s">
        <v>21</v>
      </c>
      <c r="C50" s="22">
        <f t="shared" si="1"/>
        <v>0</v>
      </c>
      <c r="D50" s="31">
        <v>-347440140</v>
      </c>
      <c r="E50" s="31">
        <v>347440140</v>
      </c>
      <c r="F50" s="31">
        <v>347440140</v>
      </c>
    </row>
    <row r="51" spans="1:6" s="32" customFormat="1" ht="63.75" hidden="1" customHeight="1">
      <c r="A51" s="20">
        <v>603000</v>
      </c>
      <c r="B51" s="21" t="s">
        <v>14</v>
      </c>
      <c r="C51" s="22">
        <f t="shared" si="1"/>
        <v>0</v>
      </c>
      <c r="D51" s="22"/>
      <c r="E51" s="22"/>
      <c r="F51" s="22"/>
    </row>
    <row r="52" spans="1:6" s="35" customFormat="1" ht="61.5" customHeight="1">
      <c r="A52" s="19"/>
      <c r="B52" s="39" t="s">
        <v>37</v>
      </c>
      <c r="C52" s="22">
        <f t="shared" si="1"/>
        <v>501126741.47000003</v>
      </c>
      <c r="D52" s="22">
        <f>D35+D46</f>
        <v>-88427390</v>
      </c>
      <c r="E52" s="22">
        <f>E35+E46</f>
        <v>589554131.47000003</v>
      </c>
      <c r="F52" s="22">
        <f>F35+F46</f>
        <v>582055206.00999999</v>
      </c>
    </row>
    <row r="53" spans="1:6" s="35" customFormat="1" ht="84.75" customHeight="1">
      <c r="A53" s="40"/>
      <c r="B53" s="41"/>
      <c r="C53" s="41"/>
      <c r="D53" s="42"/>
      <c r="E53" s="43"/>
      <c r="F53" s="43"/>
    </row>
    <row r="54" spans="1:6" s="44" customFormat="1" ht="100.5" customHeight="1">
      <c r="A54" s="69" t="s">
        <v>52</v>
      </c>
      <c r="B54" s="69"/>
      <c r="C54" s="69"/>
      <c r="D54" s="69"/>
      <c r="E54" s="69"/>
      <c r="F54" s="69"/>
    </row>
    <row r="55" spans="1:6">
      <c r="D55" s="45"/>
    </row>
    <row r="56" spans="1:6" ht="36.75" customHeight="1">
      <c r="D56" s="45"/>
    </row>
    <row r="57" spans="1:6" ht="30.75">
      <c r="A57" s="70" t="s">
        <v>38</v>
      </c>
      <c r="B57" s="70"/>
      <c r="D57" s="45"/>
    </row>
    <row r="58" spans="1:6">
      <c r="D58" s="45"/>
    </row>
    <row r="59" spans="1:6">
      <c r="D59" s="45"/>
    </row>
    <row r="60" spans="1:6">
      <c r="D60" s="45"/>
    </row>
    <row r="61" spans="1:6">
      <c r="D61" s="45"/>
    </row>
    <row r="62" spans="1:6">
      <c r="D62" s="45"/>
    </row>
    <row r="63" spans="1:6">
      <c r="D63" s="45"/>
    </row>
    <row r="64" spans="1:6">
      <c r="D64" s="45"/>
    </row>
    <row r="65" spans="4:4">
      <c r="D65" s="45"/>
    </row>
    <row r="66" spans="4:4">
      <c r="D66" s="45"/>
    </row>
    <row r="67" spans="4:4">
      <c r="D67" s="45"/>
    </row>
    <row r="68" spans="4:4">
      <c r="D68" s="45"/>
    </row>
    <row r="69" spans="4:4">
      <c r="D69" s="45"/>
    </row>
    <row r="70" spans="4:4">
      <c r="D70" s="45"/>
    </row>
    <row r="71" spans="4:4">
      <c r="D71" s="45"/>
    </row>
    <row r="72" spans="4:4">
      <c r="D72" s="45"/>
    </row>
    <row r="73" spans="4:4">
      <c r="D73" s="45"/>
    </row>
    <row r="74" spans="4:4">
      <c r="D74" s="45"/>
    </row>
    <row r="75" spans="4:4">
      <c r="D75" s="45"/>
    </row>
    <row r="76" spans="4:4">
      <c r="D76" s="45"/>
    </row>
    <row r="77" spans="4:4">
      <c r="D77" s="45"/>
    </row>
    <row r="78" spans="4:4">
      <c r="D78" s="45"/>
    </row>
    <row r="79" spans="4:4">
      <c r="D79" s="45"/>
    </row>
    <row r="80" spans="4:4">
      <c r="D80" s="45"/>
    </row>
    <row r="81" spans="4:4">
      <c r="D81" s="45"/>
    </row>
    <row r="82" spans="4:4">
      <c r="D82" s="45"/>
    </row>
    <row r="83" spans="4:4">
      <c r="D83" s="45"/>
    </row>
    <row r="84" spans="4:4">
      <c r="D84" s="45"/>
    </row>
    <row r="85" spans="4:4">
      <c r="D85" s="45"/>
    </row>
    <row r="86" spans="4:4">
      <c r="D86" s="45"/>
    </row>
    <row r="87" spans="4:4">
      <c r="D87" s="45"/>
    </row>
    <row r="88" spans="4:4">
      <c r="D88" s="45"/>
    </row>
    <row r="89" spans="4:4">
      <c r="D89" s="45"/>
    </row>
    <row r="90" spans="4:4">
      <c r="D90" s="45"/>
    </row>
    <row r="91" spans="4:4">
      <c r="D91" s="45"/>
    </row>
    <row r="92" spans="4:4">
      <c r="D92" s="45"/>
    </row>
    <row r="93" spans="4:4">
      <c r="D93" s="45"/>
    </row>
    <row r="134" spans="20:20">
      <c r="T134" s="2" t="s">
        <v>48</v>
      </c>
    </row>
  </sheetData>
  <sheetProtection selectLockedCells="1" selectUnlockedCells="1"/>
  <mergeCells count="12">
    <mergeCell ref="D12:D13"/>
    <mergeCell ref="E12:F12"/>
    <mergeCell ref="A6:F6"/>
    <mergeCell ref="A7:F7"/>
    <mergeCell ref="A14:B14"/>
    <mergeCell ref="A34:B34"/>
    <mergeCell ref="A54:F54"/>
    <mergeCell ref="A57:B57"/>
    <mergeCell ref="A8:F8"/>
    <mergeCell ref="A12:A13"/>
    <mergeCell ref="B12:B13"/>
    <mergeCell ref="C12:C13"/>
  </mergeCells>
  <pageMargins left="1.0236111111111112" right="0.31527777777777777" top="0.41" bottom="0.86" header="0.36" footer="0.51181102362204722"/>
  <pageSetup paperSize="9" scale="33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2024</vt:lpstr>
      <vt:lpstr>'2024'!Excel_BuiltIn_Print_Area</vt:lpstr>
      <vt:lpstr>'2024'!Область_печати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Саприка</dc:creator>
  <cp:lastModifiedBy>Саприка</cp:lastModifiedBy>
  <cp:lastPrinted>2026-05-27T09:09:35Z</cp:lastPrinted>
  <dcterms:created xsi:type="dcterms:W3CDTF">2025-04-29T12:12:41Z</dcterms:created>
  <dcterms:modified xsi:type="dcterms:W3CDTF">2026-05-27T11:18:50Z</dcterms:modified>
</cp:coreProperties>
</file>