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250" windowHeight="10005" tabRatio="500"/>
  </bookViews>
  <sheets>
    <sheet name="Лист2" sheetId="1" r:id="rId1"/>
  </sheets>
  <definedNames>
    <definedName name="_xlnm._FilterDatabase" localSheetId="0" hidden="1">Лист2!$A$12:$IV$190</definedName>
    <definedName name="Excel_BuiltIn__FilterDatabase" localSheetId="0">Лист2!$54:$187</definedName>
    <definedName name="Excel_BuiltIn_Print_Area" localSheetId="0">Лист2!$A$1:$D$193</definedName>
    <definedName name="Excel_BuiltIn_Print_Titles" localSheetId="0">Лист2!$11:$11</definedName>
    <definedName name="_xlnm.Print_Titles" localSheetId="0">Лист2!$53:$54</definedName>
    <definedName name="_xlnm.Print_Area" localSheetId="0">Лист2!$A$1:$D$193</definedName>
  </definedNames>
  <calcPr calcId="124519" refMode="R1C1"/>
</workbook>
</file>

<file path=xl/calcChain.xml><?xml version="1.0" encoding="utf-8"?>
<calcChain xmlns="http://schemas.openxmlformats.org/spreadsheetml/2006/main">
  <c r="D26" i="1"/>
  <c r="D71"/>
  <c r="D73"/>
  <c r="D109"/>
  <c r="D111"/>
  <c r="D113"/>
  <c r="D183"/>
  <c r="D119"/>
  <c r="D101"/>
  <c r="D181"/>
  <c r="D179"/>
  <c r="D139"/>
  <c r="D177"/>
  <c r="D175"/>
  <c r="D173"/>
  <c r="D171"/>
  <c r="D127"/>
  <c r="D169"/>
  <c r="D161"/>
  <c r="D125"/>
  <c r="D123"/>
  <c r="D147"/>
  <c r="D91"/>
  <c r="D89"/>
  <c r="D167"/>
  <c r="D97"/>
  <c r="D107"/>
  <c r="D103"/>
  <c r="D105"/>
  <c r="D165"/>
  <c r="D163"/>
  <c r="D159"/>
  <c r="D157"/>
  <c r="D151"/>
  <c r="D153"/>
  <c r="D155"/>
  <c r="D133"/>
  <c r="D135"/>
  <c r="D40"/>
  <c r="D77"/>
  <c r="D75"/>
  <c r="D149"/>
  <c r="D141"/>
  <c r="D137"/>
  <c r="D143"/>
  <c r="D145"/>
  <c r="D131"/>
  <c r="D45"/>
  <c r="D49" s="1"/>
  <c r="D129"/>
  <c r="D121"/>
  <c r="D190"/>
  <c r="D117"/>
  <c r="D115"/>
  <c r="D99"/>
  <c r="D95"/>
  <c r="D185"/>
  <c r="D93"/>
  <c r="D87"/>
  <c r="D42"/>
  <c r="D16"/>
  <c r="D24"/>
  <c r="D22"/>
  <c r="D20"/>
  <c r="D18"/>
  <c r="D67"/>
  <c r="D65"/>
  <c r="D14"/>
  <c r="D36"/>
  <c r="D59"/>
  <c r="D61"/>
  <c r="D63"/>
  <c r="D79"/>
  <c r="D81"/>
  <c r="D83"/>
  <c r="D38"/>
  <c r="D28"/>
  <c r="D30"/>
  <c r="D34"/>
  <c r="IV54"/>
  <c r="D56"/>
  <c r="D69"/>
  <c r="D48" l="1"/>
  <c r="D32"/>
  <c r="D85"/>
  <c r="D58"/>
  <c r="D47" l="1"/>
  <c r="D189"/>
  <c r="D188" s="1"/>
</calcChain>
</file>

<file path=xl/sharedStrings.xml><?xml version="1.0" encoding="utf-8"?>
<sst xmlns="http://schemas.openxmlformats.org/spreadsheetml/2006/main" count="340" uniqueCount="132">
  <si>
    <t>до рішення міської ради</t>
  </si>
  <si>
    <t>№</t>
  </si>
  <si>
    <t>.0355100000</t>
  </si>
  <si>
    <t>(код бюджету)</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</si>
  <si>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</si>
  <si>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</si>
  <si>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</si>
  <si>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</si>
  <si>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</si>
  <si>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</si>
  <si>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Освітня субвенція з державного бюджету місцевим бюджетам</t>
  </si>
  <si>
    <t>9900000000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</si>
  <si>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</si>
  <si>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</si>
  <si>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0310000000</t>
  </si>
  <si>
    <t>Обласний бюджет Волинської області</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</si>
  <si>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</si>
  <si>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41053900</t>
  </si>
  <si>
    <t>Інші субвенції з місцевого бюджету УСЬОГО</t>
  </si>
  <si>
    <t>в тому числі</t>
  </si>
  <si>
    <t>Субвенція з обласного бюджету на поховання учасників бойових дій та осіб з інвалідністю внаслідок війни</t>
  </si>
  <si>
    <t>Субвенція з обласного бюджету на пільгове медичне обслуговування осіб, які постраждали внаслідок Чорнобильської катастрофи</t>
  </si>
  <si>
    <t>Субвенція з обласного бюджету на компенсаційні виплати особам з інвалідністю на бензин, ремонт, технічне обслуговування автомобілів і транспортне обслуговування та встановлення телефонів особам з інвалідністю І та ІІ груп</t>
  </si>
  <si>
    <t>ІІ. Трансферти до спеціального фонду бюджету</t>
  </si>
  <si>
    <t>X</t>
  </si>
  <si>
    <t xml:space="preserve"> УСЬОГО за розділами І, ІІ, у тому числі:</t>
  </si>
  <si>
    <t>загальний фонд</t>
  </si>
  <si>
    <t>спеціальний фонд</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</si>
  <si>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</si>
  <si>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</si>
  <si>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</si>
  <si>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2. Показники міжбюджетних трансфертів  іншим бюджетам</t>
  </si>
  <si>
    <t>І. Трансферти із загального фонду бюджету</t>
  </si>
  <si>
    <t>Реверсна дотація</t>
  </si>
  <si>
    <t>9110</t>
  </si>
  <si>
    <t>3719770</t>
  </si>
  <si>
    <t>9770</t>
  </si>
  <si>
    <t xml:space="preserve"> Придбання будівельних матеріалів та спортивного інвентарю для КЗ "Волинська обласна дитячо-юнацька спортивна школа "Колос"</t>
  </si>
  <si>
    <t xml:space="preserve">Проведення навчально-тренувальних зборів у КЗ "Волинська обласна дитячо-юнацька спортивна школа "Колос" </t>
  </si>
  <si>
    <t>Проведення навчально-тренувальних зборів у Волинській обласній школі вищої спортивної майстерності</t>
  </si>
  <si>
    <t xml:space="preserve">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t>
  </si>
  <si>
    <t>0354100000</t>
  </si>
  <si>
    <t>Бюджет Торчинської селищної територіальної громади</t>
  </si>
  <si>
    <t>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Ківерцівської міської ради</t>
  </si>
  <si>
    <t>0354500000</t>
  </si>
  <si>
    <t>Бюджет Ківерцівської міської територіальної громади</t>
  </si>
  <si>
    <t>Субвенція бюджету Ківерцівської міської територіальної громади на утримання комунальної установи “Об’єднаний трудовий архів”</t>
  </si>
  <si>
    <t>ІІ. Трансферти із спеціального фонду бюджету</t>
  </si>
  <si>
    <t xml:space="preserve">Інші субвенції з місцевого бюджету </t>
  </si>
  <si>
    <t>Єлова 720 614</t>
  </si>
  <si>
    <t xml:space="preserve">        Міжбюджетні трансферти на 2026 рік</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</si>
  <si>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</si>
  <si>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Обласний бюджет Волинської області </t>
  </si>
  <si>
    <t>Субвенція обласному бюджету Волинської області для Волинської обласної дитячої лікарні КП "Волинське обласне територіальне медичне об"єднання захисту материнства і дитинства"  на забезпечення діяльності установи</t>
  </si>
  <si>
    <t xml:space="preserve">Субвенція обласному бюджету Волинської на реконструкцію відділення невідкладної медичної допомоги з ренгенкабінетом головного корпусу КП "Волинське обласне територіальне медичне об"єднання захисту материнства і дитинства"  </t>
  </si>
  <si>
    <t>41035400</t>
  </si>
  <si>
    <t>41036000</t>
  </si>
  <si>
    <t>Субвенція з місцевого бюджету на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</si>
  <si>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</si>
  <si>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</si>
  <si>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41031100</t>
  </si>
  <si>
    <t>Субвенція з державного бюджету місцевим бюджетам на  забезпечення харчуванням учнів закладів загальної середньої освіти</t>
  </si>
  <si>
    <t>Зміни до додатку 5</t>
  </si>
  <si>
    <t>до рішення міської ради "Про бюджет Луцької міської територіальної громади на 2026 рік"</t>
  </si>
  <si>
    <t>41059300</t>
  </si>
  <si>
    <t xml:space="preserve">Субвенція з місцевого бюджету на забезпечення діяльності фахівція із супроводу ветеранів війни та демобілізованих осіб та окремі заходи з підтримки осіб,які захищали незалежність, суверенітет  та територіальну цілісність України,за рахунок відповідної субвенції з державного  бюджету </t>
  </si>
  <si>
    <t xml:space="preserve">Субвенція з місцевого бюджету державному бюджету на виконання програм соціально-економічного розвитку регіонів </t>
  </si>
  <si>
    <t>3719800</t>
  </si>
  <si>
    <t>9800</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</si>
  <si>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автомобіля спеціалізованого призначення, роботи з проведення ремонту приміщень та сховищ з метою забезпечення заходів службової діяльності із протидії агресії рф проти України (капітальні видатки)</t>
  </si>
  <si>
    <t>Програма забезпечення особистої безпеки громадян та протидії злочинності на 2021-2028 роки для управління стратегнічних розслідувань у Волинській області Департаменту стратегічних розслідувань Національної поліції України через Державну установу "Центр обслуговування підрозділів Національної поліції України" на придбання автомобілів спеціалізованого призначення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</si>
  <si>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матеріально-технічне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</si>
  <si>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покращення матеріально-технічне забезпечення (капітальні видатки)</t>
  </si>
  <si>
    <t>Програма забезпечення особистої безпеки громадян та протидії злочинності на 2021-2028 роки  для Зведеного стрілецького полку Департаменту патрульної поліції "Хижак-2" на придбання матеріальних цінностей (наземні роботизовані комплекси, FPV дрони на оптоволокні та комплектуючі до них, квадрокоптери та комплектуючі до них) (капітальні видатки)</t>
  </si>
  <si>
    <t>Програма забезпечення особистої безпеки громадян та протидії злочинності на 2021-2028 роки для управління патрульної поліції  у Волинській області Департаменту патрульної поліції Національної поліції України на придбання мототранспорту та необхідного екіпірування, для виконання ремонтних робіт та технічного обслуговування службового транспорту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</si>
  <si>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А5128 для закупівлі засобів систем озброєння та розвідки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</si>
  <si>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КЕВ м. Володимир на поточний ремонт житлових будівель, закупівлю матеріалів та інших товаро-матеріальних цінностей з метою ліквідації наслідків збройної агресії (поточні видатки)</t>
  </si>
  <si>
    <t xml:space="preserve">Програма забезпечення особистої безпеки громадян та протидії злочинності на 2021-2028 роки  для філії державної установи «Центр пробації» у Волинській області на поточний ремонт приміщення для індивідуального прийому громадян та групової роботи із засудженими, що перебувають на обліку Луцького міського відділу, за адресою: м Луцьк, вул. Кременецька, 38 (цокольне приміщення) (поточні видатки)  та на матеріально-технічне забезпечення Луцького міського відділу (поточні видатки) </t>
  </si>
  <si>
    <t xml:space="preserve">Субвенція з державного бюджету місцевим бюджетам на реалізацію проєктів у рамках Надзвичайної кредитної програми для відновлення України на реалізацію проєкту "Реконструкція комунального закладу «Луцька загальноосвітня школа І-ІІІ ступенів №13» (корпус №2) на вул. Чернишевського, 29 в м. Луцьку Волинської області" </t>
  </si>
  <si>
    <t>Субвенція державному бюджету на виконання Програми розвитку цивільного захисту Луцької міської громади на 2026-2030 роки для ГУ ДСНС України у Волинській області на придбання паливо-мастильних матеріалів для ліквідації та попередження надзвичайних ситуацій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</si>
  <si>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придбання частину пункту дистанційного пілотування (капітальні видатки)</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</si>
  <si>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на утримання та функціонування поліцейських станцій в межах територіальної громади  (поточні видатки )</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</si>
  <si>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придбання паливо-мастильних матеріалів для автомобілів поліцейських офіцерів громад (поточні видатки )</t>
  </si>
  <si>
    <t>Субвенція державному бюджету на виконання Комплексної програми розвитку освіти Луцької міської територіальної громади на 2025-2029 роки для Луцького національного технічного університету  на  проведення реставрації Будинку офіцерів з пристосуванням під інтерактивний простір освіти і науки "Музей науки" на вул. Винниченка, 8 у м. Луцьку Волинської області (капітальний видатки)</t>
  </si>
  <si>
    <t>Субвенція обласному бюджету Волинської області  для КП "Волинський обласний центр екстреної медичної  допомоги та медичних катастроф" Волинської обласної ради на закупівлю спеціалізованого санітарного автомобіля екстреної медичної допомоги типу С (з обладнанням)</t>
  </si>
  <si>
    <t>Субвенція обласному бюджету Волинської області  на придбання шкільного автобуса на умовах співфінансування</t>
  </si>
  <si>
    <t>Секретар міської ради                                                                                           Катерина ШКЛЬОДА</t>
  </si>
  <si>
    <t>Бюджет Підгайцівської сільської ради</t>
  </si>
  <si>
    <t xml:space="preserve">Субвенція з місцевого бюджету на реалізацію проєктів співробітництва між територіальними громадами на реалізацію заходів: реконструкцію ділянки самоплинного колектору в поймі річки Сапалаївка (до КНС № 3 по вул. Карпенка-Карого, 19А) та модернізацію технологічного процесу механічної очистки стічних вод на КНС № 3 та КНС-5А </t>
  </si>
  <si>
    <t>0354600000</t>
  </si>
  <si>
    <t>Субвенція державному бюджету на виконання Програми розвитку цивільного захисту Луцької міської громади на 2026-2030 роки для ГУ ДСНС України у Волинській області на ремонт та обслуговування інженерної техніки  Аварійно-рятувального загону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</si>
  <si>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Луцького зональнального відділу військової служби правопорядку (через КЕВ м. Володимир) на поточний ремонт будівлі № 4 військового містечка № 52 за адресою Стрілецька, 2</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</si>
  <si>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Луцького зональнального відділу військової служби правопорядку (через КЕВ м. Володимир) на капітальний ремонт будівлі №1 військового містечка №87 за адресою Стрілецька, 10</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</si>
  <si>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виконання робіт по об'єкту "Ремонт (реставраційний) хірургічного відділення лікувального корпусу (будівля №60/70), військове містечко №60 (пам'ятка архітектури національного значення XVIII-XX ст. - монастир тринітаріїв, охоронний номер №81), м. Луцьк, вул. Сенаторки Левчанівської, 4", через Західне управління замовника робіт м.Львів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</si>
  <si>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А4638 на закупівлю безпілотних літальних апаратів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</si>
  <si>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Центру спеціального призначення "Омега" Національної гвардії України (в/ч 3073) на покращення матеріально-технічної бази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</si>
  <si>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20-ї бригади оперативного призначення в/ч 3009 Національної гвардії України на покращення матеріально-технічної бази (поточні видатки - 3 200 000 грн, капітальні видатки - 2 800 000 грн)</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</si>
  <si>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А4056 на  покращення матеріально-технічної бази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</si>
  <si>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1141 Національної гвардії України  на розвиток та покращення матеріально-технічної бази підрозділів протиповітряної оборони (поточні видатки)</t>
  </si>
  <si>
    <t>Програма забезпечення особистої безпеки громадян та протидії злочинності на 2021-2028 роки для Головного управління Національної поліції у Волинській області на прокращення матеріально-технічної бази (капітальні видатки)</t>
  </si>
  <si>
    <t>Програма забезпечення особистої безпеки громадян та протидії злочинності на 2021-2028 роки на капітальний ремонт/модернізацію лікарняного ліфта в Державній установі "Територіальне медичне об'єднання Міністерства внутрішніх справ України по Волинській області" за адресою: м. Луцьк, вул. Державності 114Б</t>
  </si>
  <si>
    <t>Програма забезпечення особистої безпеки громадян та протидії злочинності на 2021-2028 роки  для державної установи «Луцький слідчий ізолятор» на матеріальне забезпечення (поточні видатки - 300 000 грн, капітальні видатки - 300 000 грн)</t>
  </si>
  <si>
    <t>Програма забезпечення особистої безпеки громадян та протидії злочинності на 2021-2028 роки для управління патрульної поліції у Волинській області Департаменту патрульної поліції на закупівлю матеріальних цінностей для покращення матеріально-технічного забезпечсення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</si>
  <si>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А3628 для закупівлі БПЛА (поточні видатки)</t>
  </si>
  <si>
    <t>Програма розвитку цивільного захисту Луцької міської громади на 2026-2030 роки для ГУ ДСНС України у Волинській області на зміцнення ресурсного забезпечення та оновлення матеріально-технічної бази 1 державного пожежно-рятувального загону (поточні видатки)</t>
  </si>
  <si>
    <t>Субвенція обласному бюджету Волинської області для КП "Волинська обласна інфекційна лікарня" Волинської обласної ради на капітальний ремонт лікувального корпусу обласного територального медичного протитуберкульозного об'єднання за адресою м. Луцьк, вул. Львівська, 50 (капітальнівидатки)</t>
  </si>
  <si>
    <t>Субвенція обласному бюджету Волинської області для виготовлення ПКД на реставрацію та пристосування комплексу Верхнього замку у м.Луцьку, вул. Кафедральна, 1-а (поточні видатки)</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</si>
  <si>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електронного та механічного обладнання, у тому числі спеціального призначення, будівельних матеріалів, паливо-мастильних матеріалів, запчастин для ремонту автотранспорту (поточні видатки)</t>
  </si>
  <si>
    <t>Програма забезпечення особистої безпеки громадян та протидії злочинності на 2021-2028 роки  для Управління Служби безпеки України у Волинській області  на придбання комп'ютерної техніки, електронного обладнання спеціального призначення  (капітальні видатки)</t>
  </si>
  <si>
    <t>Програма забезпечення особистої безпеки громадян та протидії злочинності на 2021-2028 роки на зміцнення матеріально-технічної бази Луцького РУП ГУНП у Волинській області та підпорядкованих підрозділах (поточні видатки)</t>
  </si>
  <si>
    <t xml:space="preserve">Програма забезпечення особистої безпеки громадян та протидії злочинності на 2021-2028 роки для Державної установи "Центр обслуговування підрозділів Національної поліції України" (для відділу  протидії кіберзлочинам у Волинській області Департаменту кіберполіції Національної поліції України) для придбання автомобіля спеціального призначення (капітальні видатки) </t>
  </si>
  <si>
    <t>Програма забезпечення особистої безпеки громадян та протидії злочинності на 2021-2028 роки  для державної установи «Луцький слідчий ізолятор» на на матеріальне забезпечення, надання послуг та капітальні видатки (поточні видатки - 300 000 грн, капітальні видатки - 300 000 грн)</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</si>
  <si>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окремого загону спеціального призначення "Омега" в/ч 3073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</si>
  <si>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А4044 на покращення матеріально-технічного забезпечення (капітальні видатки - 189 900 грн, поточні видатки - 110 100 грн)</t>
  </si>
  <si>
    <t>Програми забезпечення особистої безпеки громадян та протидії злочинності на 2021-2028 роки  для державної установи «Луцький слідчий ізолятор» на капітальний ремонт режимного корпусу Б-3</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</si>
  <si>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А5063 на покращення матеріально-технічного забезпечення (капітальні видатки)</t>
  </si>
  <si>
    <t>Програма покращення матеріально-технічне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А4714 на матеріально-технічного забезпечення (паливо-мастильні матеріали, майно служби забезпечення безпеки військової служби, майно служби зв'язку, забезпечення життєдіяльності військ)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</si>
  <si>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А4219 для закупівлі БПЛА (поточні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</si>
  <si>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А7382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</si>
  <si>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20-ї бригади оперативного призначення Національної гвардії України в/ч 3009 для придбання номенклатури майна автомобільної служби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</si>
  <si>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А4010 на придбання засобів РЕБ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</si>
  <si>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А2892 на придбання наземних станцій (капітальні видатки - 970 800 грн), комплектуючі до дронів (поточні видатки - 29 200 грн)</t>
  </si>
  <si>
    <t>Програма забезпечення особистої безпеки громадян та протидії злочинності на 2021-2028 роки  на покращення матеріально-технічного забезпечення для Зведеного стрілецького полку Департаменту патрульної поліції "Хижак-2"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</si>
  <si>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А5128 на покращення матеріально-технічного забезпечення (капітальні видатки)</t>
  </si>
  <si>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А0383 через в/ч А4324  на  покращення матеріально-технічного забезпечення (поточні видатки)</t>
  </si>
  <si>
    <t>Програма забезпечення особистої безпеки громадян та протидії злочинності на 2021-2028 роки для Територіального управління Бюро економічної безпеки України у Волинській області на поточний ремонт адміністративного приміщення Територіального управління БЕБ у Волинській області за адресою: м.Луцьк, вул.Кременецька,18</t>
  </si>
  <si>
    <t>Програма забезпечення особистої безпеки громадян та протидії злочинності на 2021-2028 роки для Територіального управління Бюро економічної безпеки у Волинській області на послуги з продовження строку дії технічної та сервісної підтримки обладнання та програмної продукції виробництва компанії Check Point (без права передачі майнових прав) (поточні видатки)</t>
  </si>
  <si>
    <t>Програма забезпечення особистої безпеки громадян та протидії злочинності на 2021-2028 роки для Територіального управління Бюро економічної безпеки у Волинській області на ліцензію на право використання Системи «YOUCONTROL» та Системи «YC.MARKET», комерційна назва «ПРОФІ 360», строк дії – 1 рік (365 днів)(поточні видатки)</t>
  </si>
  <si>
    <t>Субвенція обласному бюджету Волинської області для КП " Волинський обласний госпіталь ветеранів війни" Волинської обласної ради  на оплату робіт згідно грантового контракту №PLUA.02.01-IP.01-0003/24-00 про реалізацію проєкту: "Спільний розвиток доступної й стійкої медичної допомоги для людей похилого віку та людей з інвалідністю лікарень Білостока і Волині " ( капітальні видатки)</t>
  </si>
  <si>
    <t>Субвенція з місцевого бюджету на виплату грошової компенсації за належні для отримання жилі приміщення для сімей осіб, визначених пунктами 2-5 частини першої статті 10 Закону України «Про статус ветеранів війни, гарантії їх соціального захисту», для осіб з інвалідністю І-ІІ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</si>
  <si>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41050400</t>
  </si>
  <si>
    <t>Додаток 3</t>
  </si>
</sst>
</file>

<file path=xl/styles.xml><?xml version="1.0" encoding="utf-8"?>
<styleSheet xmlns="http://schemas.openxmlformats.org/spreadsheetml/2006/main">
  <numFmts count="3">
    <numFmt numFmtId="164" formatCode="_-* #,##0.00\ _₴_-;\-* #,##0.00\ _₴_-;_-* \-??\ _₴_-;_-@_-"/>
    <numFmt numFmtId="165" formatCode="#,##0_ ;\-#,##0\ "/>
    <numFmt numFmtId="166" formatCode="#,##0.00_ ;\-#,##0.00\ "/>
  </numFmts>
  <fonts count="15">
    <font>
      <sz val="10"/>
      <name val="Arial Cyr"/>
      <charset val="204"/>
    </font>
    <font>
      <sz val="10"/>
      <name val="Arial"/>
      <charset val="204"/>
    </font>
    <font>
      <sz val="14"/>
      <name val="Times New Roman"/>
      <family val="1"/>
      <charset val="204"/>
    </font>
    <font>
      <sz val="12"/>
      <name val="Times New Roman"/>
      <family val="1"/>
      <charset val="204"/>
    </font>
    <font>
      <b/>
      <sz val="16"/>
      <name val="Times New Roman"/>
      <family val="1"/>
      <charset val="204"/>
    </font>
    <font>
      <u/>
      <sz val="14"/>
      <name val="Times New Roman"/>
      <family val="1"/>
      <charset val="204"/>
    </font>
    <font>
      <b/>
      <sz val="14"/>
      <name val="Times New Roman"/>
      <family val="1"/>
      <charset val="204"/>
    </font>
    <font>
      <sz val="10"/>
      <name val="Times New Roman"/>
      <family val="1"/>
      <charset val="204"/>
    </font>
    <font>
      <b/>
      <i/>
      <sz val="14"/>
      <name val="Times New Roman"/>
      <family val="1"/>
      <charset val="204"/>
    </font>
    <font>
      <i/>
      <sz val="14"/>
      <name val="Times New Roman"/>
      <family val="1"/>
      <charset val="204"/>
    </font>
    <font>
      <b/>
      <i/>
      <sz val="14"/>
      <color indexed="8"/>
      <name val="Times New Roman"/>
      <family val="1"/>
      <charset val="204"/>
    </font>
    <font>
      <sz val="12"/>
      <color indexed="8"/>
      <name val="Times New Roman"/>
      <family val="1"/>
      <charset val="204"/>
    </font>
    <font>
      <sz val="17"/>
      <name val="Times New Roman"/>
      <family val="1"/>
      <charset val="204"/>
    </font>
    <font>
      <sz val="10"/>
      <name val="Arial Cyr"/>
      <charset val="204"/>
    </font>
    <font>
      <i/>
      <sz val="14"/>
      <color indexed="8"/>
      <name val="Times New Roman"/>
      <family val="1"/>
      <charset val="204"/>
    </font>
  </fonts>
  <fills count="3">
    <fill>
      <patternFill patternType="none"/>
    </fill>
    <fill>
      <patternFill patternType="gray125"/>
    </fill>
    <fill>
      <patternFill patternType="solid">
        <fgColor indexed="9"/>
        <bgColor indexed="26"/>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bottom style="thin">
        <color indexed="8"/>
      </bottom>
      <diagonal/>
    </border>
  </borders>
  <cellStyleXfs count="5">
    <xf numFmtId="0" fontId="0" fillId="0" borderId="0"/>
    <xf numFmtId="0" fontId="1" fillId="0" borderId="0"/>
    <xf numFmtId="0" fontId="13" fillId="0" borderId="0"/>
    <xf numFmtId="0" fontId="13" fillId="0" borderId="0"/>
    <xf numFmtId="164" fontId="1" fillId="0" borderId="0" applyFill="0" applyBorder="0" applyAlignment="0" applyProtection="0"/>
  </cellStyleXfs>
  <cellXfs count="174">
    <xf numFmtId="0" fontId="0" fillId="0" borderId="0" xfId="0"/>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center" wrapText="1"/>
    </xf>
    <xf numFmtId="0" fontId="5" fillId="0" borderId="0" xfId="0" applyFont="1" applyFill="1" applyAlignment="1">
      <alignment vertical="center" wrapText="1"/>
    </xf>
    <xf numFmtId="0" fontId="2" fillId="0" borderId="0" xfId="0" applyFont="1" applyBorder="1" applyAlignment="1">
      <alignment horizontal="center"/>
    </xf>
    <xf numFmtId="0" fontId="2" fillId="0" borderId="0" xfId="0" applyFont="1" applyAlignment="1">
      <alignment horizontal="center" vertical="top"/>
    </xf>
    <xf numFmtId="0" fontId="6" fillId="0" borderId="0" xfId="0" applyFont="1" applyAlignment="1">
      <alignment horizontal="center"/>
    </xf>
    <xf numFmtId="0" fontId="3" fillId="0" borderId="0" xfId="0" applyFont="1" applyAlignment="1">
      <alignment horizontal="right" vertical="top"/>
    </xf>
    <xf numFmtId="0" fontId="3" fillId="0" borderId="2" xfId="1" applyFont="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4" fontId="2"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4" fontId="9" fillId="0" borderId="2" xfId="0" applyNumberFormat="1" applyFont="1" applyFill="1" applyBorder="1" applyAlignment="1">
      <alignment vertical="center" wrapText="1"/>
    </xf>
    <xf numFmtId="4" fontId="6" fillId="0" borderId="3"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0" fontId="8" fillId="0" borderId="4" xfId="0" applyFont="1" applyFill="1" applyBorder="1" applyAlignment="1">
      <alignment horizontal="center" vertical="center" wrapText="1"/>
    </xf>
    <xf numFmtId="4" fontId="8" fillId="0" borderId="3" xfId="0" applyNumberFormat="1" applyFont="1" applyFill="1" applyBorder="1" applyAlignment="1">
      <alignment vertical="center" wrapText="1"/>
    </xf>
    <xf numFmtId="4" fontId="8" fillId="0" borderId="0" xfId="0" applyNumberFormat="1" applyFont="1" applyFill="1" applyAlignment="1">
      <alignment vertical="center" wrapText="1"/>
    </xf>
    <xf numFmtId="0" fontId="8" fillId="0" borderId="0" xfId="0" applyFont="1" applyFill="1" applyAlignment="1">
      <alignment vertical="center" wrapText="1"/>
    </xf>
    <xf numFmtId="0" fontId="11" fillId="0" borderId="2" xfId="0" applyFont="1" applyBorder="1" applyAlignment="1">
      <alignment horizontal="center" vertical="center" wrapText="1"/>
    </xf>
    <xf numFmtId="0" fontId="8" fillId="0" borderId="0" xfId="0" applyFont="1" applyFill="1" applyBorder="1" applyAlignment="1">
      <alignment horizontal="center" vertical="center" wrapText="1"/>
    </xf>
    <xf numFmtId="164" fontId="2" fillId="0" borderId="2" xfId="4"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64" fontId="9" fillId="0" borderId="2" xfId="4" applyFont="1" applyFill="1" applyBorder="1" applyAlignment="1" applyProtection="1">
      <alignment horizontal="center" vertical="center" wrapText="1"/>
    </xf>
    <xf numFmtId="49" fontId="2" fillId="0" borderId="2" xfId="0" applyNumberFormat="1" applyFont="1" applyFill="1" applyBorder="1" applyAlignment="1">
      <alignmen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4" fontId="6" fillId="0" borderId="6" xfId="0" applyNumberFormat="1" applyFont="1" applyBorder="1" applyAlignment="1" applyProtection="1">
      <alignment vertical="center" wrapText="1"/>
    </xf>
    <xf numFmtId="0" fontId="3" fillId="0" borderId="0" xfId="0" applyFont="1" applyFill="1" applyAlignment="1">
      <alignment horizontal="left" vertical="center" wrapText="1"/>
    </xf>
    <xf numFmtId="164" fontId="2" fillId="0" borderId="3" xfId="4" applyFont="1" applyFill="1" applyBorder="1" applyAlignment="1" applyProtection="1">
      <alignment horizontal="center" vertical="center" wrapText="1"/>
    </xf>
    <xf numFmtId="4" fontId="8" fillId="0" borderId="2" xfId="0" applyNumberFormat="1" applyFont="1" applyFill="1" applyBorder="1" applyAlignment="1">
      <alignment vertical="center" wrapText="1"/>
    </xf>
    <xf numFmtId="0" fontId="9" fillId="0" borderId="5" xfId="0" applyFont="1" applyBorder="1" applyAlignment="1" applyProtection="1">
      <alignment vertical="center" wrapText="1"/>
    </xf>
    <xf numFmtId="0" fontId="9" fillId="0" borderId="0" xfId="0" applyFont="1" applyFill="1" applyAlignment="1">
      <alignment vertical="center" wrapText="1"/>
    </xf>
    <xf numFmtId="0" fontId="10" fillId="0" borderId="0" xfId="0" applyFont="1" applyBorder="1" applyAlignment="1">
      <alignment horizontal="left"/>
    </xf>
    <xf numFmtId="4" fontId="8" fillId="0" borderId="0" xfId="0" applyNumberFormat="1" applyFont="1" applyFill="1" applyBorder="1" applyAlignment="1">
      <alignment vertical="center" wrapText="1"/>
    </xf>
    <xf numFmtId="0" fontId="6" fillId="0" borderId="7" xfId="0" applyFont="1" applyFill="1" applyBorder="1" applyAlignment="1">
      <alignment horizontal="left" vertical="center" wrapText="1"/>
    </xf>
    <xf numFmtId="4" fontId="6" fillId="0" borderId="7" xfId="0" applyNumberFormat="1" applyFont="1" applyFill="1" applyBorder="1" applyAlignment="1">
      <alignment vertical="center" wrapText="1"/>
    </xf>
    <xf numFmtId="0" fontId="9" fillId="0" borderId="2" xfId="0" applyFont="1" applyFill="1" applyBorder="1" applyAlignment="1">
      <alignment wrapText="1"/>
    </xf>
    <xf numFmtId="3" fontId="8" fillId="0" borderId="0" xfId="0" applyNumberFormat="1" applyFont="1" applyFill="1" applyAlignment="1">
      <alignment vertical="center" wrapText="1"/>
    </xf>
    <xf numFmtId="0" fontId="6" fillId="0" borderId="2" xfId="0" applyFont="1" applyBorder="1" applyAlignment="1">
      <alignment vertical="center" wrapText="1"/>
    </xf>
    <xf numFmtId="0" fontId="2" fillId="0" borderId="2" xfId="0" applyFont="1" applyBorder="1" applyAlignment="1" applyProtection="1">
      <alignment vertical="center" wrapText="1"/>
    </xf>
    <xf numFmtId="3" fontId="2" fillId="0" borderId="0" xfId="0" applyNumberFormat="1" applyFont="1" applyFill="1" applyAlignment="1">
      <alignment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164" fontId="2" fillId="0" borderId="5" xfId="4" applyFont="1" applyFill="1" applyBorder="1" applyAlignment="1" applyProtection="1">
      <alignment horizontal="center" vertical="center" wrapText="1"/>
    </xf>
    <xf numFmtId="164" fontId="2" fillId="0" borderId="8" xfId="4" applyFont="1" applyFill="1" applyBorder="1" applyAlignment="1" applyProtection="1">
      <alignment horizontal="center" vertical="center" wrapText="1"/>
    </xf>
    <xf numFmtId="0" fontId="9" fillId="0" borderId="3" xfId="0" applyNumberFormat="1" applyFont="1" applyFill="1" applyBorder="1" applyAlignment="1">
      <alignment vertical="center" wrapText="1"/>
    </xf>
    <xf numFmtId="0" fontId="2"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164" fontId="9" fillId="0" borderId="8" xfId="4" applyFont="1" applyFill="1" applyBorder="1" applyAlignment="1" applyProtection="1">
      <alignment horizontal="center" vertical="center" wrapText="1"/>
    </xf>
    <xf numFmtId="0" fontId="7" fillId="0" borderId="0" xfId="0" applyFont="1" applyFill="1" applyAlignment="1">
      <alignment horizontal="right" vertical="center" wrapText="1"/>
    </xf>
    <xf numFmtId="0" fontId="9" fillId="0" borderId="8" xfId="0" applyFont="1" applyBorder="1" applyAlignment="1">
      <alignment wrapText="1"/>
    </xf>
    <xf numFmtId="0" fontId="6"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9" fillId="0" borderId="7" xfId="0" applyFont="1" applyFill="1" applyBorder="1" applyAlignment="1" applyProtection="1">
      <alignment vertical="center" wrapText="1"/>
    </xf>
    <xf numFmtId="1" fontId="2" fillId="0" borderId="0" xfId="0" applyNumberFormat="1" applyFont="1" applyFill="1" applyAlignment="1">
      <alignment vertical="center" wrapText="1"/>
    </xf>
    <xf numFmtId="165" fontId="2" fillId="0" borderId="8" xfId="4" applyNumberFormat="1" applyFont="1" applyFill="1" applyBorder="1" applyAlignment="1" applyProtection="1">
      <alignment horizontal="center" vertical="center" wrapText="1"/>
    </xf>
    <xf numFmtId="0" fontId="9" fillId="0" borderId="8" xfId="0" applyFont="1" applyFill="1" applyBorder="1" applyAlignment="1">
      <alignment wrapText="1"/>
    </xf>
    <xf numFmtId="0" fontId="9" fillId="0" borderId="8" xfId="0" applyNumberFormat="1" applyFont="1" applyFill="1" applyBorder="1" applyAlignment="1">
      <alignment wrapText="1"/>
    </xf>
    <xf numFmtId="165" fontId="9" fillId="0" borderId="8" xfId="4" applyNumberFormat="1" applyFont="1" applyFill="1" applyBorder="1" applyAlignment="1" applyProtection="1">
      <alignment horizontal="center" vertical="center" wrapText="1"/>
    </xf>
    <xf numFmtId="4" fontId="2" fillId="0" borderId="0" xfId="0" applyNumberFormat="1" applyFont="1" applyFill="1" applyAlignment="1">
      <alignment vertical="center" wrapText="1"/>
    </xf>
    <xf numFmtId="0" fontId="9" fillId="0" borderId="0" xfId="0" applyFont="1" applyAlignment="1">
      <alignment wrapText="1"/>
    </xf>
    <xf numFmtId="0" fontId="2" fillId="0" borderId="9" xfId="0" applyFont="1" applyBorder="1" applyAlignment="1" applyProtection="1">
      <alignment horizontal="center" vertical="center" wrapText="1"/>
    </xf>
    <xf numFmtId="0" fontId="2" fillId="0" borderId="5" xfId="0" applyFont="1" applyBorder="1" applyAlignment="1" applyProtection="1">
      <alignment vertical="center" wrapText="1"/>
    </xf>
    <xf numFmtId="0" fontId="9" fillId="0" borderId="8" xfId="0" applyFont="1" applyBorder="1" applyAlignment="1" applyProtection="1">
      <alignment vertical="center" wrapText="1"/>
    </xf>
    <xf numFmtId="0" fontId="9" fillId="0" borderId="8" xfId="0" applyNumberFormat="1" applyFont="1" applyFill="1" applyBorder="1" applyAlignment="1" applyProtection="1">
      <alignment horizontal="left" wrapText="1"/>
    </xf>
    <xf numFmtId="0" fontId="9" fillId="0" borderId="8" xfId="0" applyFont="1" applyBorder="1" applyAlignment="1" applyProtection="1">
      <alignment horizontal="left" wrapText="1"/>
    </xf>
    <xf numFmtId="0" fontId="9" fillId="0" borderId="8" xfId="0" applyFont="1" applyFill="1" applyBorder="1" applyAlignment="1">
      <alignment horizontal="left" wrapText="1"/>
    </xf>
    <xf numFmtId="164" fontId="2" fillId="0" borderId="10" xfId="4" applyFont="1" applyFill="1" applyBorder="1" applyAlignment="1" applyProtection="1">
      <alignment horizontal="center" vertical="center" wrapText="1"/>
    </xf>
    <xf numFmtId="0" fontId="9" fillId="0" borderId="3" xfId="0" applyNumberFormat="1" applyFont="1" applyBorder="1" applyAlignment="1" applyProtection="1">
      <alignment vertical="center" wrapText="1"/>
    </xf>
    <xf numFmtId="164" fontId="9" fillId="0" borderId="3" xfId="4" applyNumberFormat="1" applyFont="1" applyFill="1" applyBorder="1" applyAlignment="1" applyProtection="1">
      <alignment horizontal="center" vertical="center" wrapText="1"/>
    </xf>
    <xf numFmtId="164" fontId="2" fillId="0" borderId="3" xfId="4" applyNumberFormat="1" applyFont="1" applyFill="1" applyBorder="1" applyAlignment="1" applyProtection="1">
      <alignment horizontal="center" vertical="center" wrapText="1"/>
    </xf>
    <xf numFmtId="164" fontId="9" fillId="0" borderId="8" xfId="4" applyNumberFormat="1" applyFont="1" applyFill="1" applyBorder="1" applyAlignment="1" applyProtection="1">
      <alignment horizontal="center" vertical="center" wrapText="1"/>
    </xf>
    <xf numFmtId="164" fontId="2" fillId="0" borderId="8" xfId="4" applyNumberFormat="1" applyFont="1" applyFill="1" applyBorder="1" applyAlignment="1" applyProtection="1">
      <alignment horizontal="center" vertical="center" wrapText="1"/>
    </xf>
    <xf numFmtId="164" fontId="2" fillId="0" borderId="11" xfId="4" applyFont="1" applyFill="1" applyBorder="1" applyAlignment="1" applyProtection="1">
      <alignment horizontal="center" vertical="center" wrapText="1"/>
    </xf>
    <xf numFmtId="0" fontId="9" fillId="0" borderId="12" xfId="0" applyNumberFormat="1" applyFont="1" applyFill="1" applyBorder="1" applyAlignment="1">
      <alignment vertical="center" wrapText="1"/>
    </xf>
    <xf numFmtId="164" fontId="9" fillId="0" borderId="13" xfId="4" applyFont="1" applyFill="1" applyBorder="1" applyAlignment="1" applyProtection="1">
      <alignment horizontal="center" vertical="center" wrapText="1"/>
    </xf>
    <xf numFmtId="0" fontId="2" fillId="0" borderId="8" xfId="0" applyFont="1" applyBorder="1" applyAlignment="1" applyProtection="1">
      <alignment vertical="center" wrapText="1"/>
    </xf>
    <xf numFmtId="0" fontId="9" fillId="0" borderId="8" xfId="0" applyNumberFormat="1" applyFont="1" applyFill="1" applyBorder="1" applyAlignment="1">
      <alignment vertical="center" wrapText="1"/>
    </xf>
    <xf numFmtId="166" fontId="9" fillId="0" borderId="8" xfId="4" applyNumberFormat="1" applyFont="1" applyFill="1" applyBorder="1" applyAlignment="1" applyProtection="1">
      <alignment horizontal="center" vertical="center" wrapText="1"/>
    </xf>
    <xf numFmtId="166" fontId="2" fillId="0" borderId="8" xfId="4" applyNumberFormat="1"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9" fillId="0" borderId="9" xfId="0" applyFont="1" applyBorder="1" applyAlignment="1" applyProtection="1">
      <alignment vertical="center" wrapText="1"/>
    </xf>
    <xf numFmtId="0" fontId="9" fillId="0" borderId="8" xfId="0" applyNumberFormat="1" applyFont="1" applyBorder="1" applyAlignment="1" applyProtection="1">
      <alignment horizontal="justify" wrapText="1"/>
    </xf>
    <xf numFmtId="0" fontId="9" fillId="0" borderId="8"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2" fillId="0" borderId="11" xfId="0" applyFont="1" applyFill="1" applyBorder="1" applyAlignment="1">
      <alignment horizontal="left" vertical="center" wrapText="1"/>
    </xf>
    <xf numFmtId="49" fontId="2" fillId="0" borderId="5" xfId="0" applyNumberFormat="1" applyFont="1" applyFill="1" applyBorder="1" applyAlignment="1">
      <alignment vertical="center" wrapText="1"/>
    </xf>
    <xf numFmtId="0" fontId="2" fillId="0" borderId="5" xfId="0" applyFont="1" applyFill="1" applyBorder="1" applyAlignment="1">
      <alignment vertical="center" wrapText="1"/>
    </xf>
    <xf numFmtId="164" fontId="2" fillId="0" borderId="10" xfId="4" applyNumberFormat="1" applyFont="1" applyFill="1" applyBorder="1" applyAlignment="1" applyProtection="1">
      <alignment horizontal="center" vertical="center" wrapText="1"/>
    </xf>
    <xf numFmtId="165" fontId="2" fillId="0" borderId="10" xfId="4" applyNumberFormat="1" applyFont="1" applyFill="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9" xfId="0" applyFont="1" applyBorder="1" applyAlignment="1" applyProtection="1">
      <alignment horizontal="left" vertical="center" wrapText="1"/>
    </xf>
    <xf numFmtId="0" fontId="6" fillId="0" borderId="7" xfId="0" applyFont="1" applyFill="1" applyBorder="1" applyAlignment="1">
      <alignment horizontal="center" vertical="center" wrapText="1"/>
    </xf>
    <xf numFmtId="0" fontId="6" fillId="0" borderId="12" xfId="0" applyFont="1" applyFill="1" applyBorder="1" applyAlignment="1">
      <alignment horizontal="left" vertical="center" wrapText="1"/>
    </xf>
    <xf numFmtId="164" fontId="6" fillId="0" borderId="7" xfId="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164" fontId="9" fillId="0" borderId="7" xfId="4" applyFont="1" applyFill="1" applyBorder="1" applyAlignment="1" applyProtection="1">
      <alignment horizontal="center" vertical="center" wrapText="1"/>
    </xf>
    <xf numFmtId="164" fontId="9" fillId="0" borderId="12" xfId="4" applyFont="1" applyFill="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3" xfId="0" applyFont="1" applyBorder="1" applyAlignment="1" applyProtection="1">
      <alignment horizontal="left" wrapText="1"/>
    </xf>
    <xf numFmtId="164" fontId="9" fillId="0" borderId="13" xfId="4" applyNumberFormat="1" applyFont="1" applyFill="1" applyBorder="1" applyAlignment="1" applyProtection="1">
      <alignment horizontal="center" vertical="center" wrapText="1"/>
    </xf>
    <xf numFmtId="0" fontId="9" fillId="0" borderId="13" xfId="0" applyNumberFormat="1" applyFont="1" applyBorder="1" applyAlignment="1">
      <alignment wrapText="1"/>
    </xf>
    <xf numFmtId="0" fontId="9" fillId="0" borderId="13" xfId="0" applyFont="1" applyBorder="1" applyAlignment="1">
      <alignment wrapText="1"/>
    </xf>
    <xf numFmtId="0" fontId="9" fillId="2" borderId="7" xfId="0" applyNumberFormat="1" applyFont="1" applyFill="1" applyBorder="1" applyAlignment="1" applyProtection="1">
      <alignment wrapText="1"/>
    </xf>
    <xf numFmtId="0" fontId="9" fillId="0" borderId="13" xfId="0" applyFont="1" applyFill="1" applyBorder="1" applyAlignment="1">
      <alignment wrapText="1"/>
    </xf>
    <xf numFmtId="165" fontId="9" fillId="0" borderId="13" xfId="4" applyNumberFormat="1" applyFont="1" applyFill="1" applyBorder="1" applyAlignment="1" applyProtection="1">
      <alignment horizontal="center" vertical="center" wrapText="1"/>
    </xf>
    <xf numFmtId="0" fontId="9" fillId="2" borderId="7" xfId="0" applyNumberFormat="1" applyFont="1" applyFill="1" applyBorder="1" applyAlignment="1" applyProtection="1">
      <alignment vertical="center" wrapText="1"/>
    </xf>
    <xf numFmtId="0" fontId="14" fillId="0" borderId="7" xfId="0" applyFont="1" applyBorder="1" applyAlignment="1">
      <alignment wrapText="1"/>
    </xf>
    <xf numFmtId="0" fontId="8" fillId="0" borderId="17" xfId="0" applyFont="1" applyFill="1" applyBorder="1" applyAlignment="1">
      <alignment horizontal="center" vertical="center" wrapText="1"/>
    </xf>
    <xf numFmtId="4" fontId="8" fillId="0" borderId="1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164" fontId="6"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6" fillId="0" borderId="8" xfId="0" applyFont="1" applyBorder="1" applyAlignment="1" applyProtection="1">
      <alignment vertical="center" wrapText="1"/>
    </xf>
    <xf numFmtId="164" fontId="6" fillId="0" borderId="8" xfId="4" applyFont="1" applyFill="1" applyBorder="1" applyAlignment="1" applyProtection="1">
      <alignment horizontal="center" vertical="center" wrapText="1"/>
    </xf>
    <xf numFmtId="0" fontId="9" fillId="0" borderId="8" xfId="0" applyNumberFormat="1" applyFont="1" applyBorder="1" applyAlignment="1" applyProtection="1">
      <alignment vertical="center" wrapText="1"/>
    </xf>
    <xf numFmtId="0" fontId="9" fillId="0" borderId="8" xfId="0" applyNumberFormat="1" applyFont="1" applyFill="1" applyBorder="1" applyAlignment="1" applyProtection="1">
      <alignment wrapText="1"/>
    </xf>
    <xf numFmtId="0" fontId="9" fillId="0" borderId="8" xfId="0" applyFont="1" applyBorder="1" applyAlignment="1" applyProtection="1">
      <alignment horizontal="left" vertical="center" wrapText="1"/>
    </xf>
    <xf numFmtId="164" fontId="8" fillId="0" borderId="8" xfId="4" applyFont="1" applyFill="1" applyBorder="1" applyAlignment="1" applyProtection="1">
      <alignment vertical="center" wrapText="1"/>
    </xf>
    <xf numFmtId="49" fontId="2" fillId="0" borderId="2" xfId="0" applyNumberFormat="1" applyFont="1" applyBorder="1" applyAlignment="1" applyProtection="1">
      <alignment horizontal="center" vertical="center" wrapText="1"/>
    </xf>
    <xf numFmtId="49" fontId="6" fillId="0" borderId="17"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Border="1" applyAlignment="1" applyProtection="1">
      <alignment horizontal="center"/>
    </xf>
    <xf numFmtId="49" fontId="6" fillId="0" borderId="2" xfId="0" applyNumberFormat="1" applyFont="1" applyFill="1" applyBorder="1" applyAlignment="1">
      <alignment horizontal="center" vertical="center" wrapText="1"/>
    </xf>
    <xf numFmtId="0" fontId="6" fillId="0" borderId="2" xfId="0" applyFont="1" applyBorder="1" applyAlignment="1" applyProtection="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49" fontId="8" fillId="0" borderId="14" xfId="0" applyNumberFormat="1" applyFont="1" applyBorder="1" applyAlignment="1" applyProtection="1">
      <alignment horizontal="center" vertical="center" wrapText="1"/>
    </xf>
    <xf numFmtId="49" fontId="8" fillId="0" borderId="15" xfId="0" applyNumberFormat="1" applyFont="1" applyBorder="1" applyAlignment="1" applyProtection="1">
      <alignment horizontal="center" vertical="center" wrapText="1"/>
    </xf>
    <xf numFmtId="49" fontId="8" fillId="0" borderId="16" xfId="0" applyNumberFormat="1" applyFont="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xf>
    <xf numFmtId="0" fontId="8"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left"/>
    </xf>
    <xf numFmtId="0" fontId="6" fillId="0" borderId="0" xfId="0" applyFont="1" applyBorder="1" applyAlignment="1">
      <alignment horizontal="center"/>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0" xfId="0" applyFont="1" applyBorder="1" applyAlignment="1" applyProtection="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3" fillId="0" borderId="2" xfId="1" applyFont="1" applyBorder="1" applyAlignment="1">
      <alignment horizontal="center" vertical="center" wrapText="1"/>
    </xf>
  </cellXfs>
  <cellStyles count="5">
    <cellStyle name="Обычный" xfId="0" builtinId="0"/>
    <cellStyle name="Обычный 2" xfId="1"/>
    <cellStyle name="Обычный 2 2" xfId="2"/>
    <cellStyle name="Обычный 3" xfId="3"/>
    <cellStyle name="Финансовый" xfId="4"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pageSetUpPr fitToPage="1"/>
  </sheetPr>
  <dimension ref="A1:IV193"/>
  <sheetViews>
    <sheetView tabSelected="1" zoomScale="75" zoomScaleNormal="75" workbookViewId="0">
      <selection activeCell="E5" sqref="E5"/>
    </sheetView>
  </sheetViews>
  <sheetFormatPr defaultColWidth="9.140625" defaultRowHeight="18.75"/>
  <cols>
    <col min="1" max="1" width="17" style="1" customWidth="1"/>
    <col min="2" max="2" width="14.28515625" style="1" customWidth="1"/>
    <col min="3" max="3" width="81.140625" style="2" customWidth="1"/>
    <col min="4" max="4" width="22.7109375" style="2" customWidth="1"/>
    <col min="5" max="9" width="23.7109375" style="2" customWidth="1"/>
    <col min="10" max="10" width="19.7109375" style="2" customWidth="1"/>
    <col min="11" max="11" width="19.140625" style="2" customWidth="1"/>
    <col min="12" max="12" width="29" style="2" customWidth="1"/>
    <col min="13" max="13" width="16.28515625" style="2" customWidth="1"/>
    <col min="14" max="14" width="19.140625" style="2" customWidth="1"/>
    <col min="15" max="15" width="16.28515625" style="2" customWidth="1"/>
    <col min="16" max="16" width="19.140625" style="2" customWidth="1"/>
    <col min="17" max="17" width="16.28515625" style="2" customWidth="1"/>
    <col min="18" max="18" width="27" style="2" customWidth="1"/>
    <col min="19" max="19" width="23.7109375" style="2" customWidth="1"/>
    <col min="20" max="22" width="21.140625" style="2" customWidth="1"/>
    <col min="23" max="23" width="54.28515625" style="2" customWidth="1"/>
    <col min="24" max="24" width="40.140625" style="2" customWidth="1"/>
    <col min="25" max="25" width="67.28515625" style="2" customWidth="1"/>
    <col min="26" max="26" width="34.140625" style="2" customWidth="1"/>
    <col min="27" max="28" width="22.85546875" style="2" customWidth="1"/>
    <col min="29" max="29" width="20.7109375" style="2" customWidth="1"/>
    <col min="30" max="31" width="16.7109375" style="2" customWidth="1"/>
    <col min="32" max="33" width="22.28515625" style="2" customWidth="1"/>
    <col min="34" max="34" width="16.7109375" style="2" customWidth="1"/>
    <col min="35" max="35" width="19.7109375" style="2" customWidth="1"/>
    <col min="36" max="36" width="17.7109375" style="2" customWidth="1"/>
    <col min="37" max="40" width="20.7109375" style="2" customWidth="1"/>
    <col min="41" max="41" width="18" style="2" customWidth="1"/>
    <col min="42" max="42" width="16.7109375" style="2" customWidth="1"/>
    <col min="43" max="43" width="18.7109375" style="2" customWidth="1"/>
    <col min="44" max="48" width="16.7109375" style="2" customWidth="1"/>
    <col min="49" max="49" width="18.7109375" style="2" customWidth="1"/>
    <col min="50" max="52" width="16.7109375" style="2" customWidth="1"/>
    <col min="53" max="53" width="18" style="2" customWidth="1"/>
    <col min="54" max="54" width="18.7109375" style="2" customWidth="1"/>
    <col min="55" max="56" width="22" style="2" customWidth="1"/>
    <col min="57" max="57" width="21.7109375" style="2" customWidth="1"/>
    <col min="58" max="58" width="29.85546875" style="2" customWidth="1"/>
    <col min="59" max="59" width="20.7109375" style="2" customWidth="1"/>
    <col min="60" max="60" width="1.28515625" style="2" customWidth="1"/>
    <col min="61" max="61" width="22.7109375" style="2" customWidth="1"/>
    <col min="62" max="62" width="17.7109375" style="2" customWidth="1"/>
    <col min="63" max="67" width="19" style="2" customWidth="1"/>
    <col min="68" max="68" width="22.28515625" style="2" customWidth="1"/>
    <col min="69" max="70" width="19" style="2" customWidth="1"/>
    <col min="71" max="85" width="26.28515625" style="2" customWidth="1"/>
    <col min="86" max="86" width="19.140625" style="2" customWidth="1"/>
    <col min="87" max="16384" width="9.140625" style="2"/>
  </cols>
  <sheetData>
    <row r="1" spans="1:5" ht="18.75" customHeight="1">
      <c r="A1" s="3"/>
      <c r="B1" s="3"/>
      <c r="C1" s="4"/>
      <c r="D1" s="4" t="s">
        <v>131</v>
      </c>
    </row>
    <row r="2" spans="1:5">
      <c r="A2" s="3"/>
      <c r="B2" s="3"/>
      <c r="C2" s="5"/>
      <c r="D2" s="5" t="s">
        <v>0</v>
      </c>
    </row>
    <row r="3" spans="1:5">
      <c r="A3" s="3"/>
      <c r="B3" s="3"/>
      <c r="C3" s="6"/>
      <c r="D3" s="7" t="s">
        <v>1</v>
      </c>
    </row>
    <row r="4" spans="1:5" ht="22.7" customHeight="1">
      <c r="A4" s="148" t="s">
        <v>62</v>
      </c>
      <c r="B4" s="148"/>
      <c r="C4" s="148"/>
      <c r="D4" s="148"/>
    </row>
    <row r="5" spans="1:5" ht="25.5" customHeight="1">
      <c r="A5" s="170" t="s">
        <v>63</v>
      </c>
      <c r="B5" s="170"/>
      <c r="C5" s="170"/>
      <c r="D5" s="170"/>
    </row>
    <row r="6" spans="1:5" ht="25.5" customHeight="1">
      <c r="A6" s="171" t="s">
        <v>50</v>
      </c>
      <c r="B6" s="171"/>
      <c r="C6" s="171"/>
      <c r="D6" s="171"/>
      <c r="E6" s="8"/>
    </row>
    <row r="7" spans="1:5">
      <c r="A7" s="172" t="s">
        <v>2</v>
      </c>
      <c r="B7" s="172"/>
      <c r="C7" s="172"/>
      <c r="D7" s="172"/>
    </row>
    <row r="8" spans="1:5">
      <c r="A8" s="9"/>
      <c r="B8" s="9"/>
      <c r="C8" s="10" t="s">
        <v>3</v>
      </c>
      <c r="D8" s="9"/>
    </row>
    <row r="9" spans="1:5">
      <c r="A9" s="165" t="s">
        <v>4</v>
      </c>
      <c r="B9" s="165"/>
      <c r="C9" s="165"/>
      <c r="D9" s="165"/>
    </row>
    <row r="10" spans="1:5">
      <c r="A10" s="10"/>
      <c r="B10" s="10"/>
      <c r="C10" s="11"/>
      <c r="D10" s="12" t="s">
        <v>5</v>
      </c>
    </row>
    <row r="11" spans="1:5" ht="58.7" customHeight="1">
      <c r="A11" s="173" t="s">
        <v>6</v>
      </c>
      <c r="B11" s="173"/>
      <c r="C11" s="14" t="s">
        <v>7</v>
      </c>
      <c r="D11" s="14" t="s">
        <v>8</v>
      </c>
      <c r="E11" s="2">
        <v>1</v>
      </c>
    </row>
    <row r="12" spans="1:5" s="16" customFormat="1" ht="12.75" customHeight="1">
      <c r="A12" s="151">
        <v>1</v>
      </c>
      <c r="B12" s="151"/>
      <c r="C12" s="15">
        <v>2</v>
      </c>
      <c r="D12" s="15">
        <v>3</v>
      </c>
      <c r="E12" s="68"/>
    </row>
    <row r="13" spans="1:5" ht="19.5" customHeight="1">
      <c r="A13" s="152" t="s">
        <v>9</v>
      </c>
      <c r="B13" s="152"/>
      <c r="C13" s="152"/>
      <c r="D13" s="152"/>
      <c r="E13" s="2">
        <v>1</v>
      </c>
    </row>
    <row r="14" spans="1:5" ht="111" hidden="1" customHeight="1">
      <c r="A14" s="168">
        <v>41021400</v>
      </c>
      <c r="B14" s="169"/>
      <c r="C14" s="17" t="s">
        <v>51</v>
      </c>
      <c r="D14" s="46">
        <f>D15</f>
        <v>4533800</v>
      </c>
    </row>
    <row r="15" spans="1:5" ht="19.5" hidden="1" customHeight="1">
      <c r="A15" s="147" t="s">
        <v>11</v>
      </c>
      <c r="B15" s="147"/>
      <c r="C15" s="20" t="s">
        <v>12</v>
      </c>
      <c r="D15" s="21">
        <v>4533800</v>
      </c>
    </row>
    <row r="16" spans="1:5" ht="56.25" hidden="1">
      <c r="A16" s="145" t="s">
        <v>60</v>
      </c>
      <c r="B16" s="146"/>
      <c r="C16" s="51" t="s">
        <v>61</v>
      </c>
      <c r="D16" s="52">
        <f>D17</f>
        <v>45167500</v>
      </c>
    </row>
    <row r="17" spans="1:5" ht="27.75" hidden="1" customHeight="1">
      <c r="A17" s="147" t="s">
        <v>11</v>
      </c>
      <c r="B17" s="147"/>
      <c r="C17" s="20" t="s">
        <v>12</v>
      </c>
      <c r="D17" s="21">
        <v>45167500</v>
      </c>
    </row>
    <row r="18" spans="1:5" hidden="1">
      <c r="A18" s="149">
        <v>41033900</v>
      </c>
      <c r="B18" s="149"/>
      <c r="C18" s="17" t="s">
        <v>10</v>
      </c>
      <c r="D18" s="18">
        <f>D19</f>
        <v>586148700</v>
      </c>
    </row>
    <row r="19" spans="1:5" ht="24.75" hidden="1" customHeight="1">
      <c r="A19" s="147" t="s">
        <v>11</v>
      </c>
      <c r="B19" s="147"/>
      <c r="C19" s="20" t="s">
        <v>12</v>
      </c>
      <c r="D19" s="21">
        <v>586148700</v>
      </c>
    </row>
    <row r="20" spans="1:5" ht="56.25" hidden="1">
      <c r="A20" s="149" t="s">
        <v>55</v>
      </c>
      <c r="B20" s="149"/>
      <c r="C20" s="22" t="s">
        <v>16</v>
      </c>
      <c r="D20" s="18">
        <f>D21</f>
        <v>1915300</v>
      </c>
    </row>
    <row r="21" spans="1:5" hidden="1">
      <c r="A21" s="147" t="s">
        <v>11</v>
      </c>
      <c r="B21" s="147"/>
      <c r="C21" s="20" t="s">
        <v>12</v>
      </c>
      <c r="D21" s="21">
        <v>1915300</v>
      </c>
    </row>
    <row r="22" spans="1:5" ht="93.75" hidden="1">
      <c r="A22" s="149" t="s">
        <v>56</v>
      </c>
      <c r="B22" s="149"/>
      <c r="C22" s="22" t="s">
        <v>57</v>
      </c>
      <c r="D22" s="18">
        <f>D23</f>
        <v>2515700</v>
      </c>
    </row>
    <row r="23" spans="1:5" hidden="1">
      <c r="A23" s="147" t="s">
        <v>11</v>
      </c>
      <c r="B23" s="147"/>
      <c r="C23" s="20" t="s">
        <v>12</v>
      </c>
      <c r="D23" s="21">
        <v>2515700</v>
      </c>
    </row>
    <row r="24" spans="1:5" ht="56.25" hidden="1">
      <c r="A24" s="149" t="s">
        <v>58</v>
      </c>
      <c r="B24" s="149"/>
      <c r="C24" s="17" t="s">
        <v>59</v>
      </c>
      <c r="D24" s="18">
        <f>D25</f>
        <v>67627400</v>
      </c>
    </row>
    <row r="25" spans="1:5" ht="24" hidden="1" customHeight="1">
      <c r="A25" s="147" t="s">
        <v>11</v>
      </c>
      <c r="B25" s="147"/>
      <c r="C25" s="20" t="s">
        <v>12</v>
      </c>
      <c r="D25" s="21">
        <v>67627400</v>
      </c>
    </row>
    <row r="26" spans="1:5" ht="327" customHeight="1">
      <c r="A26" s="149" t="s">
        <v>130</v>
      </c>
      <c r="B26" s="149"/>
      <c r="C26" s="17" t="s">
        <v>129</v>
      </c>
      <c r="D26" s="18">
        <f>D27</f>
        <v>45963719</v>
      </c>
      <c r="E26" s="2">
        <v>1</v>
      </c>
    </row>
    <row r="27" spans="1:5" ht="24" customHeight="1">
      <c r="A27" s="147" t="s">
        <v>11</v>
      </c>
      <c r="B27" s="147"/>
      <c r="C27" s="20" t="s">
        <v>12</v>
      </c>
      <c r="D27" s="21">
        <v>45963719</v>
      </c>
      <c r="E27" s="2">
        <v>1</v>
      </c>
    </row>
    <row r="28" spans="1:5" ht="42" hidden="1" customHeight="1">
      <c r="A28" s="149">
        <v>41051000</v>
      </c>
      <c r="B28" s="149"/>
      <c r="C28" s="22" t="s">
        <v>13</v>
      </c>
      <c r="D28" s="18">
        <f>D29</f>
        <v>7372600</v>
      </c>
    </row>
    <row r="29" spans="1:5" ht="24" hidden="1" customHeight="1">
      <c r="A29" s="147" t="s">
        <v>14</v>
      </c>
      <c r="B29" s="147"/>
      <c r="C29" s="23" t="s">
        <v>15</v>
      </c>
      <c r="D29" s="21">
        <v>7372600</v>
      </c>
    </row>
    <row r="30" spans="1:5" ht="56.25" hidden="1" customHeight="1">
      <c r="A30" s="149">
        <v>41051200</v>
      </c>
      <c r="B30" s="149"/>
      <c r="C30" s="22" t="s">
        <v>16</v>
      </c>
      <c r="D30" s="18">
        <f>D31</f>
        <v>0</v>
      </c>
    </row>
    <row r="31" spans="1:5" ht="20.25" hidden="1" customHeight="1">
      <c r="A31" s="147" t="s">
        <v>14</v>
      </c>
      <c r="B31" s="147"/>
      <c r="C31" s="23" t="s">
        <v>15</v>
      </c>
      <c r="D31" s="21"/>
    </row>
    <row r="32" spans="1:5" ht="29.25" hidden="1" customHeight="1">
      <c r="A32" s="149" t="s">
        <v>17</v>
      </c>
      <c r="B32" s="149"/>
      <c r="C32" s="22" t="s">
        <v>18</v>
      </c>
      <c r="D32" s="18">
        <f>D34+D36+D38+D40</f>
        <v>16275500</v>
      </c>
    </row>
    <row r="33" spans="1:6" ht="18.75" hidden="1" customHeight="1">
      <c r="A33" s="149"/>
      <c r="B33" s="149"/>
      <c r="C33" s="24" t="s">
        <v>19</v>
      </c>
      <c r="D33" s="18"/>
    </row>
    <row r="34" spans="1:6" ht="38.25" hidden="1" customHeight="1">
      <c r="A34" s="153">
        <v>41053900</v>
      </c>
      <c r="B34" s="153"/>
      <c r="C34" s="26" t="s">
        <v>20</v>
      </c>
      <c r="D34" s="27">
        <f>D35</f>
        <v>198800</v>
      </c>
    </row>
    <row r="35" spans="1:6" ht="24" hidden="1" customHeight="1">
      <c r="A35" s="147" t="s">
        <v>14</v>
      </c>
      <c r="B35" s="147"/>
      <c r="C35" s="23" t="s">
        <v>15</v>
      </c>
      <c r="D35" s="21">
        <v>198800</v>
      </c>
    </row>
    <row r="36" spans="1:6" ht="41.25" hidden="1" customHeight="1">
      <c r="A36" s="153">
        <v>41053900</v>
      </c>
      <c r="B36" s="153"/>
      <c r="C36" s="53" t="s">
        <v>21</v>
      </c>
      <c r="D36" s="27">
        <f>D37</f>
        <v>751700</v>
      </c>
    </row>
    <row r="37" spans="1:6" ht="24" hidden="1" customHeight="1">
      <c r="A37" s="147" t="s">
        <v>14</v>
      </c>
      <c r="B37" s="147"/>
      <c r="C37" s="23" t="s">
        <v>15</v>
      </c>
      <c r="D37" s="21">
        <v>751700</v>
      </c>
    </row>
    <row r="38" spans="1:6" ht="84" hidden="1" customHeight="1">
      <c r="A38" s="153">
        <v>41053900</v>
      </c>
      <c r="B38" s="153"/>
      <c r="C38" s="26" t="s">
        <v>22</v>
      </c>
      <c r="D38" s="27">
        <f>D39</f>
        <v>325000</v>
      </c>
    </row>
    <row r="39" spans="1:6" ht="22.5" hidden="1" customHeight="1">
      <c r="A39" s="147" t="s">
        <v>14</v>
      </c>
      <c r="B39" s="147"/>
      <c r="C39" s="23" t="s">
        <v>15</v>
      </c>
      <c r="D39" s="21">
        <v>325000</v>
      </c>
    </row>
    <row r="40" spans="1:6" ht="117.6" hidden="1" customHeight="1">
      <c r="A40" s="153">
        <v>41053900</v>
      </c>
      <c r="B40" s="153"/>
      <c r="C40" s="79" t="s">
        <v>88</v>
      </c>
      <c r="D40" s="27">
        <f>D41</f>
        <v>15000000</v>
      </c>
    </row>
    <row r="41" spans="1:6" ht="22.5" hidden="1" customHeight="1">
      <c r="A41" s="166" t="s">
        <v>89</v>
      </c>
      <c r="B41" s="167"/>
      <c r="C41" s="23" t="s">
        <v>87</v>
      </c>
      <c r="D41" s="21">
        <v>15000000</v>
      </c>
    </row>
    <row r="42" spans="1:6" ht="91.5" hidden="1" customHeight="1">
      <c r="A42" s="149" t="s">
        <v>64</v>
      </c>
      <c r="B42" s="149"/>
      <c r="C42" s="55" t="s">
        <v>65</v>
      </c>
      <c r="D42" s="18">
        <f>D43</f>
        <v>2492253</v>
      </c>
    </row>
    <row r="43" spans="1:6" ht="22.5" hidden="1" customHeight="1">
      <c r="A43" s="147" t="s">
        <v>14</v>
      </c>
      <c r="B43" s="147"/>
      <c r="C43" s="23" t="s">
        <v>15</v>
      </c>
      <c r="D43" s="21">
        <v>2492253</v>
      </c>
      <c r="F43" s="78"/>
    </row>
    <row r="44" spans="1:6" ht="38.25" hidden="1" customHeight="1">
      <c r="A44" s="152" t="s">
        <v>23</v>
      </c>
      <c r="B44" s="152"/>
      <c r="C44" s="152"/>
      <c r="D44" s="152"/>
    </row>
    <row r="45" spans="1:6" ht="115.9" hidden="1" customHeight="1">
      <c r="A45" s="150">
        <v>41031400</v>
      </c>
      <c r="B45" s="150"/>
      <c r="C45" s="70" t="s">
        <v>78</v>
      </c>
      <c r="D45" s="28">
        <f>D46</f>
        <v>85000000</v>
      </c>
      <c r="F45"/>
    </row>
    <row r="46" spans="1:6" ht="34.5" hidden="1" customHeight="1">
      <c r="A46" s="144" t="s">
        <v>11</v>
      </c>
      <c r="B46" s="144"/>
      <c r="C46" s="71" t="s">
        <v>12</v>
      </c>
      <c r="D46" s="29">
        <v>85000000</v>
      </c>
      <c r="F46"/>
    </row>
    <row r="47" spans="1:6" s="33" customFormat="1" ht="19.5" customHeight="1">
      <c r="A47" s="30" t="s">
        <v>24</v>
      </c>
      <c r="B47" s="162" t="s">
        <v>25</v>
      </c>
      <c r="C47" s="162"/>
      <c r="D47" s="31">
        <f>D48+D49</f>
        <v>865012472</v>
      </c>
      <c r="E47" s="2">
        <v>1</v>
      </c>
      <c r="F47" s="32"/>
    </row>
    <row r="48" spans="1:6" s="33" customFormat="1" ht="19.5" customHeight="1">
      <c r="A48" s="30" t="s">
        <v>24</v>
      </c>
      <c r="B48" s="163" t="s">
        <v>26</v>
      </c>
      <c r="C48" s="163"/>
      <c r="D48" s="31">
        <f>D14+D16+D18+D20+D22+D24+D28+D30+D32+D42+D26</f>
        <v>780012472</v>
      </c>
      <c r="E48" s="54">
        <v>1</v>
      </c>
    </row>
    <row r="49" spans="1:256" s="33" customFormat="1" ht="19.5">
      <c r="A49" s="30" t="s">
        <v>24</v>
      </c>
      <c r="B49" s="164" t="s">
        <v>27</v>
      </c>
      <c r="C49" s="164"/>
      <c r="D49" s="31">
        <f>D45</f>
        <v>85000000</v>
      </c>
      <c r="E49" s="54">
        <v>1</v>
      </c>
    </row>
    <row r="50" spans="1:256" s="33" customFormat="1" ht="19.5" hidden="1">
      <c r="A50" s="35"/>
      <c r="B50" s="49"/>
      <c r="C50" s="49"/>
      <c r="D50" s="50"/>
      <c r="E50" s="54"/>
    </row>
    <row r="51" spans="1:256" ht="19.5" hidden="1">
      <c r="A51" s="165" t="s">
        <v>31</v>
      </c>
      <c r="B51" s="165"/>
      <c r="C51" s="165"/>
      <c r="D51" s="165"/>
      <c r="E51" s="54"/>
    </row>
    <row r="52" spans="1:256" ht="19.5" hidden="1">
      <c r="A52" s="10"/>
      <c r="B52" s="10"/>
      <c r="C52" s="11"/>
      <c r="D52" s="12" t="s">
        <v>5</v>
      </c>
      <c r="E52" s="54"/>
    </row>
    <row r="53" spans="1:256" ht="110.25" hidden="1">
      <c r="A53" s="13" t="s">
        <v>28</v>
      </c>
      <c r="B53" s="34" t="s">
        <v>29</v>
      </c>
      <c r="C53" s="14" t="s">
        <v>30</v>
      </c>
      <c r="D53" s="14" t="s">
        <v>8</v>
      </c>
      <c r="E53" s="54"/>
    </row>
    <row r="54" spans="1:256" ht="19.5" hidden="1">
      <c r="A54" s="103">
        <v>1</v>
      </c>
      <c r="B54" s="103"/>
      <c r="C54" s="103">
        <v>2</v>
      </c>
      <c r="D54" s="103">
        <v>3</v>
      </c>
      <c r="E54" s="54"/>
      <c r="IV54" s="2">
        <f>SUM(A54:IU54)</f>
        <v>6</v>
      </c>
    </row>
    <row r="55" spans="1:256" ht="27.75" hidden="1" customHeight="1">
      <c r="A55" s="159" t="s">
        <v>32</v>
      </c>
      <c r="B55" s="159"/>
      <c r="C55" s="159"/>
      <c r="D55" s="159"/>
      <c r="E55" s="54"/>
    </row>
    <row r="56" spans="1:256" ht="25.5" hidden="1" customHeight="1">
      <c r="A56" s="111">
        <v>3719110</v>
      </c>
      <c r="B56" s="111">
        <v>9110</v>
      </c>
      <c r="C56" s="112" t="s">
        <v>33</v>
      </c>
      <c r="D56" s="113">
        <f>D57</f>
        <v>429172400</v>
      </c>
      <c r="E56" s="54"/>
    </row>
    <row r="57" spans="1:256" ht="22.5" hidden="1" customHeight="1">
      <c r="A57" s="58" t="s">
        <v>11</v>
      </c>
      <c r="B57" s="58" t="s">
        <v>34</v>
      </c>
      <c r="C57" s="104" t="s">
        <v>12</v>
      </c>
      <c r="D57" s="61">
        <v>429172400</v>
      </c>
      <c r="E57" s="54"/>
    </row>
    <row r="58" spans="1:256" ht="21.75" hidden="1" customHeight="1">
      <c r="A58" s="131" t="s">
        <v>35</v>
      </c>
      <c r="B58" s="131" t="s">
        <v>36</v>
      </c>
      <c r="C58" s="132" t="s">
        <v>18</v>
      </c>
      <c r="D58" s="133">
        <f>D59+D79+D81+D83+D61+D63+D65+D67+D69+D71+D75+D77+D73</f>
        <v>45249500</v>
      </c>
      <c r="E58" s="54"/>
    </row>
    <row r="59" spans="1:256" ht="62.25" hidden="1" customHeight="1">
      <c r="A59" s="114">
        <v>3719770</v>
      </c>
      <c r="B59" s="114">
        <v>9770</v>
      </c>
      <c r="C59" s="115" t="s">
        <v>37</v>
      </c>
      <c r="D59" s="116">
        <f>D60</f>
        <v>300000</v>
      </c>
      <c r="E59" s="54"/>
    </row>
    <row r="60" spans="1:256" ht="27.75" hidden="1" customHeight="1">
      <c r="A60" s="40" t="s">
        <v>14</v>
      </c>
      <c r="B60" s="24">
        <v>9770</v>
      </c>
      <c r="C60" s="23" t="s">
        <v>15</v>
      </c>
      <c r="D60" s="36">
        <v>300000</v>
      </c>
      <c r="E60" s="54"/>
    </row>
    <row r="61" spans="1:256" ht="46.5" hidden="1" customHeight="1">
      <c r="A61" s="37">
        <v>3719770</v>
      </c>
      <c r="B61" s="37">
        <v>9770</v>
      </c>
      <c r="C61" s="26" t="s">
        <v>38</v>
      </c>
      <c r="D61" s="39">
        <f>D62</f>
        <v>500000</v>
      </c>
      <c r="E61" s="54"/>
    </row>
    <row r="62" spans="1:256" ht="39.75" hidden="1" customHeight="1">
      <c r="A62" s="40" t="s">
        <v>14</v>
      </c>
      <c r="B62" s="24">
        <v>9770</v>
      </c>
      <c r="C62" s="23" t="s">
        <v>15</v>
      </c>
      <c r="D62" s="36">
        <v>500000</v>
      </c>
      <c r="E62" s="54"/>
    </row>
    <row r="63" spans="1:256" ht="55.5" hidden="1" customHeight="1">
      <c r="A63" s="37">
        <v>3719770</v>
      </c>
      <c r="B63" s="37">
        <v>9770</v>
      </c>
      <c r="C63" s="26" t="s">
        <v>39</v>
      </c>
      <c r="D63" s="39">
        <f>D64</f>
        <v>800000</v>
      </c>
      <c r="E63" s="54"/>
    </row>
    <row r="64" spans="1:256" ht="36.75" hidden="1" customHeight="1">
      <c r="A64" s="40" t="s">
        <v>14</v>
      </c>
      <c r="B64" s="24">
        <v>9770</v>
      </c>
      <c r="C64" s="23" t="s">
        <v>52</v>
      </c>
      <c r="D64" s="36">
        <v>800000</v>
      </c>
      <c r="E64" s="54"/>
    </row>
    <row r="65" spans="1:5" s="48" customFormat="1" ht="102" hidden="1" customHeight="1">
      <c r="A65" s="37">
        <v>3719770</v>
      </c>
      <c r="B65" s="37">
        <v>9770</v>
      </c>
      <c r="C65" s="26" t="s">
        <v>54</v>
      </c>
      <c r="D65" s="39">
        <f>D66</f>
        <v>15000000</v>
      </c>
      <c r="E65" s="54"/>
    </row>
    <row r="66" spans="1:5" ht="36.75" hidden="1" customHeight="1">
      <c r="A66" s="40" t="s">
        <v>14</v>
      </c>
      <c r="B66" s="24">
        <v>9770</v>
      </c>
      <c r="C66" s="23" t="s">
        <v>15</v>
      </c>
      <c r="D66" s="36">
        <v>15000000</v>
      </c>
      <c r="E66" s="54"/>
    </row>
    <row r="67" spans="1:5" s="48" customFormat="1" ht="89.25" hidden="1" customHeight="1">
      <c r="A67" s="37">
        <v>3719770</v>
      </c>
      <c r="B67" s="37">
        <v>9770</v>
      </c>
      <c r="C67" s="26" t="s">
        <v>53</v>
      </c>
      <c r="D67" s="39">
        <f>D68</f>
        <v>15000000</v>
      </c>
      <c r="E67" s="54"/>
    </row>
    <row r="68" spans="1:5" ht="41.45" hidden="1" customHeight="1">
      <c r="A68" s="105" t="s">
        <v>14</v>
      </c>
      <c r="B68" s="59">
        <v>9770</v>
      </c>
      <c r="C68" s="106" t="s">
        <v>15</v>
      </c>
      <c r="D68" s="61">
        <v>15000000</v>
      </c>
      <c r="E68" s="54"/>
    </row>
    <row r="69" spans="1:5" ht="96.6" hidden="1" customHeight="1">
      <c r="A69" s="134">
        <v>3719770</v>
      </c>
      <c r="B69" s="134">
        <v>9770</v>
      </c>
      <c r="C69" s="102" t="s">
        <v>105</v>
      </c>
      <c r="D69" s="90">
        <f>D70</f>
        <v>3000000</v>
      </c>
      <c r="E69" s="54"/>
    </row>
    <row r="70" spans="1:5" ht="36.75" hidden="1" customHeight="1">
      <c r="A70" s="135" t="s">
        <v>14</v>
      </c>
      <c r="B70" s="136">
        <v>9770</v>
      </c>
      <c r="C70" s="137" t="s">
        <v>15</v>
      </c>
      <c r="D70" s="91">
        <v>3000000</v>
      </c>
      <c r="E70" s="54"/>
    </row>
    <row r="71" spans="1:5" ht="104.45" hidden="1" customHeight="1">
      <c r="A71" s="114">
        <v>3719770</v>
      </c>
      <c r="B71" s="114">
        <v>9770</v>
      </c>
      <c r="C71" s="100" t="s">
        <v>84</v>
      </c>
      <c r="D71" s="117">
        <f>D72</f>
        <v>3600000</v>
      </c>
      <c r="E71" s="54"/>
    </row>
    <row r="72" spans="1:5" ht="36.75" hidden="1" customHeight="1">
      <c r="A72" s="105" t="s">
        <v>14</v>
      </c>
      <c r="B72" s="59">
        <v>9770</v>
      </c>
      <c r="C72" s="106" t="s">
        <v>15</v>
      </c>
      <c r="D72" s="92">
        <v>3600000</v>
      </c>
      <c r="E72" s="54"/>
    </row>
    <row r="73" spans="1:5" ht="138.75" hidden="1" customHeight="1">
      <c r="A73" s="134">
        <v>3719770</v>
      </c>
      <c r="B73" s="134">
        <v>9770</v>
      </c>
      <c r="C73" s="96" t="s">
        <v>128</v>
      </c>
      <c r="D73" s="67">
        <f>D74</f>
        <v>3000000</v>
      </c>
      <c r="E73" s="54"/>
    </row>
    <row r="74" spans="1:5" ht="36.75" hidden="1" customHeight="1">
      <c r="A74" s="135" t="s">
        <v>14</v>
      </c>
      <c r="B74" s="136">
        <v>9770</v>
      </c>
      <c r="C74" s="137" t="s">
        <v>15</v>
      </c>
      <c r="D74" s="62">
        <v>3000000</v>
      </c>
      <c r="E74" s="54"/>
    </row>
    <row r="75" spans="1:5" ht="44.25" hidden="1" customHeight="1">
      <c r="A75" s="114">
        <v>3719770</v>
      </c>
      <c r="B75" s="114">
        <v>9770</v>
      </c>
      <c r="C75" s="100" t="s">
        <v>85</v>
      </c>
      <c r="D75" s="117">
        <f>D76</f>
        <v>1569500</v>
      </c>
      <c r="E75" s="54"/>
    </row>
    <row r="76" spans="1:5" ht="36.75" hidden="1" customHeight="1">
      <c r="A76" s="40" t="s">
        <v>14</v>
      </c>
      <c r="B76" s="24">
        <v>9770</v>
      </c>
      <c r="C76" s="23" t="s">
        <v>15</v>
      </c>
      <c r="D76" s="45">
        <v>1569500</v>
      </c>
      <c r="E76" s="54"/>
    </row>
    <row r="77" spans="1:5" ht="82.5" hidden="1" customHeight="1">
      <c r="A77" s="37">
        <v>3719770</v>
      </c>
      <c r="B77" s="37">
        <v>9770</v>
      </c>
      <c r="C77" s="47" t="s">
        <v>106</v>
      </c>
      <c r="D77" s="88">
        <f>D78</f>
        <v>2000000</v>
      </c>
      <c r="E77" s="54"/>
    </row>
    <row r="78" spans="1:5" ht="36.75" hidden="1" customHeight="1">
      <c r="A78" s="40" t="s">
        <v>14</v>
      </c>
      <c r="B78" s="24">
        <v>9770</v>
      </c>
      <c r="C78" s="23" t="s">
        <v>15</v>
      </c>
      <c r="D78" s="89">
        <v>2000000</v>
      </c>
      <c r="E78" s="54"/>
    </row>
    <row r="79" spans="1:5" ht="89.65" hidden="1" customHeight="1">
      <c r="A79" s="25">
        <v>3719770</v>
      </c>
      <c r="B79" s="37">
        <v>9770</v>
      </c>
      <c r="C79" s="38" t="s">
        <v>40</v>
      </c>
      <c r="D79" s="39">
        <f>D80</f>
        <v>197000</v>
      </c>
      <c r="E79" s="54"/>
    </row>
    <row r="80" spans="1:5" ht="27.95" hidden="1" customHeight="1">
      <c r="A80" s="19" t="s">
        <v>41</v>
      </c>
      <c r="B80" s="19" t="s">
        <v>36</v>
      </c>
      <c r="C80" s="20" t="s">
        <v>42</v>
      </c>
      <c r="D80" s="36">
        <v>197000</v>
      </c>
      <c r="E80" s="54"/>
    </row>
    <row r="81" spans="1:5" ht="88.5" hidden="1" customHeight="1">
      <c r="A81" s="37">
        <v>3719770</v>
      </c>
      <c r="B81" s="37">
        <v>9770</v>
      </c>
      <c r="C81" s="41" t="s">
        <v>43</v>
      </c>
      <c r="D81" s="39">
        <f>D82</f>
        <v>183000</v>
      </c>
      <c r="E81" s="54"/>
    </row>
    <row r="82" spans="1:5" ht="30.75" hidden="1" customHeight="1">
      <c r="A82" s="19" t="s">
        <v>44</v>
      </c>
      <c r="B82" s="24">
        <v>9770</v>
      </c>
      <c r="C82" s="20" t="s">
        <v>45</v>
      </c>
      <c r="D82" s="36">
        <v>183000</v>
      </c>
      <c r="E82" s="54"/>
    </row>
    <row r="83" spans="1:5" ht="45.75" hidden="1" customHeight="1">
      <c r="A83" s="37">
        <v>3719770</v>
      </c>
      <c r="B83" s="37">
        <v>9770</v>
      </c>
      <c r="C83" s="42" t="s">
        <v>46</v>
      </c>
      <c r="D83" s="39">
        <f>D84</f>
        <v>100000</v>
      </c>
      <c r="E83" s="54"/>
    </row>
    <row r="84" spans="1:5" ht="29.45" hidden="1" customHeight="1">
      <c r="A84" s="58" t="s">
        <v>44</v>
      </c>
      <c r="B84" s="59">
        <v>9770</v>
      </c>
      <c r="C84" s="60" t="s">
        <v>45</v>
      </c>
      <c r="D84" s="61">
        <v>100000</v>
      </c>
      <c r="E84" s="54"/>
    </row>
    <row r="85" spans="1:5" ht="51.75" hidden="1" customHeight="1">
      <c r="A85" s="65">
        <v>3719800</v>
      </c>
      <c r="B85" s="65">
        <v>9800</v>
      </c>
      <c r="C85" s="138" t="s">
        <v>66</v>
      </c>
      <c r="D85" s="139">
        <f>D87+D93+D95+D99+D115+D117+D121+D123+D129+D131+D137+D141+D143+D145+D149+D185+D133+D135+D151+D153+D155+D157+D159+D163+D165+D103+D105+D107+D97+D167+D89+D91+D147+D125+D161+D169+D127+D171+D173+D175+D177+D139+D101+D119+D183+D109+D111+D113+D179+D181</f>
        <v>88626300</v>
      </c>
      <c r="E85" s="57"/>
    </row>
    <row r="86" spans="1:5" ht="138" hidden="1" customHeight="1">
      <c r="A86" s="66" t="s">
        <v>67</v>
      </c>
      <c r="B86" s="66">
        <v>9800</v>
      </c>
      <c r="C86" s="96" t="s">
        <v>69</v>
      </c>
      <c r="D86" s="67">
        <v>4400000</v>
      </c>
      <c r="E86" s="57"/>
    </row>
    <row r="87" spans="1:5" ht="29.45" hidden="1" customHeight="1">
      <c r="A87" s="99">
        <v>9900000000</v>
      </c>
      <c r="B87" s="99" t="s">
        <v>68</v>
      </c>
      <c r="C87" s="95" t="s">
        <v>12</v>
      </c>
      <c r="D87" s="62">
        <f>D86</f>
        <v>4400000</v>
      </c>
      <c r="E87" s="57"/>
    </row>
    <row r="88" spans="1:5" ht="102" hidden="1" customHeight="1">
      <c r="A88" s="66" t="s">
        <v>67</v>
      </c>
      <c r="B88" s="66">
        <v>9800</v>
      </c>
      <c r="C88" s="96" t="s">
        <v>108</v>
      </c>
      <c r="D88" s="67">
        <v>600000</v>
      </c>
      <c r="E88" s="57"/>
    </row>
    <row r="89" spans="1:5" ht="29.45" hidden="1" customHeight="1">
      <c r="A89" s="99">
        <v>9900000000</v>
      </c>
      <c r="B89" s="99" t="s">
        <v>68</v>
      </c>
      <c r="C89" s="95" t="s">
        <v>12</v>
      </c>
      <c r="D89" s="62">
        <f>D88</f>
        <v>600000</v>
      </c>
      <c r="E89" s="57"/>
    </row>
    <row r="90" spans="1:5" ht="120" hidden="1" customHeight="1">
      <c r="A90" s="66" t="s">
        <v>67</v>
      </c>
      <c r="B90" s="66">
        <v>9800</v>
      </c>
      <c r="C90" s="96" t="s">
        <v>107</v>
      </c>
      <c r="D90" s="67">
        <v>1000000</v>
      </c>
      <c r="E90" s="57"/>
    </row>
    <row r="91" spans="1:5" ht="29.45" hidden="1" customHeight="1">
      <c r="A91" s="99">
        <v>9900000000</v>
      </c>
      <c r="B91" s="99" t="s">
        <v>68</v>
      </c>
      <c r="C91" s="95" t="s">
        <v>12</v>
      </c>
      <c r="D91" s="62">
        <f>D90</f>
        <v>1000000</v>
      </c>
      <c r="E91" s="57"/>
    </row>
    <row r="92" spans="1:5" ht="136.15" hidden="1" customHeight="1">
      <c r="A92" s="118" t="s">
        <v>67</v>
      </c>
      <c r="B92" s="118">
        <v>9800</v>
      </c>
      <c r="C92" s="93" t="s">
        <v>70</v>
      </c>
      <c r="D92" s="94">
        <v>2000000</v>
      </c>
      <c r="E92" s="57"/>
    </row>
    <row r="93" spans="1:5" ht="29.45" hidden="1" customHeight="1">
      <c r="A93" s="64">
        <v>9900000000</v>
      </c>
      <c r="B93" s="64" t="s">
        <v>68</v>
      </c>
      <c r="C93" s="56" t="s">
        <v>12</v>
      </c>
      <c r="D93" s="62">
        <f>D92</f>
        <v>2000000</v>
      </c>
      <c r="E93" s="57"/>
    </row>
    <row r="94" spans="1:5" ht="118.5" hidden="1" customHeight="1">
      <c r="A94" s="66" t="s">
        <v>67</v>
      </c>
      <c r="B94" s="66">
        <v>9800</v>
      </c>
      <c r="C94" s="63" t="s">
        <v>74</v>
      </c>
      <c r="D94" s="67">
        <v>2000000</v>
      </c>
      <c r="E94" s="57"/>
    </row>
    <row r="95" spans="1:5" ht="29.45" hidden="1" customHeight="1">
      <c r="A95" s="64">
        <v>9900000000</v>
      </c>
      <c r="B95" s="64" t="s">
        <v>68</v>
      </c>
      <c r="C95" s="56" t="s">
        <v>12</v>
      </c>
      <c r="D95" s="62">
        <f>D94</f>
        <v>2000000</v>
      </c>
      <c r="E95" s="57"/>
    </row>
    <row r="96" spans="1:5" ht="109.15" hidden="1" customHeight="1">
      <c r="A96" s="66" t="s">
        <v>67</v>
      </c>
      <c r="B96" s="66">
        <v>9800</v>
      </c>
      <c r="C96" s="87" t="s">
        <v>102</v>
      </c>
      <c r="D96" s="90">
        <v>2000000</v>
      </c>
      <c r="E96" s="57"/>
    </row>
    <row r="97" spans="1:5" ht="29.45" hidden="1" customHeight="1">
      <c r="A97" s="64">
        <v>9900000000</v>
      </c>
      <c r="B97" s="64" t="s">
        <v>68</v>
      </c>
      <c r="C97" s="56" t="s">
        <v>12</v>
      </c>
      <c r="D97" s="91">
        <f>D96</f>
        <v>2000000</v>
      </c>
      <c r="E97" s="57"/>
    </row>
    <row r="98" spans="1:5" ht="120" hidden="1" customHeight="1">
      <c r="A98" s="66" t="s">
        <v>67</v>
      </c>
      <c r="B98" s="66">
        <v>9800</v>
      </c>
      <c r="C98" s="63" t="s">
        <v>73</v>
      </c>
      <c r="D98" s="67">
        <v>2000000</v>
      </c>
      <c r="E98" s="57"/>
    </row>
    <row r="99" spans="1:5" ht="29.45" hidden="1" customHeight="1">
      <c r="A99" s="80">
        <v>9900000000</v>
      </c>
      <c r="B99" s="80" t="s">
        <v>68</v>
      </c>
      <c r="C99" s="81" t="s">
        <v>12</v>
      </c>
      <c r="D99" s="86">
        <f>D98</f>
        <v>2000000</v>
      </c>
      <c r="E99" s="57"/>
    </row>
    <row r="100" spans="1:5" ht="78.599999999999994" hidden="1" customHeight="1">
      <c r="A100" s="66" t="s">
        <v>67</v>
      </c>
      <c r="B100" s="66">
        <v>9800</v>
      </c>
      <c r="C100" s="76" t="s">
        <v>122</v>
      </c>
      <c r="D100" s="67">
        <v>1500000</v>
      </c>
      <c r="E100" s="57"/>
    </row>
    <row r="101" spans="1:5" ht="29.45" hidden="1" customHeight="1">
      <c r="A101" s="99">
        <v>9900000000</v>
      </c>
      <c r="B101" s="99" t="s">
        <v>68</v>
      </c>
      <c r="C101" s="95" t="s">
        <v>12</v>
      </c>
      <c r="D101" s="62">
        <f>D100</f>
        <v>1500000</v>
      </c>
      <c r="E101" s="57"/>
    </row>
    <row r="102" spans="1:5" ht="82.5" hidden="1" customHeight="1">
      <c r="A102" s="118" t="s">
        <v>67</v>
      </c>
      <c r="B102" s="118">
        <v>9800</v>
      </c>
      <c r="C102" s="119" t="s">
        <v>99</v>
      </c>
      <c r="D102" s="120">
        <v>2000000</v>
      </c>
      <c r="E102" s="57"/>
    </row>
    <row r="103" spans="1:5" ht="29.45" hidden="1" customHeight="1">
      <c r="A103" s="64">
        <v>9900000000</v>
      </c>
      <c r="B103" s="64" t="s">
        <v>68</v>
      </c>
      <c r="C103" s="56" t="s">
        <v>12</v>
      </c>
      <c r="D103" s="91">
        <f>D102</f>
        <v>2000000</v>
      </c>
      <c r="E103" s="57"/>
    </row>
    <row r="104" spans="1:5" ht="127.15" hidden="1" customHeight="1">
      <c r="A104" s="66" t="s">
        <v>67</v>
      </c>
      <c r="B104" s="66">
        <v>9800</v>
      </c>
      <c r="C104" s="84" t="s">
        <v>110</v>
      </c>
      <c r="D104" s="90">
        <v>1400000</v>
      </c>
      <c r="E104" s="57"/>
    </row>
    <row r="105" spans="1:5" ht="29.45" hidden="1" customHeight="1">
      <c r="A105" s="64">
        <v>9900000000</v>
      </c>
      <c r="B105" s="64" t="s">
        <v>68</v>
      </c>
      <c r="C105" s="56" t="s">
        <v>12</v>
      </c>
      <c r="D105" s="91">
        <f>D104</f>
        <v>1400000</v>
      </c>
      <c r="E105" s="57"/>
    </row>
    <row r="106" spans="1:5" ht="120.75" hidden="1" customHeight="1">
      <c r="A106" s="66" t="s">
        <v>67</v>
      </c>
      <c r="B106" s="66">
        <v>9800</v>
      </c>
      <c r="C106" s="85" t="s">
        <v>100</v>
      </c>
      <c r="D106" s="90">
        <v>3000000</v>
      </c>
      <c r="E106" s="57"/>
    </row>
    <row r="107" spans="1:5" ht="29.45" hidden="1" customHeight="1">
      <c r="A107" s="80">
        <v>9900000000</v>
      </c>
      <c r="B107" s="80" t="s">
        <v>68</v>
      </c>
      <c r="C107" s="81" t="s">
        <v>12</v>
      </c>
      <c r="D107" s="107">
        <f>D106</f>
        <v>3000000</v>
      </c>
      <c r="E107" s="57"/>
    </row>
    <row r="108" spans="1:5" ht="123.6" hidden="1" customHeight="1">
      <c r="A108" s="66" t="s">
        <v>67</v>
      </c>
      <c r="B108" s="66">
        <v>9800</v>
      </c>
      <c r="C108" s="96" t="s">
        <v>126</v>
      </c>
      <c r="D108" s="90">
        <v>110000</v>
      </c>
      <c r="E108" s="57"/>
    </row>
    <row r="109" spans="1:5" ht="29.45" hidden="1" customHeight="1">
      <c r="A109" s="99">
        <v>9900000000</v>
      </c>
      <c r="B109" s="99" t="s">
        <v>68</v>
      </c>
      <c r="C109" s="82" t="s">
        <v>12</v>
      </c>
      <c r="D109" s="91">
        <f>D108</f>
        <v>110000</v>
      </c>
      <c r="E109" s="57"/>
    </row>
    <row r="110" spans="1:5" ht="112.9" hidden="1" customHeight="1">
      <c r="A110" s="66" t="s">
        <v>67</v>
      </c>
      <c r="B110" s="66">
        <v>9800</v>
      </c>
      <c r="C110" s="96" t="s">
        <v>127</v>
      </c>
      <c r="D110" s="90">
        <v>102000</v>
      </c>
      <c r="E110" s="57"/>
    </row>
    <row r="111" spans="1:5" ht="29.45" hidden="1" customHeight="1">
      <c r="A111" s="99">
        <v>9900000000</v>
      </c>
      <c r="B111" s="99" t="s">
        <v>68</v>
      </c>
      <c r="C111" s="82" t="s">
        <v>12</v>
      </c>
      <c r="D111" s="91">
        <f>D110</f>
        <v>102000</v>
      </c>
      <c r="E111" s="57"/>
    </row>
    <row r="112" spans="1:5" ht="111.6" hidden="1" customHeight="1">
      <c r="A112" s="66" t="s">
        <v>67</v>
      </c>
      <c r="B112" s="66">
        <v>9800</v>
      </c>
      <c r="C112" s="82" t="s">
        <v>125</v>
      </c>
      <c r="D112" s="90">
        <v>1788000</v>
      </c>
      <c r="E112" s="57"/>
    </row>
    <row r="113" spans="1:5" ht="29.45" hidden="1" customHeight="1">
      <c r="A113" s="99">
        <v>9900000000</v>
      </c>
      <c r="B113" s="99" t="s">
        <v>68</v>
      </c>
      <c r="C113" s="95" t="s">
        <v>12</v>
      </c>
      <c r="D113" s="91">
        <f>D112</f>
        <v>1788000</v>
      </c>
      <c r="E113" s="57"/>
    </row>
    <row r="114" spans="1:5" ht="122.25" hidden="1" customHeight="1">
      <c r="A114" s="66" t="s">
        <v>67</v>
      </c>
      <c r="B114" s="66">
        <v>9800</v>
      </c>
      <c r="C114" s="140" t="s">
        <v>72</v>
      </c>
      <c r="D114" s="67">
        <v>10000000</v>
      </c>
      <c r="E114" s="57"/>
    </row>
    <row r="115" spans="1:5" ht="29.45" hidden="1" customHeight="1">
      <c r="A115" s="99">
        <v>9900000000</v>
      </c>
      <c r="B115" s="99" t="s">
        <v>68</v>
      </c>
      <c r="C115" s="95" t="s">
        <v>12</v>
      </c>
      <c r="D115" s="62">
        <f>D114</f>
        <v>10000000</v>
      </c>
      <c r="E115" s="57"/>
    </row>
    <row r="116" spans="1:5" ht="112.15" hidden="1" customHeight="1">
      <c r="A116" s="118" t="s">
        <v>67</v>
      </c>
      <c r="B116" s="118">
        <v>9800</v>
      </c>
      <c r="C116" s="121" t="s">
        <v>75</v>
      </c>
      <c r="D116" s="94">
        <v>1000000</v>
      </c>
      <c r="E116" s="57"/>
    </row>
    <row r="117" spans="1:5" ht="29.45" hidden="1" customHeight="1">
      <c r="A117" s="80">
        <v>9900000000</v>
      </c>
      <c r="B117" s="80" t="s">
        <v>68</v>
      </c>
      <c r="C117" s="81" t="s">
        <v>12</v>
      </c>
      <c r="D117" s="86">
        <f>D116</f>
        <v>1000000</v>
      </c>
      <c r="E117" s="57"/>
    </row>
    <row r="118" spans="1:5" ht="120.6" hidden="1" customHeight="1">
      <c r="A118" s="66" t="s">
        <v>67</v>
      </c>
      <c r="B118" s="66">
        <v>9800</v>
      </c>
      <c r="C118" s="101" t="s">
        <v>123</v>
      </c>
      <c r="D118" s="67">
        <v>1000000</v>
      </c>
      <c r="E118" s="57"/>
    </row>
    <row r="119" spans="1:5" ht="29.45" hidden="1" customHeight="1">
      <c r="A119" s="99">
        <v>9900000000</v>
      </c>
      <c r="B119" s="99" t="s">
        <v>68</v>
      </c>
      <c r="C119" s="95" t="s">
        <v>12</v>
      </c>
      <c r="D119" s="62">
        <f>D118</f>
        <v>1000000</v>
      </c>
      <c r="E119" s="57"/>
    </row>
    <row r="120" spans="1:5" ht="131.25" hidden="1" customHeight="1">
      <c r="A120" s="118" t="s">
        <v>67</v>
      </c>
      <c r="B120" s="118">
        <v>9800</v>
      </c>
      <c r="C120" s="122" t="s">
        <v>76</v>
      </c>
      <c r="D120" s="94">
        <v>1000000</v>
      </c>
      <c r="E120" s="57"/>
    </row>
    <row r="121" spans="1:5" ht="29.45" hidden="1" customHeight="1">
      <c r="A121" s="80">
        <v>9900000000</v>
      </c>
      <c r="B121" s="80" t="s">
        <v>68</v>
      </c>
      <c r="C121" s="81" t="s">
        <v>12</v>
      </c>
      <c r="D121" s="86">
        <f>D120</f>
        <v>1000000</v>
      </c>
      <c r="E121" s="57"/>
    </row>
    <row r="122" spans="1:5" ht="78" hidden="1" customHeight="1">
      <c r="A122" s="66" t="s">
        <v>67</v>
      </c>
      <c r="B122" s="66">
        <v>9800</v>
      </c>
      <c r="C122" s="141" t="s">
        <v>101</v>
      </c>
      <c r="D122" s="90">
        <v>0</v>
      </c>
      <c r="E122" s="57"/>
    </row>
    <row r="123" spans="1:5" ht="29.45" hidden="1" customHeight="1">
      <c r="A123" s="99">
        <v>9900000000</v>
      </c>
      <c r="B123" s="99" t="s">
        <v>68</v>
      </c>
      <c r="C123" s="95" t="s">
        <v>12</v>
      </c>
      <c r="D123" s="91">
        <f>D122</f>
        <v>0</v>
      </c>
      <c r="E123" s="57"/>
    </row>
    <row r="124" spans="1:5" ht="99.6" hidden="1" customHeight="1">
      <c r="A124" s="66" t="s">
        <v>67</v>
      </c>
      <c r="B124" s="66">
        <v>9800</v>
      </c>
      <c r="C124" s="141" t="s">
        <v>111</v>
      </c>
      <c r="D124" s="90">
        <v>600000</v>
      </c>
      <c r="E124" s="57"/>
    </row>
    <row r="125" spans="1:5" ht="29.45" hidden="1" customHeight="1">
      <c r="A125" s="99">
        <v>9900000000</v>
      </c>
      <c r="B125" s="99" t="s">
        <v>68</v>
      </c>
      <c r="C125" s="95" t="s">
        <v>12</v>
      </c>
      <c r="D125" s="91">
        <f>D124</f>
        <v>600000</v>
      </c>
      <c r="E125" s="57"/>
    </row>
    <row r="126" spans="1:5" ht="95.45" hidden="1" customHeight="1">
      <c r="A126" s="66" t="s">
        <v>67</v>
      </c>
      <c r="B126" s="66">
        <v>9800</v>
      </c>
      <c r="C126" s="102" t="s">
        <v>114</v>
      </c>
      <c r="D126" s="90">
        <v>2800000</v>
      </c>
      <c r="E126" s="57"/>
    </row>
    <row r="127" spans="1:5" ht="29.45" hidden="1" customHeight="1">
      <c r="A127" s="99">
        <v>9900000000</v>
      </c>
      <c r="B127" s="99" t="s">
        <v>68</v>
      </c>
      <c r="C127" s="95" t="s">
        <v>12</v>
      </c>
      <c r="D127" s="91">
        <f>D126</f>
        <v>2800000</v>
      </c>
      <c r="E127" s="57"/>
    </row>
    <row r="128" spans="1:5" ht="153.75" hidden="1" customHeight="1">
      <c r="A128" s="118" t="s">
        <v>67</v>
      </c>
      <c r="B128" s="118">
        <v>9800</v>
      </c>
      <c r="C128" s="123" t="s">
        <v>77</v>
      </c>
      <c r="D128" s="94">
        <v>350000</v>
      </c>
      <c r="E128" s="57"/>
    </row>
    <row r="129" spans="1:5" ht="31.15" hidden="1" customHeight="1">
      <c r="A129" s="64">
        <v>9900000000</v>
      </c>
      <c r="B129" s="64" t="s">
        <v>68</v>
      </c>
      <c r="C129" s="56" t="s">
        <v>12</v>
      </c>
      <c r="D129" s="62">
        <f>D128</f>
        <v>350000</v>
      </c>
      <c r="E129" s="57"/>
    </row>
    <row r="130" spans="1:5" ht="104.25" hidden="1" customHeight="1">
      <c r="A130" s="66" t="s">
        <v>67</v>
      </c>
      <c r="B130" s="66">
        <v>9800</v>
      </c>
      <c r="C130" s="72" t="s">
        <v>79</v>
      </c>
      <c r="D130" s="90">
        <v>0</v>
      </c>
      <c r="E130" s="57"/>
    </row>
    <row r="131" spans="1:5" ht="31.15" hidden="1" customHeight="1">
      <c r="A131" s="80">
        <v>9900000000</v>
      </c>
      <c r="B131" s="80" t="s">
        <v>68</v>
      </c>
      <c r="C131" s="81" t="s">
        <v>12</v>
      </c>
      <c r="D131" s="91">
        <f>D130</f>
        <v>0</v>
      </c>
      <c r="E131" s="57"/>
    </row>
    <row r="132" spans="1:5" ht="103.15" hidden="1" customHeight="1">
      <c r="A132" s="66" t="s">
        <v>67</v>
      </c>
      <c r="B132" s="66">
        <v>9800</v>
      </c>
      <c r="C132" s="82" t="s">
        <v>90</v>
      </c>
      <c r="D132" s="90">
        <v>300000</v>
      </c>
      <c r="E132" s="57"/>
    </row>
    <row r="133" spans="1:5" ht="31.15" hidden="1" customHeight="1">
      <c r="A133" s="80">
        <v>9900000000</v>
      </c>
      <c r="B133" s="80" t="s">
        <v>68</v>
      </c>
      <c r="C133" s="81" t="s">
        <v>12</v>
      </c>
      <c r="D133" s="91">
        <f>D132</f>
        <v>300000</v>
      </c>
      <c r="E133" s="57"/>
    </row>
    <row r="134" spans="1:5" ht="102.6" hidden="1" customHeight="1">
      <c r="A134" s="66" t="s">
        <v>67</v>
      </c>
      <c r="B134" s="66">
        <v>9800</v>
      </c>
      <c r="C134" s="82" t="s">
        <v>104</v>
      </c>
      <c r="D134" s="90">
        <v>800000</v>
      </c>
      <c r="E134" s="57"/>
    </row>
    <row r="135" spans="1:5" ht="31.15" hidden="1" customHeight="1">
      <c r="A135" s="80">
        <v>9900000000</v>
      </c>
      <c r="B135" s="80" t="s">
        <v>68</v>
      </c>
      <c r="C135" s="81" t="s">
        <v>12</v>
      </c>
      <c r="D135" s="62">
        <f>D134</f>
        <v>800000</v>
      </c>
      <c r="E135" s="57"/>
    </row>
    <row r="136" spans="1:5" ht="140.25" hidden="1" customHeight="1">
      <c r="A136" s="66" t="s">
        <v>67</v>
      </c>
      <c r="B136" s="66">
        <v>9800</v>
      </c>
      <c r="C136" s="75" t="s">
        <v>96</v>
      </c>
      <c r="D136" s="90">
        <v>6000000</v>
      </c>
      <c r="E136" s="57"/>
    </row>
    <row r="137" spans="1:5" ht="31.15" hidden="1" customHeight="1">
      <c r="A137" s="80">
        <v>9900000000</v>
      </c>
      <c r="B137" s="80" t="s">
        <v>68</v>
      </c>
      <c r="C137" s="81" t="s">
        <v>12</v>
      </c>
      <c r="D137" s="107">
        <f>D136</f>
        <v>6000000</v>
      </c>
      <c r="E137" s="57"/>
    </row>
    <row r="138" spans="1:5" ht="136.15" hidden="1" customHeight="1">
      <c r="A138" s="66" t="s">
        <v>67</v>
      </c>
      <c r="B138" s="66">
        <v>9800</v>
      </c>
      <c r="C138" s="101" t="s">
        <v>119</v>
      </c>
      <c r="D138" s="90">
        <v>1000000</v>
      </c>
      <c r="E138" s="57"/>
    </row>
    <row r="139" spans="1:5" ht="31.15" hidden="1" customHeight="1">
      <c r="A139" s="99">
        <v>9900000000</v>
      </c>
      <c r="B139" s="99" t="s">
        <v>68</v>
      </c>
      <c r="C139" s="95" t="s">
        <v>12</v>
      </c>
      <c r="D139" s="91">
        <f>D138</f>
        <v>1000000</v>
      </c>
      <c r="E139" s="57"/>
    </row>
    <row r="140" spans="1:5" ht="118.5" hidden="1" customHeight="1">
      <c r="A140" s="118" t="s">
        <v>67</v>
      </c>
      <c r="B140" s="118">
        <v>9800</v>
      </c>
      <c r="C140" s="124" t="s">
        <v>80</v>
      </c>
      <c r="D140" s="125">
        <v>793800</v>
      </c>
      <c r="E140" s="73"/>
    </row>
    <row r="141" spans="1:5" ht="31.15" hidden="1" customHeight="1">
      <c r="A141" s="64">
        <v>9900000000</v>
      </c>
      <c r="B141" s="64" t="s">
        <v>68</v>
      </c>
      <c r="C141" s="56" t="s">
        <v>12</v>
      </c>
      <c r="D141" s="74">
        <f>D140</f>
        <v>793800</v>
      </c>
      <c r="E141" s="73"/>
    </row>
    <row r="142" spans="1:5" ht="93.75" hidden="1">
      <c r="A142" s="66" t="s">
        <v>67</v>
      </c>
      <c r="B142" s="66">
        <v>9800</v>
      </c>
      <c r="C142" s="76" t="s">
        <v>81</v>
      </c>
      <c r="D142" s="77">
        <v>700000</v>
      </c>
      <c r="E142" s="57"/>
    </row>
    <row r="143" spans="1:5" ht="44.45" hidden="1" customHeight="1">
      <c r="A143" s="64">
        <v>9900000000</v>
      </c>
      <c r="B143" s="64" t="s">
        <v>68</v>
      </c>
      <c r="C143" s="56" t="s">
        <v>12</v>
      </c>
      <c r="D143" s="74">
        <f>D142</f>
        <v>700000</v>
      </c>
      <c r="E143" s="57"/>
    </row>
    <row r="144" spans="1:5" ht="93.75" hidden="1">
      <c r="A144" s="66" t="s">
        <v>67</v>
      </c>
      <c r="B144" s="66">
        <v>9800</v>
      </c>
      <c r="C144" s="76" t="s">
        <v>82</v>
      </c>
      <c r="D144" s="77">
        <v>250000</v>
      </c>
      <c r="E144" s="57"/>
    </row>
    <row r="145" spans="1:5" ht="27" hidden="1" customHeight="1">
      <c r="A145" s="80">
        <v>9900000000</v>
      </c>
      <c r="B145" s="80" t="s">
        <v>68</v>
      </c>
      <c r="C145" s="81" t="s">
        <v>12</v>
      </c>
      <c r="D145" s="108">
        <f>D144</f>
        <v>250000</v>
      </c>
      <c r="E145" s="57"/>
    </row>
    <row r="146" spans="1:5" ht="75" hidden="1" customHeight="1">
      <c r="A146" s="66" t="s">
        <v>67</v>
      </c>
      <c r="B146" s="66">
        <v>9800</v>
      </c>
      <c r="C146" s="142" t="s">
        <v>109</v>
      </c>
      <c r="D146" s="97">
        <v>2000000</v>
      </c>
      <c r="E146" s="57"/>
    </row>
    <row r="147" spans="1:5" ht="27" hidden="1" customHeight="1">
      <c r="A147" s="99">
        <v>9900000000</v>
      </c>
      <c r="B147" s="99" t="s">
        <v>68</v>
      </c>
      <c r="C147" s="95" t="s">
        <v>12</v>
      </c>
      <c r="D147" s="98">
        <f>D146</f>
        <v>2000000</v>
      </c>
      <c r="E147" s="57"/>
    </row>
    <row r="148" spans="1:5" ht="135.75" hidden="1" customHeight="1">
      <c r="A148" s="118" t="s">
        <v>67</v>
      </c>
      <c r="B148" s="118">
        <v>9800</v>
      </c>
      <c r="C148" s="126" t="s">
        <v>83</v>
      </c>
      <c r="D148" s="125">
        <v>10000000</v>
      </c>
      <c r="E148" s="57"/>
    </row>
    <row r="149" spans="1:5" ht="31.15" hidden="1" customHeight="1">
      <c r="A149" s="64">
        <v>9900000000</v>
      </c>
      <c r="B149" s="64" t="s">
        <v>68</v>
      </c>
      <c r="C149" s="56" t="s">
        <v>12</v>
      </c>
      <c r="D149" s="74">
        <f>D148</f>
        <v>10000000</v>
      </c>
      <c r="E149" s="57"/>
    </row>
    <row r="150" spans="1:5" ht="136.15" hidden="1" customHeight="1">
      <c r="A150" s="66" t="s">
        <v>67</v>
      </c>
      <c r="B150" s="66">
        <v>9800</v>
      </c>
      <c r="C150" s="69" t="s">
        <v>91</v>
      </c>
      <c r="D150" s="90">
        <v>500000</v>
      </c>
      <c r="E150" s="57"/>
    </row>
    <row r="151" spans="1:5" ht="31.15" hidden="1" customHeight="1">
      <c r="A151" s="64">
        <v>9900000000</v>
      </c>
      <c r="B151" s="64" t="s">
        <v>68</v>
      </c>
      <c r="C151" s="56" t="s">
        <v>12</v>
      </c>
      <c r="D151" s="91">
        <f>D150</f>
        <v>500000</v>
      </c>
      <c r="E151" s="57"/>
    </row>
    <row r="152" spans="1:5" ht="133.5" hidden="1" customHeight="1">
      <c r="A152" s="66" t="s">
        <v>67</v>
      </c>
      <c r="B152" s="66">
        <v>9800</v>
      </c>
      <c r="C152" s="69" t="s">
        <v>92</v>
      </c>
      <c r="D152" s="90">
        <v>1500000</v>
      </c>
      <c r="E152" s="57"/>
    </row>
    <row r="153" spans="1:5" ht="31.15" hidden="1" customHeight="1">
      <c r="A153" s="64">
        <v>9900000000</v>
      </c>
      <c r="B153" s="64" t="s">
        <v>68</v>
      </c>
      <c r="C153" s="56" t="s">
        <v>12</v>
      </c>
      <c r="D153" s="91">
        <f>D152</f>
        <v>1500000</v>
      </c>
      <c r="E153" s="57"/>
    </row>
    <row r="154" spans="1:5" ht="192" hidden="1" customHeight="1">
      <c r="A154" s="66" t="s">
        <v>67</v>
      </c>
      <c r="B154" s="66">
        <v>9800</v>
      </c>
      <c r="C154" s="83" t="s">
        <v>93</v>
      </c>
      <c r="D154" s="90">
        <v>4000000</v>
      </c>
      <c r="E154" s="57"/>
    </row>
    <row r="155" spans="1:5" ht="39.6" hidden="1" customHeight="1">
      <c r="A155" s="64">
        <v>9900000000</v>
      </c>
      <c r="B155" s="64" t="s">
        <v>68</v>
      </c>
      <c r="C155" s="56" t="s">
        <v>12</v>
      </c>
      <c r="D155" s="91">
        <f>D154</f>
        <v>4000000</v>
      </c>
      <c r="E155" s="57"/>
    </row>
    <row r="156" spans="1:5" ht="116.45" hidden="1" customHeight="1">
      <c r="A156" s="66" t="s">
        <v>67</v>
      </c>
      <c r="B156" s="66">
        <v>9800</v>
      </c>
      <c r="C156" s="69" t="s">
        <v>94</v>
      </c>
      <c r="D156" s="90">
        <v>3000000</v>
      </c>
      <c r="E156" s="57"/>
    </row>
    <row r="157" spans="1:5" ht="31.15" hidden="1" customHeight="1">
      <c r="A157" s="64">
        <v>9900000000</v>
      </c>
      <c r="B157" s="64" t="s">
        <v>68</v>
      </c>
      <c r="C157" s="56" t="s">
        <v>12</v>
      </c>
      <c r="D157" s="91">
        <f>D156</f>
        <v>3000000</v>
      </c>
      <c r="E157" s="57"/>
    </row>
    <row r="158" spans="1:5" ht="132.75" hidden="1" customHeight="1">
      <c r="A158" s="66" t="s">
        <v>67</v>
      </c>
      <c r="B158" s="66">
        <v>9800</v>
      </c>
      <c r="C158" s="69" t="s">
        <v>95</v>
      </c>
      <c r="D158" s="90">
        <v>500000</v>
      </c>
      <c r="E158" s="57"/>
    </row>
    <row r="159" spans="1:5" ht="31.15" hidden="1" customHeight="1">
      <c r="A159" s="80">
        <v>9900000000</v>
      </c>
      <c r="B159" s="80" t="s">
        <v>68</v>
      </c>
      <c r="C159" s="81" t="s">
        <v>12</v>
      </c>
      <c r="D159" s="107">
        <f>D158</f>
        <v>500000</v>
      </c>
      <c r="E159" s="57"/>
    </row>
    <row r="160" spans="1:5" ht="142.15" hidden="1" customHeight="1">
      <c r="A160" s="66" t="s">
        <v>67</v>
      </c>
      <c r="B160" s="66">
        <v>9800</v>
      </c>
      <c r="C160" s="101" t="s">
        <v>112</v>
      </c>
      <c r="D160" s="90">
        <v>1000000</v>
      </c>
      <c r="E160" s="57"/>
    </row>
    <row r="161" spans="1:5" ht="31.15" hidden="1" customHeight="1">
      <c r="A161" s="99">
        <v>9900000000</v>
      </c>
      <c r="B161" s="99" t="s">
        <v>68</v>
      </c>
      <c r="C161" s="95" t="s">
        <v>12</v>
      </c>
      <c r="D161" s="91">
        <f>D160</f>
        <v>1000000</v>
      </c>
      <c r="E161" s="57"/>
    </row>
    <row r="162" spans="1:5" ht="123" hidden="1" customHeight="1">
      <c r="A162" s="118" t="s">
        <v>67</v>
      </c>
      <c r="B162" s="118">
        <v>9800</v>
      </c>
      <c r="C162" s="122" t="s">
        <v>97</v>
      </c>
      <c r="D162" s="120">
        <v>600000</v>
      </c>
      <c r="E162" s="57"/>
    </row>
    <row r="163" spans="1:5" ht="31.15" hidden="1" customHeight="1">
      <c r="A163" s="64">
        <v>9900000000</v>
      </c>
      <c r="B163" s="64" t="s">
        <v>68</v>
      </c>
      <c r="C163" s="56" t="s">
        <v>12</v>
      </c>
      <c r="D163" s="91">
        <f>D162</f>
        <v>600000</v>
      </c>
      <c r="E163" s="57"/>
    </row>
    <row r="164" spans="1:5" ht="143.44999999999999" hidden="1" customHeight="1">
      <c r="A164" s="66" t="s">
        <v>67</v>
      </c>
      <c r="B164" s="66">
        <v>9800</v>
      </c>
      <c r="C164" s="69" t="s">
        <v>98</v>
      </c>
      <c r="D164" s="90">
        <v>5032500</v>
      </c>
      <c r="E164" s="57"/>
    </row>
    <row r="165" spans="1:5" ht="31.15" hidden="1" customHeight="1">
      <c r="A165" s="64">
        <v>9900000000</v>
      </c>
      <c r="B165" s="64" t="s">
        <v>68</v>
      </c>
      <c r="C165" s="56" t="s">
        <v>12</v>
      </c>
      <c r="D165" s="91">
        <f>D164</f>
        <v>5032500</v>
      </c>
      <c r="E165" s="57"/>
    </row>
    <row r="166" spans="1:5" ht="99.75" hidden="1" customHeight="1">
      <c r="A166" s="66" t="s">
        <v>67</v>
      </c>
      <c r="B166" s="66">
        <v>9800</v>
      </c>
      <c r="C166" s="69" t="s">
        <v>103</v>
      </c>
      <c r="D166" s="90">
        <v>500000</v>
      </c>
      <c r="E166" s="57"/>
    </row>
    <row r="167" spans="1:5" ht="31.15" hidden="1" customHeight="1">
      <c r="A167" s="80">
        <v>9900000000</v>
      </c>
      <c r="B167" s="80" t="s">
        <v>68</v>
      </c>
      <c r="C167" s="81" t="s">
        <v>12</v>
      </c>
      <c r="D167" s="107">
        <f>D166</f>
        <v>500000</v>
      </c>
      <c r="E167" s="57"/>
    </row>
    <row r="168" spans="1:5" ht="110.45" hidden="1" customHeight="1">
      <c r="A168" s="66" t="s">
        <v>67</v>
      </c>
      <c r="B168" s="66">
        <v>9800</v>
      </c>
      <c r="C168" s="101" t="s">
        <v>113</v>
      </c>
      <c r="D168" s="90">
        <v>300000</v>
      </c>
      <c r="E168" s="57"/>
    </row>
    <row r="169" spans="1:5" ht="31.15" hidden="1" customHeight="1">
      <c r="A169" s="99">
        <v>9900000000</v>
      </c>
      <c r="B169" s="99" t="s">
        <v>68</v>
      </c>
      <c r="C169" s="95" t="s">
        <v>12</v>
      </c>
      <c r="D169" s="91">
        <f>D168</f>
        <v>300000</v>
      </c>
      <c r="E169" s="57"/>
    </row>
    <row r="170" spans="1:5" ht="125.45" hidden="1" customHeight="1">
      <c r="A170" s="66" t="s">
        <v>67</v>
      </c>
      <c r="B170" s="66">
        <v>9800</v>
      </c>
      <c r="C170" s="101" t="s">
        <v>115</v>
      </c>
      <c r="D170" s="90">
        <v>1000000</v>
      </c>
      <c r="E170" s="57"/>
    </row>
    <row r="171" spans="1:5" ht="31.15" hidden="1" customHeight="1">
      <c r="A171" s="99">
        <v>9900000000</v>
      </c>
      <c r="B171" s="99" t="s">
        <v>68</v>
      </c>
      <c r="C171" s="95" t="s">
        <v>12</v>
      </c>
      <c r="D171" s="91">
        <f>D170</f>
        <v>1000000</v>
      </c>
      <c r="E171" s="57"/>
    </row>
    <row r="172" spans="1:5" ht="148.15" hidden="1" customHeight="1">
      <c r="A172" s="66" t="s">
        <v>67</v>
      </c>
      <c r="B172" s="66">
        <v>9800</v>
      </c>
      <c r="C172" s="101" t="s">
        <v>116</v>
      </c>
      <c r="D172" s="90">
        <v>500000</v>
      </c>
      <c r="E172" s="57"/>
    </row>
    <row r="173" spans="1:5" ht="31.15" hidden="1" customHeight="1">
      <c r="A173" s="99">
        <v>9900000000</v>
      </c>
      <c r="B173" s="99" t="s">
        <v>68</v>
      </c>
      <c r="C173" s="95" t="s">
        <v>12</v>
      </c>
      <c r="D173" s="91">
        <f>D172</f>
        <v>500000</v>
      </c>
      <c r="E173" s="57"/>
    </row>
    <row r="174" spans="1:5" ht="103.9" hidden="1" customHeight="1">
      <c r="A174" s="66" t="s">
        <v>67</v>
      </c>
      <c r="B174" s="66">
        <v>9800</v>
      </c>
      <c r="C174" s="101" t="s">
        <v>117</v>
      </c>
      <c r="D174" s="90">
        <v>2000000</v>
      </c>
      <c r="E174" s="57"/>
    </row>
    <row r="175" spans="1:5" ht="31.15" hidden="1" customHeight="1">
      <c r="A175" s="99">
        <v>9900000000</v>
      </c>
      <c r="B175" s="99" t="s">
        <v>68</v>
      </c>
      <c r="C175" s="95" t="s">
        <v>12</v>
      </c>
      <c r="D175" s="91">
        <f>D174</f>
        <v>2000000</v>
      </c>
      <c r="E175" s="57"/>
    </row>
    <row r="176" spans="1:5" ht="120.6" hidden="1" customHeight="1">
      <c r="A176" s="66" t="s">
        <v>67</v>
      </c>
      <c r="B176" s="66">
        <v>9800</v>
      </c>
      <c r="C176" s="101" t="s">
        <v>118</v>
      </c>
      <c r="D176" s="90">
        <v>500000</v>
      </c>
      <c r="E176" s="57"/>
    </row>
    <row r="177" spans="1:7" ht="31.15" hidden="1" customHeight="1">
      <c r="A177" s="99">
        <v>9900000000</v>
      </c>
      <c r="B177" s="99" t="s">
        <v>68</v>
      </c>
      <c r="C177" s="95" t="s">
        <v>12</v>
      </c>
      <c r="D177" s="91">
        <f>D176</f>
        <v>500000</v>
      </c>
      <c r="E177" s="57"/>
    </row>
    <row r="178" spans="1:7" ht="94.9" hidden="1" customHeight="1">
      <c r="A178" s="66" t="s">
        <v>67</v>
      </c>
      <c r="B178" s="66">
        <v>9800</v>
      </c>
      <c r="C178" s="101" t="s">
        <v>120</v>
      </c>
      <c r="D178" s="90">
        <v>500000</v>
      </c>
      <c r="E178" s="57"/>
    </row>
    <row r="179" spans="1:7" ht="31.15" hidden="1" customHeight="1">
      <c r="A179" s="99">
        <v>9900000000</v>
      </c>
      <c r="B179" s="99" t="s">
        <v>68</v>
      </c>
      <c r="C179" s="95" t="s">
        <v>12</v>
      </c>
      <c r="D179" s="91">
        <f>D178</f>
        <v>500000</v>
      </c>
      <c r="E179" s="57"/>
    </row>
    <row r="180" spans="1:7" ht="114.6" hidden="1" customHeight="1">
      <c r="A180" s="66" t="s">
        <v>67</v>
      </c>
      <c r="B180" s="66">
        <v>9800</v>
      </c>
      <c r="C180" s="101" t="s">
        <v>121</v>
      </c>
      <c r="D180" s="90">
        <v>1000000</v>
      </c>
      <c r="E180" s="57"/>
    </row>
    <row r="181" spans="1:7" ht="31.15" hidden="1" customHeight="1">
      <c r="A181" s="99">
        <v>9900000000</v>
      </c>
      <c r="B181" s="99" t="s">
        <v>68</v>
      </c>
      <c r="C181" s="95" t="s">
        <v>12</v>
      </c>
      <c r="D181" s="91">
        <f>D180</f>
        <v>1000000</v>
      </c>
      <c r="E181" s="57"/>
    </row>
    <row r="182" spans="1:7" ht="110.45" hidden="1" customHeight="1">
      <c r="A182" s="66" t="s">
        <v>67</v>
      </c>
      <c r="B182" s="66">
        <v>9800</v>
      </c>
      <c r="C182" s="101" t="s">
        <v>124</v>
      </c>
      <c r="D182" s="90">
        <v>1700000</v>
      </c>
      <c r="E182" s="57"/>
    </row>
    <row r="183" spans="1:7" ht="31.15" hidden="1" customHeight="1">
      <c r="A183" s="99">
        <v>9900000000</v>
      </c>
      <c r="B183" s="99" t="s">
        <v>68</v>
      </c>
      <c r="C183" s="95" t="s">
        <v>12</v>
      </c>
      <c r="D183" s="91">
        <f>D182</f>
        <v>1700000</v>
      </c>
      <c r="E183" s="57"/>
    </row>
    <row r="184" spans="1:7" ht="99.75" hidden="1" customHeight="1">
      <c r="A184" s="118" t="s">
        <v>67</v>
      </c>
      <c r="B184" s="118">
        <v>9800</v>
      </c>
      <c r="C184" s="127" t="s">
        <v>71</v>
      </c>
      <c r="D184" s="94">
        <v>2000000</v>
      </c>
      <c r="E184" s="57"/>
    </row>
    <row r="185" spans="1:7" ht="29.45" hidden="1" customHeight="1">
      <c r="A185" s="64">
        <v>9900000000</v>
      </c>
      <c r="B185" s="64" t="s">
        <v>68</v>
      </c>
      <c r="C185" s="81" t="s">
        <v>12</v>
      </c>
      <c r="D185" s="86">
        <f>D184</f>
        <v>2000000</v>
      </c>
      <c r="E185" s="57"/>
    </row>
    <row r="186" spans="1:7" ht="29.45" hidden="1" customHeight="1">
      <c r="A186" s="155" t="s">
        <v>47</v>
      </c>
      <c r="B186" s="156"/>
      <c r="C186" s="156"/>
      <c r="D186" s="157"/>
      <c r="E186" s="54"/>
      <c r="F186"/>
      <c r="G186"/>
    </row>
    <row r="187" spans="1:7" ht="29.45" hidden="1" customHeight="1">
      <c r="A187" s="109">
        <v>3719770</v>
      </c>
      <c r="B187" s="109">
        <v>9770</v>
      </c>
      <c r="C187" s="110" t="s">
        <v>48</v>
      </c>
      <c r="D187" s="43"/>
      <c r="E187" s="54"/>
      <c r="F187"/>
      <c r="G187"/>
    </row>
    <row r="188" spans="1:7" ht="19.5" hidden="1" customHeight="1">
      <c r="A188" s="130" t="s">
        <v>24</v>
      </c>
      <c r="B188" s="158" t="s">
        <v>25</v>
      </c>
      <c r="C188" s="158"/>
      <c r="D188" s="143">
        <f>D189+D190</f>
        <v>563048200</v>
      </c>
      <c r="E188" s="54"/>
    </row>
    <row r="189" spans="1:7" ht="19.5" hidden="1" customHeight="1">
      <c r="A189" s="130" t="s">
        <v>24</v>
      </c>
      <c r="B189" s="160" t="s">
        <v>26</v>
      </c>
      <c r="C189" s="160"/>
      <c r="D189" s="143">
        <f>D56+D58+D85</f>
        <v>563048200</v>
      </c>
      <c r="E189" s="54"/>
    </row>
    <row r="190" spans="1:7" ht="19.5" hidden="1">
      <c r="A190" s="128" t="s">
        <v>24</v>
      </c>
      <c r="B190" s="161" t="s">
        <v>27</v>
      </c>
      <c r="C190" s="161"/>
      <c r="D190" s="129">
        <f>D187</f>
        <v>0</v>
      </c>
      <c r="E190" s="54"/>
    </row>
    <row r="191" spans="1:7" ht="50.25" customHeight="1">
      <c r="E191" s="54"/>
    </row>
    <row r="192" spans="1:7" ht="46.5" customHeight="1">
      <c r="A192" s="154" t="s">
        <v>86</v>
      </c>
      <c r="B192" s="154"/>
      <c r="C192" s="154"/>
      <c r="D192" s="154"/>
      <c r="E192" s="54"/>
    </row>
    <row r="193" spans="1:1" ht="32.25" customHeight="1">
      <c r="A193" s="44" t="s">
        <v>49</v>
      </c>
    </row>
  </sheetData>
  <sheetProtection selectLockedCells="1" selectUnlockedCells="1"/>
  <autoFilter ref="A12:IV190">
    <filterColumn colId="0" showButton="0"/>
    <filterColumn colId="4">
      <customFilters>
        <customFilter operator="notEqual" val=" "/>
      </customFilters>
    </filterColumn>
  </autoFilter>
  <mergeCells count="51">
    <mergeCell ref="A5:D5"/>
    <mergeCell ref="A6:D6"/>
    <mergeCell ref="A7:D7"/>
    <mergeCell ref="A9:D9"/>
    <mergeCell ref="A11:B11"/>
    <mergeCell ref="A20:B20"/>
    <mergeCell ref="A18:B18"/>
    <mergeCell ref="A19:B19"/>
    <mergeCell ref="A14:B14"/>
    <mergeCell ref="A40:B40"/>
    <mergeCell ref="A30:B30"/>
    <mergeCell ref="A31:B31"/>
    <mergeCell ref="A34:B34"/>
    <mergeCell ref="A35:B35"/>
    <mergeCell ref="A25:B25"/>
    <mergeCell ref="A32:B32"/>
    <mergeCell ref="A33:B33"/>
    <mergeCell ref="A26:B26"/>
    <mergeCell ref="A27:B27"/>
    <mergeCell ref="A192:D192"/>
    <mergeCell ref="A186:D186"/>
    <mergeCell ref="B188:C188"/>
    <mergeCell ref="A38:B38"/>
    <mergeCell ref="A39:B39"/>
    <mergeCell ref="A44:D44"/>
    <mergeCell ref="A55:D55"/>
    <mergeCell ref="A43:B43"/>
    <mergeCell ref="A42:B42"/>
    <mergeCell ref="B189:C189"/>
    <mergeCell ref="B190:C190"/>
    <mergeCell ref="B47:C47"/>
    <mergeCell ref="B48:C48"/>
    <mergeCell ref="B49:C49"/>
    <mergeCell ref="A51:D51"/>
    <mergeCell ref="A41:B41"/>
    <mergeCell ref="A46:B46"/>
    <mergeCell ref="A16:B16"/>
    <mergeCell ref="A17:B17"/>
    <mergeCell ref="A4:D4"/>
    <mergeCell ref="A22:B22"/>
    <mergeCell ref="A23:B23"/>
    <mergeCell ref="A24:B24"/>
    <mergeCell ref="A15:B15"/>
    <mergeCell ref="A45:B45"/>
    <mergeCell ref="A21:B21"/>
    <mergeCell ref="A12:B12"/>
    <mergeCell ref="A13:D13"/>
    <mergeCell ref="A36:B36"/>
    <mergeCell ref="A37:B37"/>
    <mergeCell ref="A28:B28"/>
    <mergeCell ref="A29:B29"/>
  </mergeCells>
  <pageMargins left="0.9055118110236221" right="0.31496062992125984" top="0.51181102362204722" bottom="1.2204724409448819" header="0.31496062992125984" footer="1.1811023622047245"/>
  <pageSetup paperSize="9" scale="67" firstPageNumber="0" fitToHeight="0" orientation="portrait" r:id="rId1"/>
  <headerFooter differentFirst="1" alignWithMargins="0">
    <oddHeader>&amp;C&amp;P</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Лист2</vt:lpstr>
      <vt:lpstr>Лист2!Excel_BuiltIn__FilterDatabase</vt:lpstr>
      <vt:lpstr>Лист2!Excel_BuiltIn_Print_Area</vt:lpstr>
      <vt:lpstr>Лист2!Excel_BuiltIn_Print_Titles</vt:lpstr>
      <vt:lpstr>Лист2!Заголовки_для_печати</vt:lpstr>
      <vt:lpstr>Лист2!Область_печати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Саприка</dc:creator>
  <cp:lastModifiedBy>Саприка</cp:lastModifiedBy>
  <cp:lastPrinted>2026-05-27T09:35:11Z</cp:lastPrinted>
  <dcterms:created xsi:type="dcterms:W3CDTF">2026-05-27T11:17:51Z</dcterms:created>
  <dcterms:modified xsi:type="dcterms:W3CDTF">2026-06-08T08:32:34Z</dcterms:modified>
</cp:coreProperties>
</file>