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П\"/>
    </mc:Choice>
  </mc:AlternateContent>
  <xr:revisionPtr revIDLastSave="0" documentId="13_ncr:1_{294ED957-DBDE-467E-A726-7FFD90712C71}" xr6:coauthVersionLast="47" xr6:coauthVersionMax="47" xr10:uidLastSave="{00000000-0000-0000-0000-000000000000}"/>
  <bookViews>
    <workbookView xWindow="4065" yWindow="1785" windowWidth="21210" windowHeight="13695" activeTab="2" xr2:uid="{00000000-000D-0000-FFFF-FFFF00000000}"/>
  </bookViews>
  <sheets>
    <sheet name="4" sheetId="8" r:id="rId1"/>
    <sheet name="5" sheetId="6" r:id="rId2"/>
    <sheet name="6" sheetId="9" r:id="rId3"/>
  </sheets>
  <definedNames>
    <definedName name="_xlnm.Print_Area" localSheetId="1">'5'!$A$1:$X$124</definedName>
    <definedName name="_xlnm.Print_Area" localSheetId="2">'6'!$A$1:$G$70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9" l="1"/>
  <c r="C21" i="9"/>
  <c r="C27" i="9"/>
  <c r="C42" i="9"/>
  <c r="C56" i="9"/>
  <c r="C57" i="9"/>
  <c r="D44" i="9"/>
  <c r="D41" i="9"/>
  <c r="C41" i="9" s="1"/>
  <c r="D58" i="6"/>
  <c r="S58" i="6"/>
  <c r="R58" i="6"/>
  <c r="P58" i="6"/>
  <c r="Q57" i="6"/>
  <c r="Q58" i="6" s="1"/>
  <c r="O57" i="6"/>
  <c r="O58" i="6" s="1"/>
  <c r="D57" i="6"/>
  <c r="C57" i="6"/>
  <c r="D29" i="9"/>
  <c r="C29" i="9" s="1"/>
  <c r="D56" i="8"/>
  <c r="M55" i="8"/>
  <c r="M56" i="8" s="1"/>
  <c r="K55" i="8"/>
  <c r="K56" i="8" s="1"/>
  <c r="K57" i="8" s="1"/>
  <c r="D22" i="9"/>
  <c r="N64" i="6"/>
  <c r="O64" i="6"/>
  <c r="C64" i="6"/>
  <c r="D64" i="6"/>
  <c r="S64" i="6" s="1"/>
  <c r="A64" i="6"/>
  <c r="A29" i="6"/>
  <c r="C29" i="6"/>
  <c r="D29" i="6"/>
  <c r="P29" i="6" s="1"/>
  <c r="N29" i="6"/>
  <c r="A30" i="6"/>
  <c r="C30" i="6"/>
  <c r="D30" i="6"/>
  <c r="P30" i="6" s="1"/>
  <c r="N30" i="6"/>
  <c r="A31" i="6"/>
  <c r="C31" i="6"/>
  <c r="D31" i="6"/>
  <c r="P31" i="6" s="1"/>
  <c r="O31" i="6"/>
  <c r="A32" i="6"/>
  <c r="C32" i="6"/>
  <c r="D32" i="6"/>
  <c r="P32" i="6" s="1"/>
  <c r="O32" i="6"/>
  <c r="D43" i="9" l="1"/>
  <c r="N57" i="6"/>
  <c r="N58" i="6" s="1"/>
  <c r="A72" i="6"/>
  <c r="A73" i="6"/>
  <c r="C72" i="6"/>
  <c r="D72" i="6"/>
  <c r="S72" i="6" s="1"/>
  <c r="O72" i="6"/>
  <c r="K71" i="8"/>
  <c r="N72" i="6" s="1"/>
  <c r="M71" i="8"/>
  <c r="I120" i="6" l="1"/>
  <c r="L120" i="6"/>
  <c r="G48" i="6"/>
  <c r="H48" i="6"/>
  <c r="E118" i="8"/>
  <c r="G118" i="8"/>
  <c r="H118" i="8"/>
  <c r="J118" i="8"/>
  <c r="K65" i="8"/>
  <c r="K66" i="8"/>
  <c r="K67" i="8"/>
  <c r="K68" i="8"/>
  <c r="K69" i="8"/>
  <c r="K70" i="8"/>
  <c r="K72" i="8"/>
  <c r="L62" i="8"/>
  <c r="N59" i="6"/>
  <c r="O33" i="6"/>
  <c r="O34" i="6"/>
  <c r="C33" i="6"/>
  <c r="D33" i="6"/>
  <c r="P33" i="6" s="1"/>
  <c r="C34" i="6"/>
  <c r="D34" i="6"/>
  <c r="Q34" i="6" s="1"/>
  <c r="A33" i="6"/>
  <c r="A34" i="6"/>
  <c r="K32" i="8"/>
  <c r="N33" i="6" s="1"/>
  <c r="M32" i="8"/>
  <c r="K31" i="8"/>
  <c r="N32" i="6" s="1"/>
  <c r="M31" i="8"/>
  <c r="K44" i="8"/>
  <c r="N45" i="6" s="1"/>
  <c r="M119" i="6"/>
  <c r="F98" i="6"/>
  <c r="G30" i="9"/>
  <c r="F30" i="9"/>
  <c r="H59" i="6"/>
  <c r="G59" i="6"/>
  <c r="F59" i="6"/>
  <c r="E28" i="9" s="1"/>
  <c r="E59" i="6"/>
  <c r="D30" i="9" s="1"/>
  <c r="X58" i="6"/>
  <c r="X59" i="6" s="1"/>
  <c r="W58" i="6"/>
  <c r="W59" i="6" s="1"/>
  <c r="V58" i="6"/>
  <c r="V59" i="6" s="1"/>
  <c r="T58" i="6"/>
  <c r="T59" i="6" s="1"/>
  <c r="J58" i="6"/>
  <c r="S59" i="6"/>
  <c r="R59" i="6"/>
  <c r="J54" i="6"/>
  <c r="I54" i="6"/>
  <c r="H54" i="6"/>
  <c r="G54" i="6"/>
  <c r="F54" i="6"/>
  <c r="E54" i="6"/>
  <c r="T58" i="8"/>
  <c r="S58" i="8"/>
  <c r="R58" i="8"/>
  <c r="P58" i="8"/>
  <c r="F57" i="8"/>
  <c r="E57" i="8"/>
  <c r="D57" i="8"/>
  <c r="D58" i="8" s="1"/>
  <c r="I58" i="8" s="1"/>
  <c r="J59" i="6" s="1"/>
  <c r="M57" i="8"/>
  <c r="M58" i="8" s="1"/>
  <c r="L57" i="8"/>
  <c r="L58" i="8" s="1"/>
  <c r="I51" i="8"/>
  <c r="I57" i="8" s="1"/>
  <c r="G22" i="9"/>
  <c r="G23" i="9" s="1"/>
  <c r="G24" i="9" s="1"/>
  <c r="F22" i="9"/>
  <c r="F23" i="9" s="1"/>
  <c r="F24" i="9" s="1"/>
  <c r="E48" i="6"/>
  <c r="D23" i="9" s="1"/>
  <c r="D45" i="6"/>
  <c r="Q45" i="6" s="1"/>
  <c r="C45" i="6"/>
  <c r="A45" i="6"/>
  <c r="X47" i="6"/>
  <c r="X48" i="6" s="1"/>
  <c r="W47" i="6"/>
  <c r="W48" i="6" s="1"/>
  <c r="V47" i="6"/>
  <c r="V48" i="6" s="1"/>
  <c r="T47" i="6"/>
  <c r="T48" i="6" s="1"/>
  <c r="J47" i="6"/>
  <c r="S46" i="6"/>
  <c r="P46" i="6"/>
  <c r="J43" i="6"/>
  <c r="I43" i="6"/>
  <c r="H43" i="6"/>
  <c r="G43" i="6"/>
  <c r="F43" i="6"/>
  <c r="E43" i="6"/>
  <c r="D24" i="9" l="1"/>
  <c r="E30" i="9"/>
  <c r="E31" i="9" s="1"/>
  <c r="C28" i="9"/>
  <c r="D59" i="6"/>
  <c r="Q59" i="6"/>
  <c r="K58" i="8"/>
  <c r="E43" i="9"/>
  <c r="C43" i="9" s="1"/>
  <c r="O59" i="6"/>
  <c r="D31" i="9"/>
  <c r="P59" i="6"/>
  <c r="P47" i="6"/>
  <c r="P48" i="6" s="1"/>
  <c r="N46" i="6"/>
  <c r="N47" i="6" s="1"/>
  <c r="N48" i="6" s="1"/>
  <c r="D46" i="6"/>
  <c r="D47" i="6" s="1"/>
  <c r="D48" i="6" s="1"/>
  <c r="S47" i="6"/>
  <c r="S48" i="6" s="1"/>
  <c r="R46" i="6"/>
  <c r="R47" i="6" s="1"/>
  <c r="R48" i="6" s="1"/>
  <c r="Q46" i="6"/>
  <c r="Q47" i="6" s="1"/>
  <c r="Q48" i="6" s="1"/>
  <c r="C31" i="9" l="1"/>
  <c r="C30" i="9"/>
  <c r="M59" i="6"/>
  <c r="K120" i="6"/>
  <c r="T47" i="8"/>
  <c r="S47" i="8"/>
  <c r="R47" i="8"/>
  <c r="P47" i="8"/>
  <c r="F46" i="8"/>
  <c r="E46" i="8"/>
  <c r="D45" i="8"/>
  <c r="M44" i="8"/>
  <c r="O45" i="6"/>
  <c r="O46" i="6" s="1"/>
  <c r="O47" i="6" s="1"/>
  <c r="O48" i="6" s="1"/>
  <c r="I40" i="8"/>
  <c r="I46" i="8" s="1"/>
  <c r="L23" i="8"/>
  <c r="O23" i="6" s="1"/>
  <c r="O25" i="6" s="1"/>
  <c r="M23" i="8"/>
  <c r="M24" i="8" s="1"/>
  <c r="D24" i="8"/>
  <c r="D13" i="9" s="1"/>
  <c r="C13" i="9" s="1"/>
  <c r="A63" i="6"/>
  <c r="C63" i="6"/>
  <c r="D63" i="6"/>
  <c r="R63" i="6" s="1"/>
  <c r="O63" i="6"/>
  <c r="D34" i="9"/>
  <c r="C34" i="9" s="1"/>
  <c r="D37" i="9"/>
  <c r="C37" i="9" s="1"/>
  <c r="D35" i="9"/>
  <c r="C35" i="9" s="1"/>
  <c r="G36" i="9"/>
  <c r="F36" i="9"/>
  <c r="E36" i="9"/>
  <c r="D14" i="9"/>
  <c r="C14" i="9" s="1"/>
  <c r="G16" i="9"/>
  <c r="G15" i="9" s="1"/>
  <c r="F16" i="9"/>
  <c r="F15" i="9" s="1"/>
  <c r="E16" i="9"/>
  <c r="E15" i="9" s="1"/>
  <c r="D16" i="9"/>
  <c r="S96" i="6"/>
  <c r="R96" i="6"/>
  <c r="P96" i="6"/>
  <c r="O90" i="6"/>
  <c r="O91" i="6"/>
  <c r="O92" i="6"/>
  <c r="O93" i="6"/>
  <c r="O94" i="6"/>
  <c r="O95" i="6"/>
  <c r="O89" i="6"/>
  <c r="D90" i="6"/>
  <c r="Q90" i="6" s="1"/>
  <c r="D91" i="6"/>
  <c r="Q91" i="6" s="1"/>
  <c r="D92" i="6"/>
  <c r="Q92" i="6" s="1"/>
  <c r="D93" i="6"/>
  <c r="Q93" i="6" s="1"/>
  <c r="D94" i="6"/>
  <c r="Q94" i="6" s="1"/>
  <c r="D95" i="6"/>
  <c r="Q95" i="6" s="1"/>
  <c r="D89" i="6"/>
  <c r="Q89" i="6" s="1"/>
  <c r="C90" i="6"/>
  <c r="C91" i="6"/>
  <c r="C92" i="6"/>
  <c r="C93" i="6"/>
  <c r="C94" i="6"/>
  <c r="C95" i="6"/>
  <c r="C89" i="6"/>
  <c r="A90" i="6"/>
  <c r="A91" i="6"/>
  <c r="A92" i="6"/>
  <c r="A93" i="6"/>
  <c r="A94" i="6"/>
  <c r="A95" i="6"/>
  <c r="A89" i="6"/>
  <c r="O65" i="6"/>
  <c r="O66" i="6"/>
  <c r="O67" i="6"/>
  <c r="O68" i="6"/>
  <c r="O69" i="6"/>
  <c r="O70" i="6"/>
  <c r="O71" i="6"/>
  <c r="O73" i="6"/>
  <c r="D65" i="6"/>
  <c r="R65" i="6" s="1"/>
  <c r="D66" i="6"/>
  <c r="R66" i="6" s="1"/>
  <c r="D67" i="6"/>
  <c r="R67" i="6" s="1"/>
  <c r="D68" i="6"/>
  <c r="R68" i="6" s="1"/>
  <c r="D69" i="6"/>
  <c r="R69" i="6" s="1"/>
  <c r="D70" i="6"/>
  <c r="S70" i="6" s="1"/>
  <c r="D71" i="6"/>
  <c r="S71" i="6" s="1"/>
  <c r="D73" i="6"/>
  <c r="S73" i="6" s="1"/>
  <c r="C65" i="6"/>
  <c r="C66" i="6"/>
  <c r="C67" i="6"/>
  <c r="C68" i="6"/>
  <c r="C69" i="6"/>
  <c r="C70" i="6"/>
  <c r="C71" i="6"/>
  <c r="C73" i="6"/>
  <c r="A65" i="6"/>
  <c r="A66" i="6"/>
  <c r="A67" i="6"/>
  <c r="A68" i="6"/>
  <c r="A69" i="6"/>
  <c r="A70" i="6"/>
  <c r="A71" i="6"/>
  <c r="R25" i="6"/>
  <c r="Q25" i="6"/>
  <c r="P25" i="6"/>
  <c r="N23" i="6"/>
  <c r="N25" i="6" s="1"/>
  <c r="D23" i="6"/>
  <c r="D25" i="6" s="1"/>
  <c r="C23" i="6"/>
  <c r="A23" i="6"/>
  <c r="D73" i="8"/>
  <c r="L84" i="8"/>
  <c r="K83" i="8"/>
  <c r="K84" i="8" s="1"/>
  <c r="K93" i="8"/>
  <c r="N94" i="6" s="1"/>
  <c r="M93" i="8"/>
  <c r="K89" i="8"/>
  <c r="N90" i="6" s="1"/>
  <c r="M89" i="8"/>
  <c r="K90" i="8"/>
  <c r="N91" i="6" s="1"/>
  <c r="M90" i="8"/>
  <c r="K91" i="8"/>
  <c r="N92" i="6" s="1"/>
  <c r="M91" i="8"/>
  <c r="K92" i="8"/>
  <c r="N93" i="6" s="1"/>
  <c r="M92" i="8"/>
  <c r="K94" i="8"/>
  <c r="N95" i="6" s="1"/>
  <c r="M94" i="8"/>
  <c r="M88" i="8"/>
  <c r="K88" i="8"/>
  <c r="N89" i="6" s="1"/>
  <c r="L95" i="8"/>
  <c r="D95" i="8"/>
  <c r="L29" i="8"/>
  <c r="O30" i="6" s="1"/>
  <c r="L28" i="8"/>
  <c r="O29" i="6" s="1"/>
  <c r="M28" i="8"/>
  <c r="M29" i="8"/>
  <c r="K30" i="8"/>
  <c r="N31" i="6" s="1"/>
  <c r="M30" i="8"/>
  <c r="K33" i="8"/>
  <c r="N34" i="6" s="1"/>
  <c r="M33" i="8"/>
  <c r="K24" i="8"/>
  <c r="D17" i="9" l="1"/>
  <c r="C16" i="9"/>
  <c r="L45" i="8"/>
  <c r="L46" i="8" s="1"/>
  <c r="L47" i="8" s="1"/>
  <c r="K45" i="8"/>
  <c r="K46" i="8" s="1"/>
  <c r="K47" i="8" s="1"/>
  <c r="D46" i="8"/>
  <c r="D47" i="8" s="1"/>
  <c r="M45" i="8"/>
  <c r="M46" i="8" s="1"/>
  <c r="M47" i="8" s="1"/>
  <c r="L24" i="8"/>
  <c r="D15" i="9"/>
  <c r="C15" i="9" s="1"/>
  <c r="D36" i="9"/>
  <c r="Q74" i="6"/>
  <c r="S74" i="6"/>
  <c r="P74" i="6"/>
  <c r="Q96" i="6"/>
  <c r="D96" i="6"/>
  <c r="N96" i="6"/>
  <c r="O96" i="6"/>
  <c r="S23" i="6"/>
  <c r="S25" i="6" s="1"/>
  <c r="K95" i="8"/>
  <c r="M95" i="8"/>
  <c r="L34" i="8"/>
  <c r="K34" i="8"/>
  <c r="K35" i="8" s="1"/>
  <c r="M34" i="8"/>
  <c r="M35" i="8" s="1"/>
  <c r="L35" i="8" l="1"/>
  <c r="F48" i="6"/>
  <c r="E22" i="9" s="1"/>
  <c r="C22" i="9" s="1"/>
  <c r="I47" i="8"/>
  <c r="J48" i="6" s="1"/>
  <c r="N73" i="6"/>
  <c r="M72" i="8"/>
  <c r="N71" i="6"/>
  <c r="M70" i="8"/>
  <c r="N70" i="6"/>
  <c r="M69" i="8"/>
  <c r="N69" i="6"/>
  <c r="K64" i="8"/>
  <c r="N65" i="6" s="1"/>
  <c r="N66" i="6"/>
  <c r="N67" i="6"/>
  <c r="N68" i="6"/>
  <c r="M64" i="8"/>
  <c r="M65" i="8"/>
  <c r="M66" i="8"/>
  <c r="M67" i="8"/>
  <c r="M68" i="8"/>
  <c r="L73" i="8"/>
  <c r="P85" i="6"/>
  <c r="O84" i="6"/>
  <c r="O85" i="6" s="1"/>
  <c r="N84" i="6"/>
  <c r="B84" i="6"/>
  <c r="C84" i="6"/>
  <c r="D84" i="6"/>
  <c r="A84" i="6"/>
  <c r="O35" i="6"/>
  <c r="N35" i="6"/>
  <c r="D34" i="8"/>
  <c r="D35" i="8" s="1"/>
  <c r="M83" i="8"/>
  <c r="M84" i="8" s="1"/>
  <c r="R85" i="6" l="1"/>
  <c r="Q84" i="6"/>
  <c r="Q85" i="6" s="1"/>
  <c r="M48" i="6"/>
  <c r="E23" i="9"/>
  <c r="C23" i="9" s="1"/>
  <c r="N63" i="6"/>
  <c r="N74" i="6" s="1"/>
  <c r="D85" i="6"/>
  <c r="K73" i="8"/>
  <c r="S85" i="6"/>
  <c r="N85" i="6"/>
  <c r="D84" i="8"/>
  <c r="E24" i="9" l="1"/>
  <c r="C24" i="9" s="1"/>
  <c r="M105" i="6"/>
  <c r="Q35" i="6"/>
  <c r="S35" i="6" l="1"/>
  <c r="R35" i="6"/>
  <c r="D35" i="6"/>
  <c r="P35" i="6"/>
  <c r="E80" i="6" l="1"/>
  <c r="F80" i="6"/>
  <c r="M80" i="6" l="1"/>
  <c r="M36" i="8"/>
  <c r="G58" i="9"/>
  <c r="G59" i="9" s="1"/>
  <c r="F58" i="9"/>
  <c r="F59" i="9" s="1"/>
  <c r="E58" i="9"/>
  <c r="E59" i="9" s="1"/>
  <c r="D58" i="9"/>
  <c r="R108" i="6"/>
  <c r="R109" i="6" s="1"/>
  <c r="Q108" i="6"/>
  <c r="Q109" i="6" s="1"/>
  <c r="L106" i="8"/>
  <c r="L107" i="8" s="1"/>
  <c r="D106" i="8"/>
  <c r="D107" i="8" s="1"/>
  <c r="C58" i="9" l="1"/>
  <c r="M106" i="8"/>
  <c r="M107" i="8" s="1"/>
  <c r="K106" i="8"/>
  <c r="K107" i="8" s="1"/>
  <c r="M108" i="6"/>
  <c r="F107" i="8"/>
  <c r="F118" i="8" s="1"/>
  <c r="O107" i="6"/>
  <c r="O108" i="6" s="1"/>
  <c r="O109" i="6" s="1"/>
  <c r="D59" i="9"/>
  <c r="C59" i="9" s="1"/>
  <c r="O74" i="6"/>
  <c r="P108" i="6" l="1"/>
  <c r="P109" i="6" s="1"/>
  <c r="D108" i="6"/>
  <c r="D109" i="6" s="1"/>
  <c r="E49" i="9"/>
  <c r="C49" i="9" s="1"/>
  <c r="F109" i="6"/>
  <c r="M109" i="6" s="1"/>
  <c r="N108" i="6"/>
  <c r="N109" i="6" s="1"/>
  <c r="S108" i="6"/>
  <c r="S109" i="6" s="1"/>
  <c r="G51" i="9" l="1"/>
  <c r="G52" i="9" s="1"/>
  <c r="F51" i="9"/>
  <c r="F52" i="9" s="1"/>
  <c r="E51" i="9"/>
  <c r="E52" i="9" s="1"/>
  <c r="D50" i="9"/>
  <c r="C50" i="9" s="1"/>
  <c r="D51" i="9" l="1"/>
  <c r="D52" i="9" l="1"/>
  <c r="C52" i="9" s="1"/>
  <c r="C51" i="9"/>
  <c r="Q97" i="6"/>
  <c r="Q98" i="6" s="1"/>
  <c r="N97" i="6"/>
  <c r="N98" i="6" s="1"/>
  <c r="G44" i="9" l="1"/>
  <c r="G45" i="9" s="1"/>
  <c r="F44" i="9"/>
  <c r="F45" i="9" s="1"/>
  <c r="E44" i="9"/>
  <c r="F38" i="9"/>
  <c r="G38" i="9"/>
  <c r="S97" i="6"/>
  <c r="S98" i="6" s="1"/>
  <c r="P97" i="6"/>
  <c r="P98" i="6" s="1"/>
  <c r="L96" i="8"/>
  <c r="E17" i="9"/>
  <c r="F17" i="9"/>
  <c r="G17" i="9"/>
  <c r="E98" i="6"/>
  <c r="X97" i="6"/>
  <c r="W97" i="6"/>
  <c r="V97" i="6"/>
  <c r="T97" i="6"/>
  <c r="M97" i="6"/>
  <c r="J97" i="6"/>
  <c r="F60" i="9" l="1"/>
  <c r="E45" i="9"/>
  <c r="C44" i="9"/>
  <c r="C17" i="9"/>
  <c r="G60" i="9"/>
  <c r="M98" i="6"/>
  <c r="D74" i="6"/>
  <c r="R74" i="6"/>
  <c r="M96" i="8"/>
  <c r="P79" i="6"/>
  <c r="P80" i="6" s="1"/>
  <c r="D78" i="8"/>
  <c r="O97" i="6"/>
  <c r="O98" i="6" s="1"/>
  <c r="R97" i="6"/>
  <c r="R98" i="6" s="1"/>
  <c r="D97" i="6"/>
  <c r="G37" i="6"/>
  <c r="G120" i="6" s="1"/>
  <c r="H37" i="6"/>
  <c r="H120" i="6" s="1"/>
  <c r="F37" i="6"/>
  <c r="F120" i="6" s="1"/>
  <c r="F27" i="6"/>
  <c r="G27" i="6"/>
  <c r="H27" i="6"/>
  <c r="I27" i="6"/>
  <c r="J27" i="6"/>
  <c r="E27" i="6"/>
  <c r="R79" i="6" l="1"/>
  <c r="R80" i="6" s="1"/>
  <c r="Q79" i="6"/>
  <c r="Q80" i="6" s="1"/>
  <c r="S79" i="6"/>
  <c r="S80" i="6" s="1"/>
  <c r="D79" i="6"/>
  <c r="P36" i="6"/>
  <c r="P37" i="6" s="1"/>
  <c r="P120" i="6" s="1"/>
  <c r="R36" i="6"/>
  <c r="R37" i="6" s="1"/>
  <c r="R120" i="6" l="1"/>
  <c r="D45" i="9"/>
  <c r="C45" i="9" s="1"/>
  <c r="D38" i="9" l="1"/>
  <c r="M62" i="8"/>
  <c r="M73" i="8" s="1"/>
  <c r="I73" i="8"/>
  <c r="I78" i="8" s="1"/>
  <c r="P73" i="8"/>
  <c r="P78" i="8" s="1"/>
  <c r="P79" i="8" s="1"/>
  <c r="R73" i="8"/>
  <c r="R78" i="8" s="1"/>
  <c r="R79" i="8" s="1"/>
  <c r="S73" i="8"/>
  <c r="S78" i="8" s="1"/>
  <c r="S79" i="8" s="1"/>
  <c r="T73" i="8"/>
  <c r="T78" i="8" s="1"/>
  <c r="T79" i="8" s="1"/>
  <c r="E78" i="8"/>
  <c r="F78" i="8"/>
  <c r="D60" i="9" l="1"/>
  <c r="K78" i="8"/>
  <c r="N79" i="6"/>
  <c r="N80" i="6" s="1"/>
  <c r="L78" i="8"/>
  <c r="M78" i="8"/>
  <c r="O79" i="6"/>
  <c r="O80" i="6" s="1"/>
  <c r="F96" i="8"/>
  <c r="E96" i="8"/>
  <c r="I96" i="8"/>
  <c r="K96" i="8" l="1"/>
  <c r="K97" i="8" s="1"/>
  <c r="D96" i="8"/>
  <c r="D97" i="8" s="1"/>
  <c r="I97" i="8" s="1"/>
  <c r="J98" i="6" s="1"/>
  <c r="L97" i="8"/>
  <c r="M97" i="8"/>
  <c r="D98" i="6" l="1"/>
  <c r="Q36" i="6" l="1"/>
  <c r="Q37" i="6" s="1"/>
  <c r="Q120" i="6" s="1"/>
  <c r="O36" i="6"/>
  <c r="O37" i="6" s="1"/>
  <c r="O120" i="6" s="1"/>
  <c r="D36" i="6" l="1"/>
  <c r="D37" i="6" s="1"/>
  <c r="D99" i="6"/>
  <c r="S36" i="6" l="1"/>
  <c r="S37" i="6" s="1"/>
  <c r="S120" i="6" s="1"/>
  <c r="N36" i="6"/>
  <c r="N37" i="6" s="1"/>
  <c r="N120" i="6" s="1"/>
  <c r="J36" i="6" l="1"/>
  <c r="I24" i="8"/>
  <c r="I35" i="8" s="1"/>
  <c r="S24" i="8"/>
  <c r="S36" i="8" s="1"/>
  <c r="W36" i="6"/>
  <c r="W37" i="6" s="1"/>
  <c r="W79" i="6"/>
  <c r="W99" i="6" s="1"/>
  <c r="P24" i="8"/>
  <c r="P36" i="8" s="1"/>
  <c r="R24" i="8"/>
  <c r="T24" i="8"/>
  <c r="T36" i="8" s="1"/>
  <c r="E35" i="8"/>
  <c r="F35" i="8"/>
  <c r="R36" i="8"/>
  <c r="V36" i="6"/>
  <c r="V37" i="6" s="1"/>
  <c r="V79" i="6"/>
  <c r="V99" i="6" s="1"/>
  <c r="X36" i="6"/>
  <c r="X37" i="6" s="1"/>
  <c r="X79" i="6"/>
  <c r="X99" i="6" s="1"/>
  <c r="T36" i="6"/>
  <c r="T37" i="6" s="1"/>
  <c r="F99" i="6"/>
  <c r="J79" i="6"/>
  <c r="J99" i="6" s="1"/>
  <c r="T79" i="6"/>
  <c r="T99" i="6" s="1"/>
  <c r="E99" i="6"/>
  <c r="E38" i="9"/>
  <c r="M79" i="6"/>
  <c r="M99" i="6" s="1"/>
  <c r="E60" i="9" l="1"/>
  <c r="C38" i="9"/>
  <c r="C60" i="9" s="1"/>
  <c r="D36" i="8"/>
  <c r="P99" i="6"/>
  <c r="O99" i="6"/>
  <c r="L36" i="8"/>
  <c r="K36" i="8"/>
  <c r="E37" i="6" l="1"/>
  <c r="E120" i="6" s="1"/>
  <c r="N99" i="6"/>
  <c r="S99" i="6"/>
  <c r="Q99" i="6"/>
  <c r="I36" i="8"/>
  <c r="M37" i="6" l="1"/>
  <c r="M120" i="6" s="1"/>
  <c r="J37" i="6"/>
  <c r="R99" i="6"/>
  <c r="D79" i="8"/>
  <c r="D118" i="8" s="1"/>
  <c r="D80" i="6" l="1"/>
  <c r="D120" i="6" s="1"/>
  <c r="I79" i="8"/>
  <c r="I118" i="8" s="1"/>
  <c r="J80" i="6" l="1"/>
  <c r="J120" i="6" s="1"/>
  <c r="K79" i="8"/>
  <c r="K118" i="8" s="1"/>
  <c r="M79" i="8"/>
  <c r="M118" i="8" s="1"/>
  <c r="L79" i="8"/>
  <c r="L118" i="8" s="1"/>
</calcChain>
</file>

<file path=xl/sharedStrings.xml><?xml version="1.0" encoding="utf-8"?>
<sst xmlns="http://schemas.openxmlformats.org/spreadsheetml/2006/main" count="2053" uniqueCount="259">
  <si>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</si>
  <si>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</si>
  <si>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</si>
  <si>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</si>
  <si>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</si>
  <si>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</si>
  <si>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</si>
  <si>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</si>
  <si>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</si>
  <si>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</si>
  <si>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2.1</t>
  </si>
  <si>
    <t xml:space="preserve">  2.1.1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</si>
  <si>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</si>
  <si>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</si>
  <si>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</si>
  <si>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</si>
  <si>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</si>
  <si>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</si>
  <si>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</si>
  <si>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</si>
  <si>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</si>
  <si>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</si>
  <si>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</si>
  <si>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</si>
  <si>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</si>
  <si>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</si>
  <si>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</si>
  <si>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</si>
  <si>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</si>
  <si>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</si>
  <si>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</si>
  <si>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</si>
  <si>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</si>
  <si>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</si>
  <si>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</si>
  <si>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</si>
  <si>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</si>
  <si>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</si>
  <si>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</si>
  <si>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</si>
  <si>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</si>
  <si>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</si>
  <si>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</si>
  <si>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</si>
  <si>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</si>
  <si>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</si>
  <si>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</si>
  <si>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</si>
  <si>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</si>
  <si>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</si>
  <si>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</si>
  <si>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</si>
  <si>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</si>
  <si>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</si>
  <si>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</si>
  <si>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</si>
  <si>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</si>
  <si>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</si>
  <si>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</si>
  <si>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</si>
  <si>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</si>
  <si>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</si>
  <si>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</si>
  <si>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</si>
  <si>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</si>
  <si>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</si>
  <si>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</si>
  <si>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</si>
  <si>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</si>
  <si>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</si>
  <si>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</si>
  <si>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</si>
  <si>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</si>
  <si>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</si>
  <si>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</si>
  <si>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</si>
  <si>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</si>
  <si>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</si>
  <si>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</si>
  <si>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</si>
  <si>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</si>
  <si>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</si>
  <si>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</si>
  <si>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</si>
  <si>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</si>
  <si>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</si>
  <si>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</si>
  <si>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</si>
  <si>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</si>
  <si>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</si>
  <si>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</si>
  <si>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</si>
  <si>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</si>
  <si>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</si>
  <si>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</si>
  <si>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-</t>
  </si>
  <si>
    <t>1.1.3.1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</si>
  <si>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</si>
  <si>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</si>
  <si>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</si>
  <si>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</si>
  <si>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</si>
  <si>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</si>
  <si>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</si>
  <si>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</si>
  <si>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</si>
  <si>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/>
  </si>
  <si>
    <t>Директор</t>
  </si>
  <si>
    <t>підрядний</t>
  </si>
  <si>
    <t xml:space="preserve">Постачання теплової енергії </t>
  </si>
  <si>
    <t>Головний бухгалтер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</si>
  <si>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</si>
  <si>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</si>
  <si>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</si>
  <si>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</si>
  <si>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</si>
  <si>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</si>
  <si>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</si>
  <si>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</si>
  <si>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</si>
  <si>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</si>
  <si>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</si>
  <si>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</si>
  <si>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</si>
  <si>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</si>
  <si>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</si>
  <si>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</si>
  <si>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</si>
  <si>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</si>
  <si>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</si>
  <si>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</si>
  <si>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</si>
  <si>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</si>
  <si>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</si>
  <si>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</si>
  <si>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</si>
  <si>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</si>
  <si>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</si>
  <si>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грн. (без ПДВ)</t>
    </r>
  </si>
  <si>
    <t xml:space="preserve"> 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</si>
  <si>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гр.5+гр.6. + гр.11+гр.12, тис. грн. (без ПДВ)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</si>
  <si>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</si>
  <si>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</si>
  <si>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</si>
  <si>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</si>
  <si>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</si>
  <si>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</si>
  <si>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ПЛАН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</si>
  <si>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</si>
  <si>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</si>
  <si>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</si>
  <si>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</si>
  <si>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</si>
  <si>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>1.1.3.3</t>
  </si>
  <si>
    <t>1.1.3.4</t>
  </si>
  <si>
    <t>1.1.3.5</t>
  </si>
  <si>
    <t>_______________________Юрій ВЕРБИЧ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</si>
  <si>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Іван СКОРУПСЬКИЙ</t>
    </r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</si>
  <si>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Іван СКОРУПСЬКИЙ</t>
    </r>
  </si>
  <si>
    <t>Наталія КОЗАК</t>
  </si>
  <si>
    <t xml:space="preserve">   Іван СКОРУПСЬКИЙ</t>
  </si>
  <si>
    <t xml:space="preserve">          Руслана СКРОБАКА</t>
  </si>
  <si>
    <t>_________________________</t>
  </si>
  <si>
    <t xml:space="preserve">                     (посада особа ліцензіата)</t>
  </si>
  <si>
    <t>1 шт.</t>
  </si>
  <si>
    <t>2.1.1.2</t>
  </si>
  <si>
    <t>Аналітик ВТР та ІД</t>
  </si>
  <si>
    <t xml:space="preserve">      Олена БРУНОВСЬКА</t>
  </si>
  <si>
    <t>Начальник ВЕПП та ЗП</t>
  </si>
  <si>
    <t xml:space="preserve">       Аналітик ВТР та ІД</t>
  </si>
  <si>
    <t xml:space="preserve">                 Олена БРУНОВСЬКА        </t>
  </si>
  <si>
    <t>2.1.1.3</t>
  </si>
  <si>
    <t>2.1.1.4</t>
  </si>
  <si>
    <t>2.1.1.5</t>
  </si>
  <si>
    <t>2.1.1.6</t>
  </si>
  <si>
    <t>2.1.1.7</t>
  </si>
  <si>
    <t>2.1.1.8</t>
  </si>
  <si>
    <t>2.1.1.9</t>
  </si>
  <si>
    <t>1.1.1.1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</si>
  <si>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</si>
  <si>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 з урахуванням :</t>
    </r>
  </si>
  <si>
    <t>2.1.3.1</t>
  </si>
  <si>
    <t>2.1.3.2</t>
  </si>
  <si>
    <t>2.1.3.3</t>
  </si>
  <si>
    <t>2.1.3.4</t>
  </si>
  <si>
    <t>2.1.3.5</t>
  </si>
  <si>
    <t>2.1.3.6</t>
  </si>
  <si>
    <t>2.1.3.7</t>
  </si>
  <si>
    <t>Виробництво теплової енергії (без САТ)</t>
  </si>
  <si>
    <t>І.ІІ</t>
  </si>
  <si>
    <t>І.ІІІ</t>
  </si>
  <si>
    <t>Усього за розділом І.ІІ</t>
  </si>
  <si>
    <t>Усього за розділом І.ІІІ</t>
  </si>
  <si>
    <t>Виробництво теплової енергії  (без САТ)</t>
  </si>
  <si>
    <t>Виробництво теплової енергії  (САТ Ковельська, 47-А)</t>
  </si>
  <si>
    <t>Виробництво теплової енергії  (САТ Кравчука, 11-В)</t>
  </si>
  <si>
    <t>Придбання та встановлення пластинчастого підіргівача в котельні за адресою: вул. Ольги княгині, 15-Б</t>
  </si>
  <si>
    <t>2 шт.</t>
  </si>
  <si>
    <t>Придбання автокрана вантажопідйомністю 20 т</t>
  </si>
  <si>
    <t>Придбання зварювальних генераторів марки MOSA Magic Weld 200</t>
  </si>
  <si>
    <t>Капітальний ремонт ЦТП на вул. Глушець, 39 в м. Луцьку (автоматизація)</t>
  </si>
  <si>
    <t>Капітальний ремонт теплових мереж від ж. б. №10 на вул. Січовій до ж. б. №1 на вул. Гетьмана Дорошенка в м. Луцьку</t>
  </si>
  <si>
    <t>Капітальний ремонт теплової мережі від ж.б.№43 на просп. Волі до ж.б. №2 на вул. Куцина Олега в м. Луцьку</t>
  </si>
  <si>
    <t>Капітальний ремонт теплвої мереж від ВТ-39 на вул. Олімпійській, 7 до ВТ-40 на вул. Олімпійській, 13 в м. Луцьку</t>
  </si>
  <si>
    <t>2.1.1.10</t>
  </si>
  <si>
    <t xml:space="preserve">1036 м.п. </t>
  </si>
  <si>
    <t>460 м.п.</t>
  </si>
  <si>
    <t>220 м.п.</t>
  </si>
  <si>
    <t>138 м.п.</t>
  </si>
  <si>
    <t>226 м.п.</t>
  </si>
  <si>
    <t>324 м.п.</t>
  </si>
  <si>
    <t>536 м.п.</t>
  </si>
  <si>
    <t>282 м.п.</t>
  </si>
  <si>
    <t>260 м.п.</t>
  </si>
  <si>
    <t xml:space="preserve">144 м.п. </t>
  </si>
  <si>
    <t>x</t>
  </si>
  <si>
    <t>2.1.1.11</t>
  </si>
  <si>
    <t>Капітальний ремонт ЦТП на просп. Волі, 22 в м. Луцьку (автоматизація)</t>
  </si>
  <si>
    <t>1.1.3.6</t>
  </si>
  <si>
    <t>750 м.п.</t>
  </si>
  <si>
    <t xml:space="preserve">Капітальний ремонт покрівлі обє'кту №1 в м. Луцьку </t>
  </si>
  <si>
    <t>Придбання коректора об'єму газу Радміртех ВЕГА-1.01</t>
  </si>
  <si>
    <t>Капітальний ремонт ЦТП на вул. Світла, 3 в м. Луцьку (автоматизація)</t>
  </si>
  <si>
    <t>Керуючий справами виконавчого комітету міської ради</t>
  </si>
  <si>
    <t>Керуючий справами  виконавчого комітету міської ради</t>
  </si>
  <si>
    <t>Капітальний ремонт покрівлі котельні по Об'єкту 9 на вул. Магістральній, 56 в м. Луцьк</t>
  </si>
  <si>
    <t>Реконструкція котельні за адресою  вул. Державності, 114 к в м. Луцьк</t>
  </si>
  <si>
    <t>Реконструкція теплової мережі від ВТ-29  на вул. Свободи,31 до ЦТП на просп. Відродження, 12г в м.Луцьку</t>
  </si>
  <si>
    <t>Капітальний ремонт теплових мереж від ВТ-6 на просп. Відродження, 10 до ВТ-7 на просп. Відродження, 12а в м. Луцьку</t>
  </si>
  <si>
    <t>Капітальний ремонт теплвих мереж від ВТ-108 на вул. Кравчука, 17 до ВТ-112 на вул. Кравчука, 19б в м. Луцьку</t>
  </si>
  <si>
    <t>Капітальний ремонт теплових мереж від ж.б № 4 на вул. Загородній до ж.б. № 6 на вул. Загородній в м. Луцьку</t>
  </si>
  <si>
    <t>Капітальний ремонт теплових мереж від ВТ-8 на вул. Гузара Любомира, 4 до ж.б. № 8 на вул. Гетьмана Мазепи в м. Луцьку</t>
  </si>
  <si>
    <t>Капітальний ремонт теплових мереж від ж.б №11 на бульв. Івана Газюка до ж.б. № 52 на вул. Ярослава Мудрого в м. Луцьку</t>
  </si>
  <si>
    <t>Капітальний ремонт теплових мереж від ВТ-12 на вул. Романа князя, 7а до ВТ-22 на вул. Гузара Любомира, 20а в м.Луцьку</t>
  </si>
  <si>
    <t>Реконструкція теплових мереж від ВТ-106 на вул. Кравчука, 19 до житлового будинку № 31 на вул. Конякіна в м. Луцьку</t>
  </si>
  <si>
    <t>Придбання та встановлення пластинчастого підіргівача на ЦТП за адресою: бульвар Івана Газюка, 15б в м. Луцьку</t>
  </si>
  <si>
    <t>Капітальний ремонт ЦТП на просп. Молоді, 5в в м. Луцьку (автоматизація)</t>
  </si>
  <si>
    <t>Капітальний ремонт ЦТП на просп. Молоді, 4г в м. Луцьку (автоматизація)</t>
  </si>
  <si>
    <t>Капітальний ремонт ЦТП на просп. Молоді, 13Г в м. Луцьку (автоматизація)</t>
  </si>
  <si>
    <t>Капітальний ремонт ЦТП на вул. Незалежності, 5б в м. Луцьку (автоматизація)</t>
  </si>
  <si>
    <t>Усього за Інвестиційною програмою</t>
  </si>
  <si>
    <t>Закупівля та заміна нососоного обладнання на дахову котельню за адресою: вул. Кравчука, 11в в м. Луцьку</t>
  </si>
  <si>
    <t>Закупівля та заміна нососоного обладнання на дахову котельню за адресою: вул. Ковельська, 47а в м. Луцьку</t>
  </si>
  <si>
    <t>Реконструкція котельні за адресою  вул. Державності, 114к в м. Луцьк</t>
  </si>
  <si>
    <t>Придбання та встановлення пластинчастого підіргівача в котельні за адресою: вул. Ольги княгині, 15Б</t>
  </si>
  <si>
    <t>Реконструкція теплової мережі від ВТ-29  на вул. Свободи, 31 до ЦТП на просп. Відродження, 12г в м.Луцьку</t>
  </si>
  <si>
    <t>Капітальний ремонт теплових мереж від ж. б. № 10 на вул. Січовій до ж. б. № 1 на вул. Гетьмана Дорошенка в м. Луцьку</t>
  </si>
  <si>
    <t>Капітальний ремонт теплових мереж від ж.б № 11 на бульв. Івана Газюка до ж.б. № 52 на вул. Ярослава Мудрого в м. Луцьку</t>
  </si>
  <si>
    <t>Капітальний ремонт теплової мережі від ж.б.№ 43 на просп. Волі до ж.б. № 2 на вул. Куцина Олега в м. Луцьку</t>
  </si>
  <si>
    <t>Капітальний ремонт теплових мереж від ВТ-8 на вул. Гузара Любомира,  4 до ж.б. № 8 на вул. Гетьмана Мазепи в м. Луцьку</t>
  </si>
  <si>
    <t>Виробництво теплової енергії (САТ вул. Ковельська, 47а)</t>
  </si>
  <si>
    <t>Виробництво теплової енергії (САТ вул. Кравчука, 11в)</t>
  </si>
  <si>
    <t>Кошти, що враховуються у структурі тарифів за джерелами фінансування, 
тис. грн (без ПДВ)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</si>
  <si>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</si>
  <si>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використання коштів для  виконання  Інвестиційної програми на плановий період з 01.10.2026 по 30.09.2027</t>
  </si>
  <si>
    <t>використання коштів для  виконання  Інвестиційної програми та  їх урахування у структурі тарифів на 12 місяців</t>
  </si>
  <si>
    <t>Виробництво теплової енергії (САТ Ковельська, 47а)</t>
  </si>
  <si>
    <t>Виробництво теплової енергії (САТ Кравчука, 11в)</t>
  </si>
  <si>
    <t>Капітальний ремонт ЦТП на просп. Молоді, 13г в м. Луцьку (автоматизація)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</si>
</sst>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г_р_н_._-;\-* #,##0.00\ _г_р_н_._-;_-* &quot;-&quot;??\ _г_р_н_._-;_-@_-"/>
    <numFmt numFmtId="165" formatCode="0.000"/>
    <numFmt numFmtId="166" formatCode="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6" fontId="4" fillId="0" borderId="5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top"/>
    </xf>
    <xf numFmtId="0" fontId="7" fillId="0" borderId="0" xfId="0" applyFont="1" applyFill="1"/>
    <xf numFmtId="0" fontId="30" fillId="0" borderId="0" xfId="0" applyFont="1" applyFill="1" applyAlignment="1"/>
    <xf numFmtId="0" fontId="31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>
      <alignment horizontal="left"/>
    </xf>
    <xf numFmtId="2" fontId="6" fillId="0" borderId="1" xfId="2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/>
    <xf numFmtId="0" fontId="16" fillId="0" borderId="0" xfId="0" applyFont="1" applyFill="1" applyAlignment="1">
      <alignment vertical="top" wrapText="1"/>
    </xf>
    <xf numFmtId="0" fontId="20" fillId="0" borderId="0" xfId="0" applyFont="1" applyFill="1" applyAlignment="1"/>
    <xf numFmtId="0" fontId="16" fillId="0" borderId="0" xfId="0" applyFont="1" applyFill="1" applyAlignment="1"/>
    <xf numFmtId="2" fontId="6" fillId="0" borderId="0" xfId="0" applyNumberFormat="1" applyFont="1" applyFill="1" applyBorder="1" applyAlignment="1"/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23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9" fillId="0" borderId="0" xfId="0" applyFont="1" applyFill="1" applyAlignment="1">
      <alignment wrapText="1"/>
    </xf>
    <xf numFmtId="0" fontId="2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4" fillId="0" borderId="5" xfId="1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34" fillId="0" borderId="1" xfId="1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64" fontId="9" fillId="0" borderId="0" xfId="3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wrapText="1"/>
    </xf>
    <xf numFmtId="0" fontId="2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3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/>
    </xf>
  </cellXfs>
  <cellStyles count="4">
    <cellStyle name="Iau?iue" xfId="1" xr:uid="{00000000-0005-0000-0000-000000000000}"/>
    <cellStyle name="Звичайний" xfId="0" builtinId="0"/>
    <cellStyle name="Обычный 2" xfId="2" xr:uid="{00000000-0005-0000-0000-000002000000}"/>
    <cellStyle name="Фінансови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3"/>
  <sheetViews>
    <sheetView topLeftCell="A112" zoomScaleNormal="100" zoomScaleSheetLayoutView="100" workbookViewId="0">
      <selection activeCell="A12" sqref="A12:T12"/>
    </sheetView>
  </sheetViews>
  <sheetFormatPr defaultColWidth="11.140625" defaultRowHeight="69.75" customHeight="1" x14ac:dyDescent="0.2"/>
  <cols>
    <col min="1" max="1" width="11.140625" style="33" customWidth="1"/>
    <col min="2" max="2" width="27.28515625" style="34" customWidth="1"/>
    <col min="3" max="3" width="13.7109375" style="34" customWidth="1"/>
    <col min="4" max="4" width="23.42578125" style="34" customWidth="1"/>
    <col min="5" max="12" width="11.140625" style="34"/>
    <col min="13" max="13" width="11.140625" style="34" customWidth="1"/>
    <col min="14" max="14" width="11.140625" style="34"/>
    <col min="15" max="15" width="3.5703125" style="34" customWidth="1"/>
    <col min="16" max="16" width="8.42578125" style="34" customWidth="1"/>
    <col min="17" max="17" width="8" style="34" customWidth="1"/>
    <col min="18" max="18" width="9" style="34" customWidth="1"/>
    <col min="19" max="19" width="7" style="37" customWidth="1"/>
    <col min="20" max="20" width="6" style="37" customWidth="1"/>
    <col min="21" max="22" width="11.140625" style="37"/>
    <col min="23" max="16384" width="11.140625" style="34"/>
  </cols>
  <sheetData>
    <row r="1" spans="1:22" ht="12" customHeight="1" x14ac:dyDescent="0.3">
      <c r="L1" s="35"/>
      <c r="M1" s="35"/>
      <c r="N1" s="36"/>
      <c r="O1" s="38"/>
      <c r="P1" s="38"/>
      <c r="Q1" s="38"/>
      <c r="R1" s="38"/>
      <c r="S1" s="38"/>
      <c r="T1" s="38"/>
    </row>
    <row r="2" spans="1:22" ht="13.5" customHeight="1" x14ac:dyDescent="0.3">
      <c r="B2" s="121" t="s">
        <v>47</v>
      </c>
      <c r="C2" s="121"/>
      <c r="D2" s="122"/>
      <c r="E2" s="122"/>
      <c r="L2" s="35"/>
      <c r="M2" s="235" t="s">
        <v>50</v>
      </c>
      <c r="N2" s="235"/>
      <c r="O2" s="235"/>
      <c r="P2" s="39"/>
      <c r="Q2" s="39"/>
      <c r="R2" s="38"/>
      <c r="S2" s="38"/>
      <c r="T2" s="38"/>
    </row>
    <row r="3" spans="1:22" ht="12" customHeight="1" x14ac:dyDescent="0.3">
      <c r="B3" s="250" t="s">
        <v>92</v>
      </c>
      <c r="C3" s="250"/>
      <c r="D3" s="250"/>
      <c r="E3" s="145"/>
      <c r="L3" s="35"/>
      <c r="M3" s="252" t="s">
        <v>93</v>
      </c>
      <c r="N3" s="252"/>
      <c r="O3" s="252"/>
      <c r="P3" s="252"/>
      <c r="Q3" s="252"/>
      <c r="R3" s="38"/>
      <c r="S3" s="38"/>
      <c r="T3" s="38"/>
    </row>
    <row r="4" spans="1:22" ht="9.75" customHeight="1" x14ac:dyDescent="0.3">
      <c r="B4" s="71" t="s">
        <v>79</v>
      </c>
      <c r="C4" s="71"/>
      <c r="D4" s="72"/>
      <c r="E4" s="72"/>
      <c r="L4" s="35"/>
      <c r="M4" s="242" t="s">
        <v>51</v>
      </c>
      <c r="N4" s="242"/>
      <c r="O4" s="242"/>
      <c r="P4" s="39"/>
      <c r="Q4" s="39"/>
      <c r="R4" s="38"/>
      <c r="S4" s="38"/>
      <c r="T4" s="38"/>
    </row>
    <row r="5" spans="1:22" ht="9" customHeight="1" x14ac:dyDescent="0.3">
      <c r="B5" s="40"/>
      <c r="C5" s="40"/>
      <c r="D5" s="248"/>
      <c r="E5" s="248"/>
      <c r="L5" s="35"/>
      <c r="P5" s="39"/>
      <c r="Q5" s="39"/>
      <c r="R5" s="38"/>
      <c r="S5" s="38"/>
      <c r="T5" s="38"/>
    </row>
    <row r="6" spans="1:22" ht="14.25" customHeight="1" x14ac:dyDescent="0.3">
      <c r="B6" s="249" t="s">
        <v>48</v>
      </c>
      <c r="C6" s="249"/>
      <c r="D6" s="249"/>
      <c r="E6" s="249"/>
      <c r="L6" s="35"/>
      <c r="M6" s="251" t="s">
        <v>157</v>
      </c>
      <c r="N6" s="251"/>
      <c r="O6" s="251"/>
      <c r="P6" s="251"/>
      <c r="Q6" s="251"/>
      <c r="R6" s="38"/>
      <c r="S6" s="38"/>
      <c r="T6" s="38"/>
    </row>
    <row r="7" spans="1:22" ht="16.5" customHeight="1" x14ac:dyDescent="0.3">
      <c r="B7" s="225" t="s">
        <v>223</v>
      </c>
      <c r="C7" s="225"/>
      <c r="D7" s="225"/>
      <c r="E7" s="146"/>
      <c r="L7" s="35"/>
      <c r="M7" s="226" t="s">
        <v>2</v>
      </c>
      <c r="N7" s="226"/>
      <c r="O7" s="73"/>
      <c r="P7" s="226" t="s">
        <v>52</v>
      </c>
      <c r="Q7" s="226"/>
      <c r="R7" s="38"/>
      <c r="S7" s="38"/>
      <c r="T7" s="38"/>
    </row>
    <row r="8" spans="1:22" ht="15.75" customHeight="1" x14ac:dyDescent="0.3">
      <c r="B8" s="225"/>
      <c r="C8" s="225"/>
      <c r="D8" s="225"/>
      <c r="E8" s="146"/>
      <c r="L8" s="35"/>
      <c r="M8" s="120" t="s">
        <v>94</v>
      </c>
      <c r="N8" s="120"/>
      <c r="O8" s="120"/>
      <c r="P8" s="120"/>
      <c r="Q8" s="120"/>
      <c r="R8" s="38"/>
      <c r="S8" s="38"/>
      <c r="T8" s="38"/>
    </row>
    <row r="9" spans="1:22" ht="18" customHeight="1" x14ac:dyDescent="0.3">
      <c r="B9" s="47" t="s">
        <v>156</v>
      </c>
      <c r="C9" s="47"/>
      <c r="L9" s="35"/>
      <c r="M9" s="74" t="s">
        <v>49</v>
      </c>
      <c r="N9" s="42"/>
      <c r="O9" s="42"/>
      <c r="P9" s="39"/>
      <c r="Q9" s="39"/>
      <c r="R9" s="38"/>
      <c r="S9" s="38"/>
      <c r="T9" s="38"/>
    </row>
    <row r="10" spans="1:22" s="46" customFormat="1" ht="9.75" customHeight="1" x14ac:dyDescent="0.2">
      <c r="A10" s="33"/>
      <c r="B10" s="74" t="s">
        <v>49</v>
      </c>
      <c r="C10" s="74"/>
      <c r="D10" s="34"/>
      <c r="E10" s="34"/>
      <c r="F10" s="34"/>
      <c r="G10" s="34"/>
      <c r="H10" s="34"/>
      <c r="I10" s="34"/>
      <c r="J10" s="34"/>
      <c r="K10" s="34"/>
      <c r="L10" s="35"/>
      <c r="M10" s="34"/>
      <c r="N10" s="34"/>
      <c r="O10" s="34"/>
      <c r="P10" s="34"/>
      <c r="Q10" s="34"/>
      <c r="R10" s="43"/>
      <c r="S10" s="44"/>
      <c r="T10" s="44"/>
      <c r="U10" s="45"/>
      <c r="V10" s="45"/>
    </row>
    <row r="11" spans="1:22" s="46" customFormat="1" ht="17.25" customHeight="1" x14ac:dyDescent="0.3">
      <c r="A11" s="227" t="s">
        <v>121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45"/>
      <c r="V11" s="45"/>
    </row>
    <row r="12" spans="1:22" ht="15" customHeight="1" x14ac:dyDescent="0.25">
      <c r="A12" s="247" t="s">
        <v>254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</row>
    <row r="13" spans="1:22" ht="16.5" customHeight="1" x14ac:dyDescent="0.25">
      <c r="A13" s="243" t="s">
        <v>122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</row>
    <row r="14" spans="1:22" ht="12.75" customHeight="1" x14ac:dyDescent="0.2">
      <c r="A14" s="228" t="s">
        <v>114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1:22" ht="12" x14ac:dyDescent="0.2">
      <c r="A15" s="244" t="s">
        <v>0</v>
      </c>
      <c r="B15" s="244" t="s">
        <v>1</v>
      </c>
      <c r="C15" s="222" t="s">
        <v>31</v>
      </c>
      <c r="D15" s="239" t="s">
        <v>27</v>
      </c>
      <c r="E15" s="240"/>
      <c r="F15" s="240"/>
      <c r="G15" s="240"/>
      <c r="H15" s="240"/>
      <c r="I15" s="240"/>
      <c r="J15" s="241"/>
      <c r="K15" s="239" t="s">
        <v>28</v>
      </c>
      <c r="L15" s="241"/>
      <c r="M15" s="239" t="s">
        <v>40</v>
      </c>
      <c r="N15" s="240"/>
      <c r="O15" s="241"/>
      <c r="P15" s="222" t="s">
        <v>43</v>
      </c>
      <c r="Q15" s="222" t="s">
        <v>29</v>
      </c>
      <c r="R15" s="222" t="s">
        <v>84</v>
      </c>
      <c r="S15" s="222" t="s">
        <v>30</v>
      </c>
      <c r="T15" s="222" t="s">
        <v>44</v>
      </c>
    </row>
    <row r="16" spans="1:22" ht="12" x14ac:dyDescent="0.2">
      <c r="A16" s="245"/>
      <c r="B16" s="245"/>
      <c r="C16" s="223"/>
      <c r="D16" s="222" t="s">
        <v>24</v>
      </c>
      <c r="E16" s="236" t="s">
        <v>74</v>
      </c>
      <c r="F16" s="237"/>
      <c r="G16" s="237"/>
      <c r="H16" s="237"/>
      <c r="I16" s="237"/>
      <c r="J16" s="238"/>
      <c r="K16" s="222" t="s">
        <v>116</v>
      </c>
      <c r="L16" s="222" t="s">
        <v>108</v>
      </c>
      <c r="M16" s="222" t="s">
        <v>117</v>
      </c>
      <c r="N16" s="231" t="s">
        <v>26</v>
      </c>
      <c r="O16" s="232"/>
      <c r="P16" s="223"/>
      <c r="Q16" s="223"/>
      <c r="R16" s="223"/>
      <c r="S16" s="223"/>
      <c r="T16" s="223"/>
    </row>
    <row r="17" spans="1:22" ht="12" x14ac:dyDescent="0.2">
      <c r="A17" s="245"/>
      <c r="B17" s="245"/>
      <c r="C17" s="223"/>
      <c r="D17" s="223"/>
      <c r="E17" s="222" t="s">
        <v>22</v>
      </c>
      <c r="F17" s="222" t="s">
        <v>19</v>
      </c>
      <c r="G17" s="222" t="s">
        <v>111</v>
      </c>
      <c r="H17" s="229" t="s">
        <v>115</v>
      </c>
      <c r="I17" s="230"/>
      <c r="J17" s="222" t="s">
        <v>45</v>
      </c>
      <c r="K17" s="223"/>
      <c r="L17" s="223"/>
      <c r="M17" s="223"/>
      <c r="N17" s="233"/>
      <c r="O17" s="234"/>
      <c r="P17" s="223"/>
      <c r="Q17" s="223"/>
      <c r="R17" s="223"/>
      <c r="S17" s="223"/>
      <c r="T17" s="223"/>
    </row>
    <row r="18" spans="1:22" ht="102.75" x14ac:dyDescent="0.2">
      <c r="A18" s="246"/>
      <c r="B18" s="246"/>
      <c r="C18" s="224"/>
      <c r="D18" s="223"/>
      <c r="E18" s="223"/>
      <c r="F18" s="223"/>
      <c r="G18" s="223"/>
      <c r="H18" s="117" t="s">
        <v>112</v>
      </c>
      <c r="I18" s="117" t="s">
        <v>113</v>
      </c>
      <c r="J18" s="223"/>
      <c r="K18" s="224"/>
      <c r="L18" s="224"/>
      <c r="M18" s="224"/>
      <c r="N18" s="117" t="s">
        <v>118</v>
      </c>
      <c r="O18" s="117" t="s">
        <v>119</v>
      </c>
      <c r="P18" s="224"/>
      <c r="Q18" s="224"/>
      <c r="R18" s="224"/>
      <c r="S18" s="224"/>
      <c r="T18" s="224"/>
    </row>
    <row r="19" spans="1:22" s="33" customFormat="1" ht="12" x14ac:dyDescent="0.2">
      <c r="A19" s="91">
        <v>1</v>
      </c>
      <c r="B19" s="91">
        <v>2</v>
      </c>
      <c r="C19" s="141">
        <v>3</v>
      </c>
      <c r="D19" s="91">
        <v>4</v>
      </c>
      <c r="E19" s="91">
        <v>5</v>
      </c>
      <c r="F19" s="141">
        <v>6</v>
      </c>
      <c r="G19" s="141">
        <v>7</v>
      </c>
      <c r="H19" s="141">
        <v>8</v>
      </c>
      <c r="I19" s="141">
        <v>9</v>
      </c>
      <c r="J19" s="141">
        <v>10</v>
      </c>
      <c r="K19" s="141">
        <v>11</v>
      </c>
      <c r="L19" s="141">
        <v>12</v>
      </c>
      <c r="M19" s="141">
        <v>13</v>
      </c>
      <c r="N19" s="141">
        <v>14</v>
      </c>
      <c r="O19" s="141">
        <v>15</v>
      </c>
      <c r="P19" s="141">
        <v>16</v>
      </c>
      <c r="Q19" s="141">
        <v>17</v>
      </c>
      <c r="R19" s="141">
        <v>18</v>
      </c>
      <c r="S19" s="141">
        <v>19</v>
      </c>
      <c r="T19" s="141">
        <v>20</v>
      </c>
      <c r="U19" s="48"/>
      <c r="V19" s="48"/>
    </row>
    <row r="20" spans="1:22" s="16" customFormat="1" ht="12.75" x14ac:dyDescent="0.2">
      <c r="A20" s="109" t="s">
        <v>104</v>
      </c>
      <c r="B20" s="212" t="s">
        <v>193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4"/>
      <c r="U20" s="15"/>
      <c r="V20" s="15"/>
    </row>
    <row r="21" spans="1:22" s="16" customFormat="1" ht="12.75" x14ac:dyDescent="0.2">
      <c r="A21" s="51" t="s">
        <v>7</v>
      </c>
      <c r="B21" s="203" t="s">
        <v>179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11"/>
      <c r="U21" s="15"/>
      <c r="V21" s="15"/>
    </row>
    <row r="22" spans="1:22" s="16" customFormat="1" ht="12.75" x14ac:dyDescent="0.2">
      <c r="A22" s="52" t="s">
        <v>8</v>
      </c>
      <c r="B22" s="217" t="s">
        <v>55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9"/>
      <c r="U22" s="15"/>
      <c r="V22" s="15"/>
    </row>
    <row r="23" spans="1:22" s="16" customFormat="1" ht="38.25" x14ac:dyDescent="0.2">
      <c r="A23" s="52" t="s">
        <v>178</v>
      </c>
      <c r="B23" s="153" t="s">
        <v>226</v>
      </c>
      <c r="C23" s="151" t="s">
        <v>164</v>
      </c>
      <c r="D23" s="201">
        <v>19232.8</v>
      </c>
      <c r="E23" s="54" t="s">
        <v>16</v>
      </c>
      <c r="F23" s="54" t="s">
        <v>16</v>
      </c>
      <c r="G23" s="54" t="s">
        <v>16</v>
      </c>
      <c r="H23" s="54" t="s">
        <v>16</v>
      </c>
      <c r="I23" s="54" t="s">
        <v>16</v>
      </c>
      <c r="J23" s="54" t="s">
        <v>16</v>
      </c>
      <c r="K23" s="148">
        <v>0</v>
      </c>
      <c r="L23" s="148">
        <f>D23</f>
        <v>19232.8</v>
      </c>
      <c r="M23" s="148">
        <f>D23</f>
        <v>19232.8</v>
      </c>
      <c r="N23" s="151" t="s">
        <v>95</v>
      </c>
      <c r="O23" s="151" t="s">
        <v>95</v>
      </c>
      <c r="P23" s="151" t="s">
        <v>95</v>
      </c>
      <c r="Q23" s="151" t="s">
        <v>95</v>
      </c>
      <c r="R23" s="151" t="s">
        <v>95</v>
      </c>
      <c r="S23" s="151" t="s">
        <v>95</v>
      </c>
      <c r="T23" s="151" t="s">
        <v>95</v>
      </c>
      <c r="U23" s="15"/>
      <c r="V23" s="15"/>
    </row>
    <row r="24" spans="1:22" s="16" customFormat="1" ht="12.75" x14ac:dyDescent="0.2">
      <c r="A24" s="215" t="s">
        <v>54</v>
      </c>
      <c r="B24" s="215"/>
      <c r="C24" s="149"/>
      <c r="D24" s="148">
        <f>SUM(D23)</f>
        <v>19232.8</v>
      </c>
      <c r="E24" s="62" t="s">
        <v>16</v>
      </c>
      <c r="F24" s="54" t="s">
        <v>16</v>
      </c>
      <c r="G24" s="151" t="s">
        <v>95</v>
      </c>
      <c r="H24" s="151" t="s">
        <v>95</v>
      </c>
      <c r="I24" s="154" t="str">
        <f>'5'!J25</f>
        <v>-</v>
      </c>
      <c r="J24" s="151" t="s">
        <v>95</v>
      </c>
      <c r="K24" s="148">
        <f>SUM(K23)</f>
        <v>0</v>
      </c>
      <c r="L24" s="148">
        <f>SUM(L23)</f>
        <v>19232.8</v>
      </c>
      <c r="M24" s="148">
        <f>SUM(M23)</f>
        <v>19232.8</v>
      </c>
      <c r="N24" s="151" t="s">
        <v>95</v>
      </c>
      <c r="O24" s="151" t="s">
        <v>95</v>
      </c>
      <c r="P24" s="149" t="str">
        <f>'5'!T25</f>
        <v>-</v>
      </c>
      <c r="Q24" s="149" t="s">
        <v>95</v>
      </c>
      <c r="R24" s="59" t="str">
        <f>'5'!V25</f>
        <v>-</v>
      </c>
      <c r="S24" s="59" t="str">
        <f>'5'!W25</f>
        <v>-</v>
      </c>
      <c r="T24" s="59" t="str">
        <f>'5'!X25</f>
        <v>-</v>
      </c>
      <c r="U24" s="15"/>
      <c r="V24" s="15"/>
    </row>
    <row r="25" spans="1:22" s="16" customFormat="1" ht="12.75" x14ac:dyDescent="0.2">
      <c r="A25" s="149" t="s">
        <v>9</v>
      </c>
      <c r="B25" s="220" t="s">
        <v>129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15"/>
      <c r="V25" s="15"/>
    </row>
    <row r="26" spans="1:22" s="16" customFormat="1" ht="12.75" x14ac:dyDescent="0.2">
      <c r="A26" s="221" t="s">
        <v>57</v>
      </c>
      <c r="B26" s="221"/>
      <c r="C26" s="151"/>
      <c r="D26" s="59">
        <v>0</v>
      </c>
      <c r="E26" s="151" t="s">
        <v>16</v>
      </c>
      <c r="F26" s="151" t="s">
        <v>16</v>
      </c>
      <c r="G26" s="151" t="s">
        <v>95</v>
      </c>
      <c r="H26" s="151" t="s">
        <v>95</v>
      </c>
      <c r="I26" s="151" t="s">
        <v>95</v>
      </c>
      <c r="J26" s="151" t="s">
        <v>95</v>
      </c>
      <c r="K26" s="59">
        <v>0</v>
      </c>
      <c r="L26" s="59">
        <v>0</v>
      </c>
      <c r="M26" s="59">
        <v>0</v>
      </c>
      <c r="N26" s="151" t="s">
        <v>95</v>
      </c>
      <c r="O26" s="151" t="s">
        <v>95</v>
      </c>
      <c r="P26" s="151" t="s">
        <v>95</v>
      </c>
      <c r="Q26" s="151" t="s">
        <v>95</v>
      </c>
      <c r="R26" s="151" t="s">
        <v>95</v>
      </c>
      <c r="S26" s="151" t="s">
        <v>95</v>
      </c>
      <c r="T26" s="151" t="s">
        <v>95</v>
      </c>
      <c r="U26" s="15"/>
      <c r="V26" s="15"/>
    </row>
    <row r="27" spans="1:22" s="16" customFormat="1" ht="12.75" x14ac:dyDescent="0.2">
      <c r="A27" s="51" t="s">
        <v>32</v>
      </c>
      <c r="B27" s="221" t="s">
        <v>56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15"/>
      <c r="V27" s="15"/>
    </row>
    <row r="28" spans="1:22" s="16" customFormat="1" ht="25.5" x14ac:dyDescent="0.2">
      <c r="A28" s="55" t="s">
        <v>96</v>
      </c>
      <c r="B28" s="202" t="s">
        <v>220</v>
      </c>
      <c r="C28" s="164" t="s">
        <v>164</v>
      </c>
      <c r="D28" s="148">
        <v>3320.07</v>
      </c>
      <c r="E28" s="54" t="s">
        <v>38</v>
      </c>
      <c r="F28" s="54" t="s">
        <v>38</v>
      </c>
      <c r="G28" s="54" t="s">
        <v>16</v>
      </c>
      <c r="H28" s="54" t="s">
        <v>16</v>
      </c>
      <c r="I28" s="54" t="s">
        <v>16</v>
      </c>
      <c r="J28" s="54" t="s">
        <v>16</v>
      </c>
      <c r="K28" s="59">
        <v>0</v>
      </c>
      <c r="L28" s="148">
        <f t="shared" ref="L28:L29" si="0">D28</f>
        <v>3320.07</v>
      </c>
      <c r="M28" s="148">
        <f t="shared" ref="M28:M33" si="1">D28</f>
        <v>3320.07</v>
      </c>
      <c r="N28" s="163" t="s">
        <v>95</v>
      </c>
      <c r="O28" s="163" t="s">
        <v>95</v>
      </c>
      <c r="P28" s="163" t="s">
        <v>95</v>
      </c>
      <c r="Q28" s="163" t="s">
        <v>95</v>
      </c>
      <c r="R28" s="163" t="s">
        <v>95</v>
      </c>
      <c r="S28" s="163" t="s">
        <v>95</v>
      </c>
      <c r="T28" s="163" t="s">
        <v>95</v>
      </c>
      <c r="U28" s="15"/>
      <c r="V28" s="15"/>
    </row>
    <row r="29" spans="1:22" s="16" customFormat="1" ht="38.25" x14ac:dyDescent="0.2">
      <c r="A29" s="55" t="s">
        <v>97</v>
      </c>
      <c r="B29" s="202" t="s">
        <v>225</v>
      </c>
      <c r="C29" s="164" t="s">
        <v>164</v>
      </c>
      <c r="D29" s="201">
        <v>5280.91</v>
      </c>
      <c r="E29" s="54" t="s">
        <v>38</v>
      </c>
      <c r="F29" s="54" t="s">
        <v>38</v>
      </c>
      <c r="G29" s="54" t="s">
        <v>16</v>
      </c>
      <c r="H29" s="54" t="s">
        <v>16</v>
      </c>
      <c r="I29" s="54" t="s">
        <v>16</v>
      </c>
      <c r="J29" s="54" t="s">
        <v>16</v>
      </c>
      <c r="K29" s="59">
        <v>0</v>
      </c>
      <c r="L29" s="148">
        <f t="shared" si="0"/>
        <v>5280.91</v>
      </c>
      <c r="M29" s="148">
        <f t="shared" si="1"/>
        <v>5280.91</v>
      </c>
      <c r="N29" s="163" t="s">
        <v>95</v>
      </c>
      <c r="O29" s="163" t="s">
        <v>95</v>
      </c>
      <c r="P29" s="163" t="s">
        <v>95</v>
      </c>
      <c r="Q29" s="163" t="s">
        <v>95</v>
      </c>
      <c r="R29" s="163" t="s">
        <v>95</v>
      </c>
      <c r="S29" s="163" t="s">
        <v>95</v>
      </c>
      <c r="T29" s="163" t="s">
        <v>95</v>
      </c>
      <c r="U29" s="15"/>
      <c r="V29" s="15"/>
    </row>
    <row r="30" spans="1:22" s="16" customFormat="1" ht="51" x14ac:dyDescent="0.2">
      <c r="A30" s="55" t="s">
        <v>153</v>
      </c>
      <c r="B30" s="153" t="s">
        <v>196</v>
      </c>
      <c r="C30" s="152" t="s">
        <v>164</v>
      </c>
      <c r="D30" s="148">
        <v>650.34</v>
      </c>
      <c r="E30" s="54" t="s">
        <v>38</v>
      </c>
      <c r="F30" s="54" t="s">
        <v>38</v>
      </c>
      <c r="G30" s="54" t="s">
        <v>16</v>
      </c>
      <c r="H30" s="54" t="s">
        <v>16</v>
      </c>
      <c r="I30" s="54" t="s">
        <v>16</v>
      </c>
      <c r="J30" s="54" t="s">
        <v>16</v>
      </c>
      <c r="K30" s="59">
        <f t="shared" ref="K30:K33" si="2">D30</f>
        <v>650.34</v>
      </c>
      <c r="L30" s="59">
        <v>0</v>
      </c>
      <c r="M30" s="78">
        <f t="shared" si="1"/>
        <v>650.34</v>
      </c>
      <c r="N30" s="151" t="s">
        <v>95</v>
      </c>
      <c r="O30" s="151" t="s">
        <v>95</v>
      </c>
      <c r="P30" s="151" t="s">
        <v>95</v>
      </c>
      <c r="Q30" s="151" t="s">
        <v>95</v>
      </c>
      <c r="R30" s="151" t="s">
        <v>95</v>
      </c>
      <c r="S30" s="151" t="s">
        <v>95</v>
      </c>
      <c r="T30" s="151" t="s">
        <v>95</v>
      </c>
      <c r="U30" s="15"/>
      <c r="V30" s="15"/>
    </row>
    <row r="31" spans="1:22" s="16" customFormat="1" ht="25.5" x14ac:dyDescent="0.2">
      <c r="A31" s="55" t="s">
        <v>154</v>
      </c>
      <c r="B31" s="153" t="s">
        <v>221</v>
      </c>
      <c r="C31" s="194" t="s">
        <v>164</v>
      </c>
      <c r="D31" s="148">
        <v>46.65</v>
      </c>
      <c r="E31" s="54" t="s">
        <v>38</v>
      </c>
      <c r="F31" s="54" t="s">
        <v>38</v>
      </c>
      <c r="G31" s="54" t="s">
        <v>16</v>
      </c>
      <c r="H31" s="54" t="s">
        <v>16</v>
      </c>
      <c r="I31" s="54" t="s">
        <v>16</v>
      </c>
      <c r="J31" s="54" t="s">
        <v>16</v>
      </c>
      <c r="K31" s="59">
        <f>D31</f>
        <v>46.65</v>
      </c>
      <c r="L31" s="59">
        <v>0</v>
      </c>
      <c r="M31" s="78">
        <f t="shared" si="1"/>
        <v>46.65</v>
      </c>
      <c r="N31" s="193"/>
      <c r="O31" s="193"/>
      <c r="P31" s="193"/>
      <c r="Q31" s="193"/>
      <c r="R31" s="193"/>
      <c r="S31" s="193"/>
      <c r="T31" s="193"/>
      <c r="U31" s="15"/>
      <c r="V31" s="15"/>
    </row>
    <row r="32" spans="1:22" s="16" customFormat="1" ht="38.25" x14ac:dyDescent="0.2">
      <c r="A32" s="55" t="s">
        <v>155</v>
      </c>
      <c r="B32" s="153" t="s">
        <v>199</v>
      </c>
      <c r="C32" s="194" t="s">
        <v>197</v>
      </c>
      <c r="D32" s="148">
        <v>340.85</v>
      </c>
      <c r="E32" s="54" t="s">
        <v>38</v>
      </c>
      <c r="F32" s="54" t="s">
        <v>38</v>
      </c>
      <c r="G32" s="54" t="s">
        <v>16</v>
      </c>
      <c r="H32" s="54" t="s">
        <v>16</v>
      </c>
      <c r="I32" s="54" t="s">
        <v>16</v>
      </c>
      <c r="J32" s="54" t="s">
        <v>16</v>
      </c>
      <c r="K32" s="59">
        <f>D32</f>
        <v>340.85</v>
      </c>
      <c r="L32" s="59">
        <v>0</v>
      </c>
      <c r="M32" s="78">
        <f t="shared" si="1"/>
        <v>340.85</v>
      </c>
      <c r="N32" s="193"/>
      <c r="O32" s="193"/>
      <c r="P32" s="193"/>
      <c r="Q32" s="193"/>
      <c r="R32" s="193"/>
      <c r="S32" s="193"/>
      <c r="T32" s="193"/>
      <c r="U32" s="15"/>
      <c r="V32" s="15"/>
    </row>
    <row r="33" spans="1:22" s="16" customFormat="1" ht="25.5" x14ac:dyDescent="0.2">
      <c r="A33" s="55" t="s">
        <v>218</v>
      </c>
      <c r="B33" s="153" t="s">
        <v>198</v>
      </c>
      <c r="C33" s="152" t="s">
        <v>164</v>
      </c>
      <c r="D33" s="148">
        <v>8750</v>
      </c>
      <c r="E33" s="54" t="s">
        <v>38</v>
      </c>
      <c r="F33" s="54" t="s">
        <v>38</v>
      </c>
      <c r="G33" s="54" t="s">
        <v>16</v>
      </c>
      <c r="H33" s="54" t="s">
        <v>16</v>
      </c>
      <c r="I33" s="54" t="s">
        <v>16</v>
      </c>
      <c r="J33" s="54" t="s">
        <v>16</v>
      </c>
      <c r="K33" s="59">
        <f t="shared" si="2"/>
        <v>8750</v>
      </c>
      <c r="L33" s="59">
        <v>0</v>
      </c>
      <c r="M33" s="78">
        <f t="shared" si="1"/>
        <v>8750</v>
      </c>
      <c r="N33" s="151" t="s">
        <v>95</v>
      </c>
      <c r="O33" s="151" t="s">
        <v>95</v>
      </c>
      <c r="P33" s="151" t="s">
        <v>95</v>
      </c>
      <c r="Q33" s="151" t="s">
        <v>95</v>
      </c>
      <c r="R33" s="151" t="s">
        <v>95</v>
      </c>
      <c r="S33" s="151" t="s">
        <v>95</v>
      </c>
      <c r="T33" s="151" t="s">
        <v>95</v>
      </c>
      <c r="U33" s="15"/>
      <c r="V33" s="15"/>
    </row>
    <row r="34" spans="1:22" s="16" customFormat="1" ht="12.75" x14ac:dyDescent="0.2">
      <c r="A34" s="203" t="s">
        <v>58</v>
      </c>
      <c r="B34" s="204"/>
      <c r="C34" s="149"/>
      <c r="D34" s="148">
        <f>SUM(D28:D33)</f>
        <v>18388.82</v>
      </c>
      <c r="E34" s="149" t="s">
        <v>16</v>
      </c>
      <c r="F34" s="149" t="s">
        <v>16</v>
      </c>
      <c r="G34" s="149" t="s">
        <v>95</v>
      </c>
      <c r="H34" s="149" t="s">
        <v>95</v>
      </c>
      <c r="I34" s="149" t="s">
        <v>95</v>
      </c>
      <c r="J34" s="149" t="s">
        <v>95</v>
      </c>
      <c r="K34" s="148">
        <f>SUM(K28:K33)</f>
        <v>9787.84</v>
      </c>
      <c r="L34" s="148">
        <f>SUM(L28:L33)</f>
        <v>8600.98</v>
      </c>
      <c r="M34" s="148">
        <f>SUM(M28:M33)</f>
        <v>18388.82</v>
      </c>
      <c r="N34" s="151" t="s">
        <v>95</v>
      </c>
      <c r="O34" s="151" t="s">
        <v>95</v>
      </c>
      <c r="P34" s="151" t="s">
        <v>95</v>
      </c>
      <c r="Q34" s="151" t="s">
        <v>95</v>
      </c>
      <c r="R34" s="151" t="s">
        <v>95</v>
      </c>
      <c r="S34" s="151" t="s">
        <v>95</v>
      </c>
      <c r="T34" s="151" t="s">
        <v>95</v>
      </c>
      <c r="U34" s="15"/>
      <c r="V34" s="15"/>
    </row>
    <row r="35" spans="1:22" s="16" customFormat="1" ht="12.75" x14ac:dyDescent="0.2">
      <c r="A35" s="215" t="s">
        <v>59</v>
      </c>
      <c r="B35" s="215"/>
      <c r="C35" s="149"/>
      <c r="D35" s="148">
        <f>D24+D26+D34</f>
        <v>37621.619999999995</v>
      </c>
      <c r="E35" s="62" t="str">
        <f>E24</f>
        <v>х </v>
      </c>
      <c r="F35" s="155" t="str">
        <f>F24</f>
        <v>х </v>
      </c>
      <c r="G35" s="151" t="s">
        <v>95</v>
      </c>
      <c r="H35" s="151" t="s">
        <v>95</v>
      </c>
      <c r="I35" s="154" t="str">
        <f>I24</f>
        <v>-</v>
      </c>
      <c r="J35" s="151" t="s">
        <v>95</v>
      </c>
      <c r="K35" s="148">
        <f>K24+K26+K34</f>
        <v>9787.84</v>
      </c>
      <c r="L35" s="148">
        <f>L24+L26+L34</f>
        <v>27833.78</v>
      </c>
      <c r="M35" s="148">
        <f>M24+M26+M34</f>
        <v>37621.619999999995</v>
      </c>
      <c r="N35" s="151" t="s">
        <v>95</v>
      </c>
      <c r="O35" s="151" t="s">
        <v>95</v>
      </c>
      <c r="P35" s="151" t="s">
        <v>95</v>
      </c>
      <c r="Q35" s="151" t="s">
        <v>95</v>
      </c>
      <c r="R35" s="151" t="s">
        <v>95</v>
      </c>
      <c r="S35" s="151" t="s">
        <v>95</v>
      </c>
      <c r="T35" s="151" t="s">
        <v>95</v>
      </c>
      <c r="U35" s="15"/>
      <c r="V35" s="15"/>
    </row>
    <row r="36" spans="1:22" s="16" customFormat="1" ht="12.75" x14ac:dyDescent="0.2">
      <c r="A36" s="216" t="s">
        <v>105</v>
      </c>
      <c r="B36" s="216"/>
      <c r="C36" s="109"/>
      <c r="D36" s="156">
        <f>D35</f>
        <v>37621.619999999995</v>
      </c>
      <c r="E36" s="156">
        <v>33198.71</v>
      </c>
      <c r="F36" s="156">
        <v>0</v>
      </c>
      <c r="G36" s="156">
        <v>0</v>
      </c>
      <c r="H36" s="156">
        <v>0</v>
      </c>
      <c r="I36" s="156">
        <f>D36-E36</f>
        <v>4422.9099999999962</v>
      </c>
      <c r="J36" s="156">
        <v>0</v>
      </c>
      <c r="K36" s="156">
        <f>K35</f>
        <v>9787.84</v>
      </c>
      <c r="L36" s="156">
        <f>L35</f>
        <v>27833.78</v>
      </c>
      <c r="M36" s="156">
        <f>M35</f>
        <v>37621.619999999995</v>
      </c>
      <c r="N36" s="151" t="s">
        <v>95</v>
      </c>
      <c r="O36" s="151" t="s">
        <v>95</v>
      </c>
      <c r="P36" s="77" t="str">
        <f>P35</f>
        <v>-</v>
      </c>
      <c r="Q36" s="109" t="s">
        <v>95</v>
      </c>
      <c r="R36" s="63" t="str">
        <f>R35</f>
        <v>-</v>
      </c>
      <c r="S36" s="63" t="str">
        <f>S35</f>
        <v>-</v>
      </c>
      <c r="T36" s="63" t="str">
        <f>T35</f>
        <v>-</v>
      </c>
      <c r="U36" s="15"/>
      <c r="V36" s="15"/>
    </row>
    <row r="37" spans="1:22" s="16" customFormat="1" ht="12.75" x14ac:dyDescent="0.2">
      <c r="A37" s="180" t="s">
        <v>189</v>
      </c>
      <c r="B37" s="212" t="s">
        <v>195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4"/>
      <c r="U37" s="15"/>
      <c r="V37" s="15"/>
    </row>
    <row r="38" spans="1:22" s="16" customFormat="1" ht="12.75" x14ac:dyDescent="0.2">
      <c r="A38" s="51" t="s">
        <v>7</v>
      </c>
      <c r="B38" s="203" t="s">
        <v>179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11"/>
      <c r="U38" s="15"/>
      <c r="V38" s="15"/>
    </row>
    <row r="39" spans="1:22" s="16" customFormat="1" ht="12.75" x14ac:dyDescent="0.2">
      <c r="A39" s="52" t="s">
        <v>8</v>
      </c>
      <c r="B39" s="217" t="s">
        <v>55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9"/>
      <c r="U39" s="15"/>
      <c r="V39" s="15"/>
    </row>
    <row r="40" spans="1:22" s="16" customFormat="1" ht="12.75" x14ac:dyDescent="0.2">
      <c r="A40" s="215" t="s">
        <v>54</v>
      </c>
      <c r="B40" s="215"/>
      <c r="C40" s="178"/>
      <c r="D40" s="148">
        <v>0</v>
      </c>
      <c r="E40" s="62" t="s">
        <v>16</v>
      </c>
      <c r="F40" s="54" t="s">
        <v>16</v>
      </c>
      <c r="G40" s="179" t="s">
        <v>95</v>
      </c>
      <c r="H40" s="179" t="s">
        <v>95</v>
      </c>
      <c r="I40" s="154">
        <f>'5'!J62</f>
        <v>0</v>
      </c>
      <c r="J40" s="179" t="s">
        <v>95</v>
      </c>
      <c r="K40" s="148">
        <v>0</v>
      </c>
      <c r="L40" s="148">
        <v>0</v>
      </c>
      <c r="M40" s="148">
        <v>0</v>
      </c>
      <c r="N40" s="179" t="s">
        <v>95</v>
      </c>
      <c r="O40" s="179" t="s">
        <v>95</v>
      </c>
      <c r="P40" s="179" t="s">
        <v>95</v>
      </c>
      <c r="Q40" s="179" t="s">
        <v>95</v>
      </c>
      <c r="R40" s="179" t="s">
        <v>95</v>
      </c>
      <c r="S40" s="179" t="s">
        <v>95</v>
      </c>
      <c r="T40" s="179" t="s">
        <v>95</v>
      </c>
      <c r="U40" s="15"/>
      <c r="V40" s="15"/>
    </row>
    <row r="41" spans="1:22" s="16" customFormat="1" ht="12.75" x14ac:dyDescent="0.2">
      <c r="A41" s="178" t="s">
        <v>9</v>
      </c>
      <c r="B41" s="220" t="s">
        <v>129</v>
      </c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15"/>
      <c r="V41" s="15"/>
    </row>
    <row r="42" spans="1:22" s="16" customFormat="1" ht="12.75" x14ac:dyDescent="0.2">
      <c r="A42" s="221" t="s">
        <v>57</v>
      </c>
      <c r="B42" s="221"/>
      <c r="C42" s="179"/>
      <c r="D42" s="59">
        <v>0</v>
      </c>
      <c r="E42" s="179" t="s">
        <v>16</v>
      </c>
      <c r="F42" s="179" t="s">
        <v>16</v>
      </c>
      <c r="G42" s="179" t="s">
        <v>95</v>
      </c>
      <c r="H42" s="179" t="s">
        <v>95</v>
      </c>
      <c r="I42" s="179" t="s">
        <v>95</v>
      </c>
      <c r="J42" s="179" t="s">
        <v>95</v>
      </c>
      <c r="K42" s="59">
        <v>0</v>
      </c>
      <c r="L42" s="59">
        <v>0</v>
      </c>
      <c r="M42" s="59">
        <v>0</v>
      </c>
      <c r="N42" s="179" t="s">
        <v>95</v>
      </c>
      <c r="O42" s="179" t="s">
        <v>95</v>
      </c>
      <c r="P42" s="179" t="s">
        <v>95</v>
      </c>
      <c r="Q42" s="179" t="s">
        <v>95</v>
      </c>
      <c r="R42" s="179" t="s">
        <v>95</v>
      </c>
      <c r="S42" s="179" t="s">
        <v>95</v>
      </c>
      <c r="T42" s="179" t="s">
        <v>95</v>
      </c>
      <c r="U42" s="15"/>
      <c r="V42" s="15"/>
    </row>
    <row r="43" spans="1:22" s="16" customFormat="1" ht="12.75" x14ac:dyDescent="0.2">
      <c r="A43" s="51" t="s">
        <v>32</v>
      </c>
      <c r="B43" s="221" t="s">
        <v>56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15"/>
      <c r="V43" s="15"/>
    </row>
    <row r="44" spans="1:22" s="16" customFormat="1" ht="51" x14ac:dyDescent="0.2">
      <c r="A44" s="55" t="s">
        <v>96</v>
      </c>
      <c r="B44" s="161" t="s">
        <v>241</v>
      </c>
      <c r="C44" s="183" t="s">
        <v>164</v>
      </c>
      <c r="D44" s="148">
        <v>85.67</v>
      </c>
      <c r="E44" s="54" t="s">
        <v>38</v>
      </c>
      <c r="F44" s="54" t="s">
        <v>38</v>
      </c>
      <c r="G44" s="54" t="s">
        <v>16</v>
      </c>
      <c r="H44" s="54" t="s">
        <v>16</v>
      </c>
      <c r="I44" s="54" t="s">
        <v>16</v>
      </c>
      <c r="J44" s="54" t="s">
        <v>16</v>
      </c>
      <c r="K44" s="59">
        <f>D44</f>
        <v>85.67</v>
      </c>
      <c r="L44" s="59">
        <v>0</v>
      </c>
      <c r="M44" s="78">
        <f t="shared" ref="M44" si="3">D44</f>
        <v>85.67</v>
      </c>
      <c r="N44" s="179" t="s">
        <v>95</v>
      </c>
      <c r="O44" s="179" t="s">
        <v>95</v>
      </c>
      <c r="P44" s="179" t="s">
        <v>95</v>
      </c>
      <c r="Q44" s="179" t="s">
        <v>95</v>
      </c>
      <c r="R44" s="179" t="s">
        <v>95</v>
      </c>
      <c r="S44" s="179" t="s">
        <v>95</v>
      </c>
      <c r="T44" s="179" t="s">
        <v>95</v>
      </c>
      <c r="U44" s="15"/>
      <c r="V44" s="15"/>
    </row>
    <row r="45" spans="1:22" s="16" customFormat="1" ht="12.75" x14ac:dyDescent="0.2">
      <c r="A45" s="203" t="s">
        <v>58</v>
      </c>
      <c r="B45" s="204"/>
      <c r="C45" s="178"/>
      <c r="D45" s="148">
        <f>SUM(D44:D44)</f>
        <v>85.67</v>
      </c>
      <c r="E45" s="178" t="s">
        <v>16</v>
      </c>
      <c r="F45" s="178" t="s">
        <v>16</v>
      </c>
      <c r="G45" s="178" t="s">
        <v>95</v>
      </c>
      <c r="H45" s="178" t="s">
        <v>95</v>
      </c>
      <c r="I45" s="178" t="s">
        <v>95</v>
      </c>
      <c r="J45" s="178" t="s">
        <v>95</v>
      </c>
      <c r="K45" s="148">
        <f>SUM(K44:K44)</f>
        <v>85.67</v>
      </c>
      <c r="L45" s="148">
        <f>SUM(L44:L44)</f>
        <v>0</v>
      </c>
      <c r="M45" s="148">
        <f>SUM(M44:M44)</f>
        <v>85.67</v>
      </c>
      <c r="N45" s="179" t="s">
        <v>95</v>
      </c>
      <c r="O45" s="179" t="s">
        <v>95</v>
      </c>
      <c r="P45" s="179" t="s">
        <v>95</v>
      </c>
      <c r="Q45" s="179" t="s">
        <v>95</v>
      </c>
      <c r="R45" s="179" t="s">
        <v>95</v>
      </c>
      <c r="S45" s="179" t="s">
        <v>95</v>
      </c>
      <c r="T45" s="179" t="s">
        <v>95</v>
      </c>
      <c r="U45" s="15"/>
      <c r="V45" s="15"/>
    </row>
    <row r="46" spans="1:22" s="16" customFormat="1" ht="12.75" x14ac:dyDescent="0.2">
      <c r="A46" s="215" t="s">
        <v>59</v>
      </c>
      <c r="B46" s="215"/>
      <c r="C46" s="178"/>
      <c r="D46" s="148">
        <f>D40+D42+D45</f>
        <v>85.67</v>
      </c>
      <c r="E46" s="62" t="str">
        <f>E40</f>
        <v>х </v>
      </c>
      <c r="F46" s="155" t="str">
        <f>F40</f>
        <v>х </v>
      </c>
      <c r="G46" s="179" t="s">
        <v>95</v>
      </c>
      <c r="H46" s="179" t="s">
        <v>95</v>
      </c>
      <c r="I46" s="154">
        <f>I40</f>
        <v>0</v>
      </c>
      <c r="J46" s="179" t="s">
        <v>95</v>
      </c>
      <c r="K46" s="148">
        <f>K40+K42+K45</f>
        <v>85.67</v>
      </c>
      <c r="L46" s="148">
        <f>L40+L42+L45</f>
        <v>0</v>
      </c>
      <c r="M46" s="148">
        <f>M40+M42+M45</f>
        <v>85.67</v>
      </c>
      <c r="N46" s="179" t="s">
        <v>95</v>
      </c>
      <c r="O46" s="179" t="s">
        <v>95</v>
      </c>
      <c r="P46" s="179" t="s">
        <v>95</v>
      </c>
      <c r="Q46" s="179" t="s">
        <v>95</v>
      </c>
      <c r="R46" s="179" t="s">
        <v>95</v>
      </c>
      <c r="S46" s="179" t="s">
        <v>95</v>
      </c>
      <c r="T46" s="179" t="s">
        <v>95</v>
      </c>
      <c r="U46" s="15"/>
      <c r="V46" s="15"/>
    </row>
    <row r="47" spans="1:22" s="16" customFormat="1" ht="12.75" x14ac:dyDescent="0.2">
      <c r="A47" s="216" t="s">
        <v>191</v>
      </c>
      <c r="B47" s="216"/>
      <c r="C47" s="180"/>
      <c r="D47" s="156">
        <f>D46</f>
        <v>85.67</v>
      </c>
      <c r="E47" s="156">
        <v>85.67</v>
      </c>
      <c r="F47" s="156">
        <v>0</v>
      </c>
      <c r="G47" s="156">
        <v>0</v>
      </c>
      <c r="H47" s="156">
        <v>0</v>
      </c>
      <c r="I47" s="156">
        <f>D47-E47-F47</f>
        <v>0</v>
      </c>
      <c r="J47" s="156">
        <v>0</v>
      </c>
      <c r="K47" s="156">
        <f>K46</f>
        <v>85.67</v>
      </c>
      <c r="L47" s="156">
        <f>L46</f>
        <v>0</v>
      </c>
      <c r="M47" s="156">
        <f>M46</f>
        <v>85.67</v>
      </c>
      <c r="N47" s="179" t="s">
        <v>95</v>
      </c>
      <c r="O47" s="179" t="s">
        <v>95</v>
      </c>
      <c r="P47" s="77" t="str">
        <f>P46</f>
        <v>-</v>
      </c>
      <c r="Q47" s="180" t="s">
        <v>95</v>
      </c>
      <c r="R47" s="63" t="str">
        <f>R46</f>
        <v>-</v>
      </c>
      <c r="S47" s="63" t="str">
        <f>S46</f>
        <v>-</v>
      </c>
      <c r="T47" s="63" t="str">
        <f>T46</f>
        <v>-</v>
      </c>
      <c r="U47" s="15"/>
      <c r="V47" s="15"/>
    </row>
    <row r="48" spans="1:22" s="16" customFormat="1" ht="12.75" x14ac:dyDescent="0.2">
      <c r="A48" s="185" t="s">
        <v>190</v>
      </c>
      <c r="B48" s="212" t="s">
        <v>194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4"/>
      <c r="U48" s="15"/>
      <c r="V48" s="15"/>
    </row>
    <row r="49" spans="1:22" s="16" customFormat="1" ht="12.75" x14ac:dyDescent="0.2">
      <c r="A49" s="51" t="s">
        <v>7</v>
      </c>
      <c r="B49" s="203" t="s">
        <v>179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11"/>
      <c r="U49" s="15"/>
      <c r="V49" s="15"/>
    </row>
    <row r="50" spans="1:22" s="16" customFormat="1" ht="12.75" x14ac:dyDescent="0.2">
      <c r="A50" s="52" t="s">
        <v>8</v>
      </c>
      <c r="B50" s="217" t="s">
        <v>55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9"/>
      <c r="U50" s="15"/>
      <c r="V50" s="15"/>
    </row>
    <row r="51" spans="1:22" s="16" customFormat="1" ht="12.75" x14ac:dyDescent="0.2">
      <c r="A51" s="215" t="s">
        <v>54</v>
      </c>
      <c r="B51" s="215"/>
      <c r="C51" s="188"/>
      <c r="D51" s="148">
        <v>0</v>
      </c>
      <c r="E51" s="62" t="s">
        <v>16</v>
      </c>
      <c r="F51" s="54" t="s">
        <v>16</v>
      </c>
      <c r="G51" s="187" t="s">
        <v>95</v>
      </c>
      <c r="H51" s="187" t="s">
        <v>95</v>
      </c>
      <c r="I51" s="154">
        <f>'5'!J104</f>
        <v>0</v>
      </c>
      <c r="J51" s="187" t="s">
        <v>95</v>
      </c>
      <c r="K51" s="148">
        <v>0</v>
      </c>
      <c r="L51" s="148">
        <v>0</v>
      </c>
      <c r="M51" s="148">
        <v>0</v>
      </c>
      <c r="N51" s="187" t="s">
        <v>95</v>
      </c>
      <c r="O51" s="187" t="s">
        <v>95</v>
      </c>
      <c r="P51" s="187" t="s">
        <v>95</v>
      </c>
      <c r="Q51" s="187" t="s">
        <v>95</v>
      </c>
      <c r="R51" s="187" t="s">
        <v>95</v>
      </c>
      <c r="S51" s="187" t="s">
        <v>95</v>
      </c>
      <c r="T51" s="187" t="s">
        <v>95</v>
      </c>
      <c r="U51" s="15"/>
      <c r="V51" s="15"/>
    </row>
    <row r="52" spans="1:22" s="16" customFormat="1" ht="12.75" x14ac:dyDescent="0.2">
      <c r="A52" s="188" t="s">
        <v>9</v>
      </c>
      <c r="B52" s="220" t="s">
        <v>129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15"/>
      <c r="V52" s="15"/>
    </row>
    <row r="53" spans="1:22" s="16" customFormat="1" ht="12.75" x14ac:dyDescent="0.2">
      <c r="A53" s="221" t="s">
        <v>57</v>
      </c>
      <c r="B53" s="221"/>
      <c r="C53" s="187"/>
      <c r="D53" s="148">
        <v>0</v>
      </c>
      <c r="E53" s="187" t="s">
        <v>16</v>
      </c>
      <c r="F53" s="187" t="s">
        <v>16</v>
      </c>
      <c r="G53" s="187" t="s">
        <v>95</v>
      </c>
      <c r="H53" s="187" t="s">
        <v>95</v>
      </c>
      <c r="I53" s="187" t="s">
        <v>95</v>
      </c>
      <c r="J53" s="187" t="s">
        <v>95</v>
      </c>
      <c r="K53" s="148">
        <v>0</v>
      </c>
      <c r="L53" s="148">
        <v>0</v>
      </c>
      <c r="M53" s="148">
        <v>0</v>
      </c>
      <c r="N53" s="187" t="s">
        <v>95</v>
      </c>
      <c r="O53" s="187" t="s">
        <v>95</v>
      </c>
      <c r="P53" s="187" t="s">
        <v>95</v>
      </c>
      <c r="Q53" s="187" t="s">
        <v>95</v>
      </c>
      <c r="R53" s="187" t="s">
        <v>95</v>
      </c>
      <c r="S53" s="187" t="s">
        <v>95</v>
      </c>
      <c r="T53" s="187" t="s">
        <v>95</v>
      </c>
      <c r="U53" s="15"/>
      <c r="V53" s="15"/>
    </row>
    <row r="54" spans="1:22" s="16" customFormat="1" ht="12.75" x14ac:dyDescent="0.2">
      <c r="A54" s="51" t="s">
        <v>32</v>
      </c>
      <c r="B54" s="221" t="s">
        <v>56</v>
      </c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15"/>
      <c r="V54" s="15"/>
    </row>
    <row r="55" spans="1:22" s="16" customFormat="1" ht="51" x14ac:dyDescent="0.2">
      <c r="A55" s="199" t="s">
        <v>96</v>
      </c>
      <c r="B55" s="161" t="s">
        <v>242</v>
      </c>
      <c r="C55" s="200" t="s">
        <v>164</v>
      </c>
      <c r="D55" s="148">
        <v>66.81</v>
      </c>
      <c r="E55" s="54" t="s">
        <v>38</v>
      </c>
      <c r="F55" s="54" t="s">
        <v>38</v>
      </c>
      <c r="G55" s="54" t="s">
        <v>16</v>
      </c>
      <c r="H55" s="54" t="s">
        <v>16</v>
      </c>
      <c r="I55" s="54" t="s">
        <v>16</v>
      </c>
      <c r="J55" s="54" t="s">
        <v>16</v>
      </c>
      <c r="K55" s="148">
        <f>D55</f>
        <v>66.81</v>
      </c>
      <c r="L55" s="148">
        <v>0</v>
      </c>
      <c r="M55" s="148">
        <f>D55</f>
        <v>66.81</v>
      </c>
      <c r="N55" s="199" t="s">
        <v>95</v>
      </c>
      <c r="O55" s="199" t="s">
        <v>95</v>
      </c>
      <c r="P55" s="199" t="s">
        <v>95</v>
      </c>
      <c r="Q55" s="199" t="s">
        <v>95</v>
      </c>
      <c r="R55" s="199" t="s">
        <v>95</v>
      </c>
      <c r="S55" s="199" t="s">
        <v>95</v>
      </c>
      <c r="T55" s="199" t="s">
        <v>95</v>
      </c>
      <c r="U55" s="15"/>
      <c r="V55" s="15"/>
    </row>
    <row r="56" spans="1:22" s="16" customFormat="1" ht="12.75" x14ac:dyDescent="0.2">
      <c r="A56" s="203" t="s">
        <v>58</v>
      </c>
      <c r="B56" s="204"/>
      <c r="C56" s="188"/>
      <c r="D56" s="148">
        <f>D55</f>
        <v>66.81</v>
      </c>
      <c r="E56" s="188" t="s">
        <v>16</v>
      </c>
      <c r="F56" s="188" t="s">
        <v>16</v>
      </c>
      <c r="G56" s="188" t="s">
        <v>95</v>
      </c>
      <c r="H56" s="188" t="s">
        <v>95</v>
      </c>
      <c r="I56" s="188" t="s">
        <v>95</v>
      </c>
      <c r="J56" s="188" t="s">
        <v>95</v>
      </c>
      <c r="K56" s="148">
        <f>SUM(K55:K55)</f>
        <v>66.81</v>
      </c>
      <c r="L56" s="148">
        <v>0</v>
      </c>
      <c r="M56" s="148">
        <f>SUM(M55:M55)</f>
        <v>66.81</v>
      </c>
      <c r="N56" s="187" t="s">
        <v>95</v>
      </c>
      <c r="O56" s="187" t="s">
        <v>95</v>
      </c>
      <c r="P56" s="187" t="s">
        <v>95</v>
      </c>
      <c r="Q56" s="187" t="s">
        <v>95</v>
      </c>
      <c r="R56" s="187" t="s">
        <v>95</v>
      </c>
      <c r="S56" s="187" t="s">
        <v>95</v>
      </c>
      <c r="T56" s="187" t="s">
        <v>95</v>
      </c>
      <c r="U56" s="15"/>
      <c r="V56" s="15"/>
    </row>
    <row r="57" spans="1:22" s="16" customFormat="1" ht="12.75" x14ac:dyDescent="0.2">
      <c r="A57" s="215" t="s">
        <v>59</v>
      </c>
      <c r="B57" s="215"/>
      <c r="C57" s="188"/>
      <c r="D57" s="148">
        <f>D51+D53+D56</f>
        <v>66.81</v>
      </c>
      <c r="E57" s="62" t="str">
        <f>E51</f>
        <v>х </v>
      </c>
      <c r="F57" s="155" t="str">
        <f>F51</f>
        <v>х </v>
      </c>
      <c r="G57" s="187" t="s">
        <v>95</v>
      </c>
      <c r="H57" s="187" t="s">
        <v>95</v>
      </c>
      <c r="I57" s="154">
        <f>I51</f>
        <v>0</v>
      </c>
      <c r="J57" s="187" t="s">
        <v>95</v>
      </c>
      <c r="K57" s="148">
        <f>K51+K53+K56</f>
        <v>66.81</v>
      </c>
      <c r="L57" s="148">
        <f>L51+L53+L56</f>
        <v>0</v>
      </c>
      <c r="M57" s="148">
        <f>M51+M53+M56</f>
        <v>66.81</v>
      </c>
      <c r="N57" s="187" t="s">
        <v>95</v>
      </c>
      <c r="O57" s="187" t="s">
        <v>95</v>
      </c>
      <c r="P57" s="187" t="s">
        <v>95</v>
      </c>
      <c r="Q57" s="187" t="s">
        <v>95</v>
      </c>
      <c r="R57" s="187" t="s">
        <v>95</v>
      </c>
      <c r="S57" s="187" t="s">
        <v>95</v>
      </c>
      <c r="T57" s="187" t="s">
        <v>95</v>
      </c>
      <c r="U57" s="15"/>
      <c r="V57" s="15"/>
    </row>
    <row r="58" spans="1:22" s="16" customFormat="1" ht="12.75" x14ac:dyDescent="0.2">
      <c r="A58" s="216" t="s">
        <v>192</v>
      </c>
      <c r="B58" s="216"/>
      <c r="C58" s="185"/>
      <c r="D58" s="156">
        <f>D57</f>
        <v>66.81</v>
      </c>
      <c r="E58" s="156">
        <v>65.849999999999994</v>
      </c>
      <c r="F58" s="156">
        <v>0</v>
      </c>
      <c r="G58" s="156">
        <v>0</v>
      </c>
      <c r="H58" s="156">
        <v>0</v>
      </c>
      <c r="I58" s="156">
        <f>D58-E58-F58</f>
        <v>0.96000000000000796</v>
      </c>
      <c r="J58" s="156">
        <v>0</v>
      </c>
      <c r="K58" s="156">
        <f>K57</f>
        <v>66.81</v>
      </c>
      <c r="L58" s="156">
        <f>L57</f>
        <v>0</v>
      </c>
      <c r="M58" s="156">
        <f>M57</f>
        <v>66.81</v>
      </c>
      <c r="N58" s="187" t="s">
        <v>95</v>
      </c>
      <c r="O58" s="187" t="s">
        <v>95</v>
      </c>
      <c r="P58" s="77" t="str">
        <f>P57</f>
        <v>-</v>
      </c>
      <c r="Q58" s="185" t="s">
        <v>95</v>
      </c>
      <c r="R58" s="63" t="str">
        <f>R57</f>
        <v>-</v>
      </c>
      <c r="S58" s="63" t="str">
        <f>S57</f>
        <v>-</v>
      </c>
      <c r="T58" s="63" t="str">
        <f>T57</f>
        <v>-</v>
      </c>
      <c r="U58" s="15"/>
      <c r="V58" s="15"/>
    </row>
    <row r="59" spans="1:22" s="16" customFormat="1" ht="12.75" x14ac:dyDescent="0.2">
      <c r="A59" s="109" t="s">
        <v>100</v>
      </c>
      <c r="B59" s="212" t="s">
        <v>98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4"/>
      <c r="U59" s="15"/>
      <c r="V59" s="15"/>
    </row>
    <row r="60" spans="1:22" s="16" customFormat="1" ht="12.75" x14ac:dyDescent="0.2">
      <c r="A60" s="51" t="s">
        <v>10</v>
      </c>
      <c r="B60" s="253" t="s">
        <v>179</v>
      </c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62"/>
      <c r="U60" s="15"/>
      <c r="V60" s="15"/>
    </row>
    <row r="61" spans="1:22" s="16" customFormat="1" ht="12.75" x14ac:dyDescent="0.2">
      <c r="A61" s="52" t="s">
        <v>11</v>
      </c>
      <c r="B61" s="208" t="s">
        <v>55</v>
      </c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10"/>
      <c r="U61" s="15"/>
      <c r="V61" s="15"/>
    </row>
    <row r="62" spans="1:22" s="16" customFormat="1" ht="51" x14ac:dyDescent="0.2">
      <c r="A62" s="96" t="s">
        <v>89</v>
      </c>
      <c r="B62" s="157" t="s">
        <v>234</v>
      </c>
      <c r="C62" s="196" t="s">
        <v>205</v>
      </c>
      <c r="D62" s="148">
        <v>12447.13</v>
      </c>
      <c r="E62" s="61" t="s">
        <v>16</v>
      </c>
      <c r="F62" s="61" t="s">
        <v>16</v>
      </c>
      <c r="G62" s="61" t="s">
        <v>16</v>
      </c>
      <c r="H62" s="61" t="s">
        <v>16</v>
      </c>
      <c r="I62" s="61" t="s">
        <v>16</v>
      </c>
      <c r="J62" s="61" t="s">
        <v>16</v>
      </c>
      <c r="K62" s="148">
        <v>0</v>
      </c>
      <c r="L62" s="59">
        <f>D62</f>
        <v>12447.13</v>
      </c>
      <c r="M62" s="59">
        <f>D62</f>
        <v>12447.13</v>
      </c>
      <c r="N62" s="151" t="s">
        <v>95</v>
      </c>
      <c r="O62" s="151" t="s">
        <v>95</v>
      </c>
      <c r="P62" s="151" t="s">
        <v>95</v>
      </c>
      <c r="Q62" s="151" t="s">
        <v>95</v>
      </c>
      <c r="R62" s="151" t="s">
        <v>95</v>
      </c>
      <c r="S62" s="151" t="s">
        <v>95</v>
      </c>
      <c r="T62" s="151" t="s">
        <v>95</v>
      </c>
      <c r="U62" s="15"/>
      <c r="V62" s="15"/>
    </row>
    <row r="63" spans="1:22" s="16" customFormat="1" ht="51" x14ac:dyDescent="0.2">
      <c r="A63" s="96" t="s">
        <v>165</v>
      </c>
      <c r="B63" s="158" t="s">
        <v>227</v>
      </c>
      <c r="C63" s="198" t="s">
        <v>219</v>
      </c>
      <c r="D63" s="148">
        <v>15107.56</v>
      </c>
      <c r="E63" s="61" t="s">
        <v>215</v>
      </c>
      <c r="F63" s="61" t="s">
        <v>215</v>
      </c>
      <c r="G63" s="61" t="s">
        <v>215</v>
      </c>
      <c r="H63" s="61" t="s">
        <v>215</v>
      </c>
      <c r="I63" s="61" t="s">
        <v>215</v>
      </c>
      <c r="J63" s="61" t="s">
        <v>215</v>
      </c>
      <c r="K63" s="148">
        <v>0</v>
      </c>
      <c r="L63" s="148">
        <v>15107.56</v>
      </c>
      <c r="M63" s="59">
        <v>15107.56</v>
      </c>
      <c r="N63" s="197"/>
      <c r="O63" s="197"/>
      <c r="P63" s="197"/>
      <c r="Q63" s="197"/>
      <c r="R63" s="197"/>
      <c r="S63" s="197"/>
      <c r="T63" s="197"/>
      <c r="U63" s="15"/>
      <c r="V63" s="15"/>
    </row>
    <row r="64" spans="1:22" s="16" customFormat="1" ht="63.75" x14ac:dyDescent="0.2">
      <c r="A64" s="96" t="s">
        <v>171</v>
      </c>
      <c r="B64" s="158" t="s">
        <v>233</v>
      </c>
      <c r="C64" s="196" t="s">
        <v>206</v>
      </c>
      <c r="D64" s="148">
        <v>1511.78</v>
      </c>
      <c r="E64" s="61" t="s">
        <v>16</v>
      </c>
      <c r="F64" s="61" t="s">
        <v>16</v>
      </c>
      <c r="G64" s="61" t="s">
        <v>16</v>
      </c>
      <c r="H64" s="61" t="s">
        <v>16</v>
      </c>
      <c r="I64" s="61" t="s">
        <v>16</v>
      </c>
      <c r="J64" s="61" t="s">
        <v>16</v>
      </c>
      <c r="K64" s="148">
        <f t="shared" ref="K64:K72" si="4">D64</f>
        <v>1511.78</v>
      </c>
      <c r="L64" s="59">
        <v>0</v>
      </c>
      <c r="M64" s="59">
        <f t="shared" ref="M64:M72" si="5">D64</f>
        <v>1511.78</v>
      </c>
      <c r="N64" s="151" t="s">
        <v>95</v>
      </c>
      <c r="O64" s="151" t="s">
        <v>95</v>
      </c>
      <c r="P64" s="151" t="s">
        <v>95</v>
      </c>
      <c r="Q64" s="151" t="s">
        <v>95</v>
      </c>
      <c r="R64" s="151" t="s">
        <v>95</v>
      </c>
      <c r="S64" s="151" t="s">
        <v>95</v>
      </c>
      <c r="T64" s="151" t="s">
        <v>95</v>
      </c>
      <c r="U64" s="15"/>
      <c r="V64" s="15"/>
    </row>
    <row r="65" spans="1:22" s="16" customFormat="1" ht="63.75" x14ac:dyDescent="0.2">
      <c r="A65" s="96" t="s">
        <v>172</v>
      </c>
      <c r="B65" s="158" t="s">
        <v>201</v>
      </c>
      <c r="C65" s="196" t="s">
        <v>207</v>
      </c>
      <c r="D65" s="148">
        <v>589.64</v>
      </c>
      <c r="E65" s="61" t="s">
        <v>16</v>
      </c>
      <c r="F65" s="61" t="s">
        <v>16</v>
      </c>
      <c r="G65" s="61" t="s">
        <v>16</v>
      </c>
      <c r="H65" s="61" t="s">
        <v>16</v>
      </c>
      <c r="I65" s="61" t="s">
        <v>16</v>
      </c>
      <c r="J65" s="61" t="s">
        <v>16</v>
      </c>
      <c r="K65" s="148">
        <f t="shared" si="4"/>
        <v>589.64</v>
      </c>
      <c r="L65" s="59">
        <v>0</v>
      </c>
      <c r="M65" s="59">
        <f t="shared" si="5"/>
        <v>589.64</v>
      </c>
      <c r="N65" s="151" t="s">
        <v>95</v>
      </c>
      <c r="O65" s="151" t="s">
        <v>95</v>
      </c>
      <c r="P65" s="151" t="s">
        <v>95</v>
      </c>
      <c r="Q65" s="151" t="s">
        <v>95</v>
      </c>
      <c r="R65" s="151" t="s">
        <v>95</v>
      </c>
      <c r="S65" s="151" t="s">
        <v>95</v>
      </c>
      <c r="T65" s="151" t="s">
        <v>95</v>
      </c>
      <c r="U65" s="15"/>
      <c r="V65" s="15"/>
    </row>
    <row r="66" spans="1:22" s="16" customFormat="1" ht="63.75" x14ac:dyDescent="0.2">
      <c r="A66" s="96" t="s">
        <v>173</v>
      </c>
      <c r="B66" s="158" t="s">
        <v>232</v>
      </c>
      <c r="C66" s="196" t="s">
        <v>208</v>
      </c>
      <c r="D66" s="148">
        <v>372.45</v>
      </c>
      <c r="E66" s="61" t="s">
        <v>16</v>
      </c>
      <c r="F66" s="61" t="s">
        <v>16</v>
      </c>
      <c r="G66" s="61" t="s">
        <v>16</v>
      </c>
      <c r="H66" s="61" t="s">
        <v>16</v>
      </c>
      <c r="I66" s="61" t="s">
        <v>16</v>
      </c>
      <c r="J66" s="61" t="s">
        <v>16</v>
      </c>
      <c r="K66" s="148">
        <f t="shared" si="4"/>
        <v>372.45</v>
      </c>
      <c r="L66" s="59">
        <v>0</v>
      </c>
      <c r="M66" s="148">
        <f t="shared" si="5"/>
        <v>372.45</v>
      </c>
      <c r="N66" s="151" t="s">
        <v>95</v>
      </c>
      <c r="O66" s="151" t="s">
        <v>95</v>
      </c>
      <c r="P66" s="151" t="s">
        <v>95</v>
      </c>
      <c r="Q66" s="151" t="s">
        <v>95</v>
      </c>
      <c r="R66" s="151" t="s">
        <v>95</v>
      </c>
      <c r="S66" s="151" t="s">
        <v>95</v>
      </c>
      <c r="T66" s="151" t="s">
        <v>95</v>
      </c>
      <c r="U66" s="15"/>
      <c r="V66" s="15"/>
    </row>
    <row r="67" spans="1:22" s="16" customFormat="1" ht="51" x14ac:dyDescent="0.2">
      <c r="A67" s="96" t="s">
        <v>174</v>
      </c>
      <c r="B67" s="158" t="s">
        <v>202</v>
      </c>
      <c r="C67" s="196" t="s">
        <v>209</v>
      </c>
      <c r="D67" s="148">
        <v>631.24</v>
      </c>
      <c r="E67" s="61" t="s">
        <v>16</v>
      </c>
      <c r="F67" s="61" t="s">
        <v>16</v>
      </c>
      <c r="G67" s="61" t="s">
        <v>16</v>
      </c>
      <c r="H67" s="61" t="s">
        <v>16</v>
      </c>
      <c r="I67" s="61" t="s">
        <v>16</v>
      </c>
      <c r="J67" s="61" t="s">
        <v>16</v>
      </c>
      <c r="K67" s="148">
        <f t="shared" si="4"/>
        <v>631.24</v>
      </c>
      <c r="L67" s="59">
        <v>0</v>
      </c>
      <c r="M67" s="148">
        <f t="shared" si="5"/>
        <v>631.24</v>
      </c>
      <c r="N67" s="151" t="s">
        <v>95</v>
      </c>
      <c r="O67" s="151" t="s">
        <v>95</v>
      </c>
      <c r="P67" s="151" t="s">
        <v>95</v>
      </c>
      <c r="Q67" s="151" t="s">
        <v>95</v>
      </c>
      <c r="R67" s="151" t="s">
        <v>95</v>
      </c>
      <c r="S67" s="151" t="s">
        <v>95</v>
      </c>
      <c r="T67" s="151" t="s">
        <v>95</v>
      </c>
      <c r="U67" s="15"/>
      <c r="V67" s="15"/>
    </row>
    <row r="68" spans="1:22" s="16" customFormat="1" ht="63.75" x14ac:dyDescent="0.2">
      <c r="A68" s="96" t="s">
        <v>175</v>
      </c>
      <c r="B68" s="158" t="s">
        <v>228</v>
      </c>
      <c r="C68" s="196" t="s">
        <v>210</v>
      </c>
      <c r="D68" s="148">
        <v>857.34</v>
      </c>
      <c r="E68" s="61" t="s">
        <v>16</v>
      </c>
      <c r="F68" s="61" t="s">
        <v>16</v>
      </c>
      <c r="G68" s="61" t="s">
        <v>16</v>
      </c>
      <c r="H68" s="61" t="s">
        <v>16</v>
      </c>
      <c r="I68" s="61" t="s">
        <v>16</v>
      </c>
      <c r="J68" s="61" t="s">
        <v>16</v>
      </c>
      <c r="K68" s="148">
        <f t="shared" si="4"/>
        <v>857.34</v>
      </c>
      <c r="L68" s="59">
        <v>0</v>
      </c>
      <c r="M68" s="148">
        <f t="shared" si="5"/>
        <v>857.34</v>
      </c>
      <c r="N68" s="151" t="s">
        <v>95</v>
      </c>
      <c r="O68" s="151" t="s">
        <v>95</v>
      </c>
      <c r="P68" s="151" t="s">
        <v>95</v>
      </c>
      <c r="Q68" s="151" t="s">
        <v>95</v>
      </c>
      <c r="R68" s="151" t="s">
        <v>95</v>
      </c>
      <c r="S68" s="151" t="s">
        <v>95</v>
      </c>
      <c r="T68" s="151" t="s">
        <v>95</v>
      </c>
      <c r="U68" s="15"/>
      <c r="V68" s="15"/>
    </row>
    <row r="69" spans="1:22" s="16" customFormat="1" ht="51" x14ac:dyDescent="0.2">
      <c r="A69" s="96" t="s">
        <v>176</v>
      </c>
      <c r="B69" s="158" t="s">
        <v>231</v>
      </c>
      <c r="C69" s="196" t="s">
        <v>211</v>
      </c>
      <c r="D69" s="148">
        <v>1449.96</v>
      </c>
      <c r="E69" s="61" t="s">
        <v>16</v>
      </c>
      <c r="F69" s="61" t="s">
        <v>16</v>
      </c>
      <c r="G69" s="61" t="s">
        <v>16</v>
      </c>
      <c r="H69" s="61" t="s">
        <v>16</v>
      </c>
      <c r="I69" s="61" t="s">
        <v>16</v>
      </c>
      <c r="J69" s="61" t="s">
        <v>16</v>
      </c>
      <c r="K69" s="148">
        <f t="shared" si="4"/>
        <v>1449.96</v>
      </c>
      <c r="L69" s="59">
        <v>0</v>
      </c>
      <c r="M69" s="148">
        <f t="shared" si="5"/>
        <v>1449.96</v>
      </c>
      <c r="N69" s="151" t="s">
        <v>95</v>
      </c>
      <c r="O69" s="151" t="s">
        <v>95</v>
      </c>
      <c r="P69" s="151" t="s">
        <v>95</v>
      </c>
      <c r="Q69" s="151" t="s">
        <v>95</v>
      </c>
      <c r="R69" s="151" t="s">
        <v>95</v>
      </c>
      <c r="S69" s="151" t="s">
        <v>95</v>
      </c>
      <c r="T69" s="151" t="s">
        <v>95</v>
      </c>
      <c r="U69" s="15"/>
      <c r="V69" s="15"/>
    </row>
    <row r="70" spans="1:22" s="16" customFormat="1" ht="51" x14ac:dyDescent="0.2">
      <c r="A70" s="96" t="s">
        <v>177</v>
      </c>
      <c r="B70" s="158" t="s">
        <v>203</v>
      </c>
      <c r="C70" s="196" t="s">
        <v>212</v>
      </c>
      <c r="D70" s="148">
        <v>1828.76</v>
      </c>
      <c r="E70" s="61" t="s">
        <v>16</v>
      </c>
      <c r="F70" s="61" t="s">
        <v>16</v>
      </c>
      <c r="G70" s="61" t="s">
        <v>16</v>
      </c>
      <c r="H70" s="61" t="s">
        <v>16</v>
      </c>
      <c r="I70" s="61" t="s">
        <v>16</v>
      </c>
      <c r="J70" s="61" t="s">
        <v>16</v>
      </c>
      <c r="K70" s="148">
        <f t="shared" si="4"/>
        <v>1828.76</v>
      </c>
      <c r="L70" s="59">
        <v>0</v>
      </c>
      <c r="M70" s="148">
        <f t="shared" si="5"/>
        <v>1828.76</v>
      </c>
      <c r="N70" s="151" t="s">
        <v>95</v>
      </c>
      <c r="O70" s="151" t="s">
        <v>95</v>
      </c>
      <c r="P70" s="151" t="s">
        <v>95</v>
      </c>
      <c r="Q70" s="151" t="s">
        <v>95</v>
      </c>
      <c r="R70" s="151" t="s">
        <v>95</v>
      </c>
      <c r="S70" s="151" t="s">
        <v>95</v>
      </c>
      <c r="T70" s="151" t="s">
        <v>95</v>
      </c>
      <c r="U70" s="15"/>
      <c r="V70" s="15"/>
    </row>
    <row r="71" spans="1:22" s="16" customFormat="1" ht="51" x14ac:dyDescent="0.2">
      <c r="A71" s="96" t="s">
        <v>204</v>
      </c>
      <c r="B71" s="158" t="s">
        <v>229</v>
      </c>
      <c r="C71" s="196" t="s">
        <v>213</v>
      </c>
      <c r="D71" s="148">
        <v>1794.21</v>
      </c>
      <c r="E71" s="61" t="s">
        <v>16</v>
      </c>
      <c r="F71" s="61" t="s">
        <v>16</v>
      </c>
      <c r="G71" s="61" t="s">
        <v>16</v>
      </c>
      <c r="H71" s="61" t="s">
        <v>16</v>
      </c>
      <c r="I71" s="61" t="s">
        <v>16</v>
      </c>
      <c r="J71" s="61" t="s">
        <v>16</v>
      </c>
      <c r="K71" s="148">
        <f t="shared" ref="K71" si="6">D71</f>
        <v>1794.21</v>
      </c>
      <c r="L71" s="59">
        <v>0</v>
      </c>
      <c r="M71" s="148">
        <f t="shared" ref="M71" si="7">D71</f>
        <v>1794.21</v>
      </c>
      <c r="N71" s="195" t="s">
        <v>95</v>
      </c>
      <c r="O71" s="195" t="s">
        <v>95</v>
      </c>
      <c r="P71" s="195" t="s">
        <v>95</v>
      </c>
      <c r="Q71" s="195" t="s">
        <v>95</v>
      </c>
      <c r="R71" s="195" t="s">
        <v>95</v>
      </c>
      <c r="S71" s="195" t="s">
        <v>95</v>
      </c>
      <c r="T71" s="195" t="s">
        <v>95</v>
      </c>
      <c r="U71" s="15"/>
      <c r="V71" s="15"/>
    </row>
    <row r="72" spans="1:22" s="16" customFormat="1" ht="51" x14ac:dyDescent="0.2">
      <c r="A72" s="96" t="s">
        <v>216</v>
      </c>
      <c r="B72" s="158" t="s">
        <v>230</v>
      </c>
      <c r="C72" s="196" t="s">
        <v>214</v>
      </c>
      <c r="D72" s="148">
        <v>368.94</v>
      </c>
      <c r="E72" s="61" t="s">
        <v>16</v>
      </c>
      <c r="F72" s="61" t="s">
        <v>16</v>
      </c>
      <c r="G72" s="61" t="s">
        <v>16</v>
      </c>
      <c r="H72" s="61" t="s">
        <v>16</v>
      </c>
      <c r="I72" s="61" t="s">
        <v>16</v>
      </c>
      <c r="J72" s="61" t="s">
        <v>16</v>
      </c>
      <c r="K72" s="148">
        <f t="shared" si="4"/>
        <v>368.94</v>
      </c>
      <c r="L72" s="59">
        <v>0</v>
      </c>
      <c r="M72" s="148">
        <f t="shared" si="5"/>
        <v>368.94</v>
      </c>
      <c r="N72" s="151" t="s">
        <v>95</v>
      </c>
      <c r="O72" s="151" t="s">
        <v>95</v>
      </c>
      <c r="P72" s="151" t="s">
        <v>95</v>
      </c>
      <c r="Q72" s="151" t="s">
        <v>95</v>
      </c>
      <c r="R72" s="151" t="s">
        <v>95</v>
      </c>
      <c r="S72" s="151" t="s">
        <v>95</v>
      </c>
      <c r="T72" s="151" t="s">
        <v>95</v>
      </c>
      <c r="U72" s="15"/>
      <c r="V72" s="15"/>
    </row>
    <row r="73" spans="1:22" s="16" customFormat="1" ht="12.75" x14ac:dyDescent="0.2">
      <c r="A73" s="203" t="s">
        <v>60</v>
      </c>
      <c r="B73" s="204"/>
      <c r="C73" s="151"/>
      <c r="D73" s="148">
        <f>SUM(D62:D72)</f>
        <v>36959.01</v>
      </c>
      <c r="E73" s="59" t="s">
        <v>16</v>
      </c>
      <c r="F73" s="59" t="s">
        <v>16</v>
      </c>
      <c r="G73" s="151" t="s">
        <v>95</v>
      </c>
      <c r="H73" s="151" t="s">
        <v>95</v>
      </c>
      <c r="I73" s="61" t="str">
        <f>'5'!J74</f>
        <v>-</v>
      </c>
      <c r="J73" s="151" t="s">
        <v>95</v>
      </c>
      <c r="K73" s="148">
        <f>SUM(K62:K72)</f>
        <v>9404.3200000000015</v>
      </c>
      <c r="L73" s="148">
        <f>SUM(L62:L72)</f>
        <v>27554.69</v>
      </c>
      <c r="M73" s="148">
        <f>SUM(M62:M72)</f>
        <v>36959.01</v>
      </c>
      <c r="N73" s="151" t="s">
        <v>95</v>
      </c>
      <c r="O73" s="151" t="s">
        <v>95</v>
      </c>
      <c r="P73" s="159" t="str">
        <f>'5'!T74</f>
        <v>-</v>
      </c>
      <c r="Q73" s="151" t="s">
        <v>95</v>
      </c>
      <c r="R73" s="159" t="str">
        <f>'5'!V74</f>
        <v>-</v>
      </c>
      <c r="S73" s="159" t="str">
        <f>'5'!W74</f>
        <v>-</v>
      </c>
      <c r="T73" s="159" t="str">
        <f>'5'!X74</f>
        <v>-</v>
      </c>
      <c r="U73" s="15"/>
      <c r="V73" s="15"/>
    </row>
    <row r="74" spans="1:22" s="16" customFormat="1" ht="12.75" x14ac:dyDescent="0.2">
      <c r="A74" s="151" t="s">
        <v>33</v>
      </c>
      <c r="B74" s="208" t="s">
        <v>129</v>
      </c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10"/>
      <c r="U74" s="15"/>
      <c r="V74" s="15"/>
    </row>
    <row r="75" spans="1:22" s="16" customFormat="1" ht="12.75" x14ac:dyDescent="0.2">
      <c r="A75" s="203" t="s">
        <v>61</v>
      </c>
      <c r="B75" s="204"/>
      <c r="C75" s="151"/>
      <c r="D75" s="59">
        <v>0</v>
      </c>
      <c r="E75" s="151" t="s">
        <v>16</v>
      </c>
      <c r="F75" s="151" t="s">
        <v>16</v>
      </c>
      <c r="G75" s="151" t="s">
        <v>95</v>
      </c>
      <c r="H75" s="151" t="s">
        <v>95</v>
      </c>
      <c r="I75" s="151" t="s">
        <v>95</v>
      </c>
      <c r="J75" s="151" t="s">
        <v>95</v>
      </c>
      <c r="K75" s="59">
        <v>0</v>
      </c>
      <c r="L75" s="59">
        <v>0</v>
      </c>
      <c r="M75" s="59">
        <v>0</v>
      </c>
      <c r="N75" s="151" t="s">
        <v>95</v>
      </c>
      <c r="O75" s="151" t="s">
        <v>95</v>
      </c>
      <c r="P75" s="151" t="s">
        <v>95</v>
      </c>
      <c r="Q75" s="151" t="s">
        <v>95</v>
      </c>
      <c r="R75" s="151" t="s">
        <v>95</v>
      </c>
      <c r="S75" s="151" t="s">
        <v>95</v>
      </c>
      <c r="T75" s="151" t="s">
        <v>95</v>
      </c>
      <c r="U75" s="15"/>
      <c r="V75" s="15"/>
    </row>
    <row r="76" spans="1:22" s="16" customFormat="1" ht="12.75" x14ac:dyDescent="0.2">
      <c r="A76" s="55" t="s">
        <v>34</v>
      </c>
      <c r="B76" s="203" t="s">
        <v>56</v>
      </c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11"/>
      <c r="U76" s="15"/>
      <c r="V76" s="15"/>
    </row>
    <row r="77" spans="1:22" s="16" customFormat="1" ht="12.75" x14ac:dyDescent="0.2">
      <c r="A77" s="203" t="s">
        <v>62</v>
      </c>
      <c r="B77" s="204"/>
      <c r="C77" s="151"/>
      <c r="D77" s="59">
        <v>0</v>
      </c>
      <c r="E77" s="151" t="s">
        <v>16</v>
      </c>
      <c r="F77" s="151" t="s">
        <v>16</v>
      </c>
      <c r="G77" s="151" t="s">
        <v>95</v>
      </c>
      <c r="H77" s="151" t="s">
        <v>95</v>
      </c>
      <c r="I77" s="151" t="s">
        <v>95</v>
      </c>
      <c r="J77" s="151" t="s">
        <v>95</v>
      </c>
      <c r="K77" s="59">
        <v>0</v>
      </c>
      <c r="L77" s="59">
        <v>0</v>
      </c>
      <c r="M77" s="59">
        <v>0</v>
      </c>
      <c r="N77" s="151" t="s">
        <v>95</v>
      </c>
      <c r="O77" s="151" t="s">
        <v>95</v>
      </c>
      <c r="P77" s="151" t="s">
        <v>95</v>
      </c>
      <c r="Q77" s="151" t="s">
        <v>95</v>
      </c>
      <c r="R77" s="151" t="s">
        <v>95</v>
      </c>
      <c r="S77" s="151" t="s">
        <v>95</v>
      </c>
      <c r="T77" s="151" t="s">
        <v>95</v>
      </c>
      <c r="U77" s="15"/>
      <c r="V77" s="15"/>
    </row>
    <row r="78" spans="1:22" s="16" customFormat="1" ht="12.75" x14ac:dyDescent="0.2">
      <c r="A78" s="203" t="s">
        <v>63</v>
      </c>
      <c r="B78" s="204"/>
      <c r="C78" s="151"/>
      <c r="D78" s="148">
        <f>D73+D75+D77</f>
        <v>36959.01</v>
      </c>
      <c r="E78" s="59" t="str">
        <f>E73</f>
        <v>х </v>
      </c>
      <c r="F78" s="59" t="str">
        <f>F73</f>
        <v>х </v>
      </c>
      <c r="G78" s="151" t="s">
        <v>95</v>
      </c>
      <c r="H78" s="151" t="s">
        <v>95</v>
      </c>
      <c r="I78" s="61" t="str">
        <f>I73</f>
        <v>-</v>
      </c>
      <c r="J78" s="151" t="s">
        <v>95</v>
      </c>
      <c r="K78" s="148">
        <f>K73+K75+K77</f>
        <v>9404.3200000000015</v>
      </c>
      <c r="L78" s="148">
        <f>L73+L75+L77</f>
        <v>27554.69</v>
      </c>
      <c r="M78" s="148">
        <f>M73+M75+M77</f>
        <v>36959.01</v>
      </c>
      <c r="N78" s="151" t="s">
        <v>95</v>
      </c>
      <c r="O78" s="151" t="s">
        <v>95</v>
      </c>
      <c r="P78" s="67" t="str">
        <f>P73</f>
        <v>-</v>
      </c>
      <c r="Q78" s="151" t="s">
        <v>95</v>
      </c>
      <c r="R78" s="59" t="str">
        <f>R73</f>
        <v>-</v>
      </c>
      <c r="S78" s="59" t="str">
        <f>S73</f>
        <v>-</v>
      </c>
      <c r="T78" s="59" t="str">
        <f>T73</f>
        <v>-</v>
      </c>
      <c r="U78" s="15"/>
      <c r="V78" s="15"/>
    </row>
    <row r="79" spans="1:22" s="16" customFormat="1" ht="12.75" x14ac:dyDescent="0.2">
      <c r="A79" s="253" t="s">
        <v>101</v>
      </c>
      <c r="B79" s="254"/>
      <c r="C79" s="150"/>
      <c r="D79" s="156">
        <f>D78</f>
        <v>36959.01</v>
      </c>
      <c r="E79" s="156">
        <v>36959.01</v>
      </c>
      <c r="F79" s="60">
        <v>0</v>
      </c>
      <c r="G79" s="60">
        <v>0</v>
      </c>
      <c r="H79" s="60">
        <v>0</v>
      </c>
      <c r="I79" s="156">
        <f>D79-E79</f>
        <v>0</v>
      </c>
      <c r="J79" s="60">
        <v>0</v>
      </c>
      <c r="K79" s="156">
        <f>K78</f>
        <v>9404.3200000000015</v>
      </c>
      <c r="L79" s="156">
        <f>L78</f>
        <v>27554.69</v>
      </c>
      <c r="M79" s="156">
        <f>M78</f>
        <v>36959.01</v>
      </c>
      <c r="N79" s="151" t="s">
        <v>95</v>
      </c>
      <c r="O79" s="151" t="s">
        <v>95</v>
      </c>
      <c r="P79" s="68" t="str">
        <f>P78</f>
        <v>-</v>
      </c>
      <c r="Q79" s="150" t="s">
        <v>95</v>
      </c>
      <c r="R79" s="60" t="str">
        <f>R78</f>
        <v>-</v>
      </c>
      <c r="S79" s="60" t="str">
        <f>S78</f>
        <v>-</v>
      </c>
      <c r="T79" s="60" t="str">
        <f>T78</f>
        <v>-</v>
      </c>
      <c r="U79" s="15"/>
      <c r="V79" s="15"/>
    </row>
    <row r="80" spans="1:22" s="16" customFormat="1" ht="12.75" x14ac:dyDescent="0.2">
      <c r="A80" s="109" t="s">
        <v>102</v>
      </c>
      <c r="B80" s="263" t="s">
        <v>99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5"/>
      <c r="U80" s="15"/>
      <c r="V80" s="15"/>
    </row>
    <row r="81" spans="1:22" s="16" customFormat="1" ht="12.75" x14ac:dyDescent="0.2">
      <c r="A81" s="51" t="s">
        <v>10</v>
      </c>
      <c r="B81" s="205" t="s">
        <v>179</v>
      </c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7"/>
      <c r="U81" s="15"/>
      <c r="V81" s="15"/>
    </row>
    <row r="82" spans="1:22" s="16" customFormat="1" ht="12.75" x14ac:dyDescent="0.2">
      <c r="A82" s="52" t="s">
        <v>11</v>
      </c>
      <c r="B82" s="208" t="s">
        <v>55</v>
      </c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10"/>
      <c r="U82" s="15"/>
      <c r="V82" s="15"/>
    </row>
    <row r="83" spans="1:22" s="16" customFormat="1" ht="51" x14ac:dyDescent="0.2">
      <c r="A83" s="160" t="s">
        <v>89</v>
      </c>
      <c r="B83" s="161" t="s">
        <v>235</v>
      </c>
      <c r="C83" s="167" t="s">
        <v>164</v>
      </c>
      <c r="D83" s="148">
        <v>282.66000000000003</v>
      </c>
      <c r="E83" s="54" t="s">
        <v>16</v>
      </c>
      <c r="F83" s="54" t="s">
        <v>16</v>
      </c>
      <c r="G83" s="54" t="s">
        <v>16</v>
      </c>
      <c r="H83" s="54" t="s">
        <v>16</v>
      </c>
      <c r="I83" s="54" t="s">
        <v>16</v>
      </c>
      <c r="J83" s="54" t="s">
        <v>16</v>
      </c>
      <c r="K83" s="148">
        <f>D83</f>
        <v>282.66000000000003</v>
      </c>
      <c r="L83" s="148">
        <v>0</v>
      </c>
      <c r="M83" s="148">
        <f>D83</f>
        <v>282.66000000000003</v>
      </c>
      <c r="N83" s="151" t="s">
        <v>95</v>
      </c>
      <c r="O83" s="151" t="s">
        <v>95</v>
      </c>
      <c r="P83" s="151" t="s">
        <v>95</v>
      </c>
      <c r="Q83" s="151" t="s">
        <v>95</v>
      </c>
      <c r="R83" s="151" t="s">
        <v>95</v>
      </c>
      <c r="S83" s="151" t="s">
        <v>95</v>
      </c>
      <c r="T83" s="151" t="s">
        <v>95</v>
      </c>
      <c r="U83" s="15"/>
      <c r="V83" s="15"/>
    </row>
    <row r="84" spans="1:22" s="16" customFormat="1" ht="12.75" x14ac:dyDescent="0.2">
      <c r="A84" s="203"/>
      <c r="B84" s="204"/>
      <c r="C84" s="151"/>
      <c r="D84" s="59">
        <f>SUM(D83:D83)</f>
        <v>282.66000000000003</v>
      </c>
      <c r="E84" s="59" t="s">
        <v>16</v>
      </c>
      <c r="F84" s="59" t="s">
        <v>16</v>
      </c>
      <c r="G84" s="151" t="s">
        <v>95</v>
      </c>
      <c r="H84" s="151" t="s">
        <v>95</v>
      </c>
      <c r="I84" s="61" t="s">
        <v>95</v>
      </c>
      <c r="J84" s="151" t="s">
        <v>95</v>
      </c>
      <c r="K84" s="59">
        <f>SUM(K83)</f>
        <v>282.66000000000003</v>
      </c>
      <c r="L84" s="59">
        <f t="shared" ref="L84:M84" si="8">SUM(L83)</f>
        <v>0</v>
      </c>
      <c r="M84" s="59">
        <f t="shared" si="8"/>
        <v>282.66000000000003</v>
      </c>
      <c r="N84" s="151" t="s">
        <v>95</v>
      </c>
      <c r="O84" s="151" t="s">
        <v>95</v>
      </c>
      <c r="P84" s="151" t="s">
        <v>95</v>
      </c>
      <c r="Q84" s="151" t="s">
        <v>95</v>
      </c>
      <c r="R84" s="151" t="s">
        <v>95</v>
      </c>
      <c r="S84" s="151" t="s">
        <v>95</v>
      </c>
      <c r="T84" s="151" t="s">
        <v>95</v>
      </c>
      <c r="U84" s="15"/>
      <c r="V84" s="15"/>
    </row>
    <row r="85" spans="1:22" s="16" customFormat="1" ht="12.75" x14ac:dyDescent="0.2">
      <c r="A85" s="151" t="s">
        <v>33</v>
      </c>
      <c r="B85" s="208" t="s">
        <v>129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10"/>
      <c r="U85" s="15"/>
      <c r="V85" s="15"/>
    </row>
    <row r="86" spans="1:22" s="16" customFormat="1" ht="12.75" x14ac:dyDescent="0.2">
      <c r="A86" s="203" t="s">
        <v>61</v>
      </c>
      <c r="B86" s="204"/>
      <c r="C86" s="151"/>
      <c r="D86" s="59">
        <v>0</v>
      </c>
      <c r="E86" s="151" t="s">
        <v>16</v>
      </c>
      <c r="F86" s="151" t="s">
        <v>16</v>
      </c>
      <c r="G86" s="151" t="s">
        <v>95</v>
      </c>
      <c r="H86" s="151" t="s">
        <v>95</v>
      </c>
      <c r="I86" s="151" t="s">
        <v>95</v>
      </c>
      <c r="J86" s="151" t="s">
        <v>95</v>
      </c>
      <c r="K86" s="59">
        <v>0</v>
      </c>
      <c r="L86" s="59">
        <v>0</v>
      </c>
      <c r="M86" s="59">
        <v>0</v>
      </c>
      <c r="N86" s="151" t="s">
        <v>95</v>
      </c>
      <c r="O86" s="151" t="s">
        <v>95</v>
      </c>
      <c r="P86" s="151" t="s">
        <v>95</v>
      </c>
      <c r="Q86" s="151" t="s">
        <v>95</v>
      </c>
      <c r="R86" s="151" t="s">
        <v>95</v>
      </c>
      <c r="S86" s="151" t="s">
        <v>95</v>
      </c>
      <c r="T86" s="151" t="s">
        <v>95</v>
      </c>
      <c r="U86" s="15"/>
      <c r="V86" s="15"/>
    </row>
    <row r="87" spans="1:22" s="16" customFormat="1" ht="12.75" x14ac:dyDescent="0.2">
      <c r="A87" s="55" t="s">
        <v>34</v>
      </c>
      <c r="B87" s="203" t="s">
        <v>56</v>
      </c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11"/>
      <c r="U87" s="15"/>
      <c r="V87" s="15"/>
    </row>
    <row r="88" spans="1:22" s="16" customFormat="1" ht="38.25" x14ac:dyDescent="0.2">
      <c r="A88" s="55" t="s">
        <v>181</v>
      </c>
      <c r="B88" s="157" t="s">
        <v>236</v>
      </c>
      <c r="C88" s="165" t="s">
        <v>164</v>
      </c>
      <c r="D88" s="154">
        <v>385.77</v>
      </c>
      <c r="E88" s="54" t="s">
        <v>16</v>
      </c>
      <c r="F88" s="54" t="s">
        <v>16</v>
      </c>
      <c r="G88" s="54" t="s">
        <v>16</v>
      </c>
      <c r="H88" s="54" t="s">
        <v>16</v>
      </c>
      <c r="I88" s="54" t="s">
        <v>16</v>
      </c>
      <c r="J88" s="54" t="s">
        <v>16</v>
      </c>
      <c r="K88" s="154">
        <f>D88</f>
        <v>385.77</v>
      </c>
      <c r="L88" s="154">
        <v>0</v>
      </c>
      <c r="M88" s="154">
        <f>D88</f>
        <v>385.77</v>
      </c>
      <c r="N88" s="165" t="s">
        <v>95</v>
      </c>
      <c r="O88" s="165" t="s">
        <v>95</v>
      </c>
      <c r="P88" s="165" t="s">
        <v>95</v>
      </c>
      <c r="Q88" s="165" t="s">
        <v>95</v>
      </c>
      <c r="R88" s="165" t="s">
        <v>95</v>
      </c>
      <c r="S88" s="165" t="s">
        <v>95</v>
      </c>
      <c r="T88" s="165" t="s">
        <v>95</v>
      </c>
      <c r="U88" s="15"/>
      <c r="V88" s="15"/>
    </row>
    <row r="89" spans="1:22" s="16" customFormat="1" ht="38.25" x14ac:dyDescent="0.2">
      <c r="A89" s="55" t="s">
        <v>182</v>
      </c>
      <c r="B89" s="157" t="s">
        <v>237</v>
      </c>
      <c r="C89" s="165" t="s">
        <v>164</v>
      </c>
      <c r="D89" s="154">
        <v>386.1</v>
      </c>
      <c r="E89" s="54" t="s">
        <v>16</v>
      </c>
      <c r="F89" s="54" t="s">
        <v>16</v>
      </c>
      <c r="G89" s="54" t="s">
        <v>16</v>
      </c>
      <c r="H89" s="54" t="s">
        <v>16</v>
      </c>
      <c r="I89" s="54" t="s">
        <v>16</v>
      </c>
      <c r="J89" s="54" t="s">
        <v>16</v>
      </c>
      <c r="K89" s="154">
        <f t="shared" ref="K89:K94" si="9">D89</f>
        <v>386.1</v>
      </c>
      <c r="L89" s="154">
        <v>0</v>
      </c>
      <c r="M89" s="154">
        <f t="shared" ref="M89:M94" si="10">D89</f>
        <v>386.1</v>
      </c>
      <c r="N89" s="165" t="s">
        <v>95</v>
      </c>
      <c r="O89" s="165" t="s">
        <v>95</v>
      </c>
      <c r="P89" s="165" t="s">
        <v>95</v>
      </c>
      <c r="Q89" s="165" t="s">
        <v>95</v>
      </c>
      <c r="R89" s="165" t="s">
        <v>95</v>
      </c>
      <c r="S89" s="165" t="s">
        <v>95</v>
      </c>
      <c r="T89" s="165" t="s">
        <v>95</v>
      </c>
      <c r="U89" s="15"/>
      <c r="V89" s="15"/>
    </row>
    <row r="90" spans="1:22" s="16" customFormat="1" ht="38.25" x14ac:dyDescent="0.2">
      <c r="A90" s="55" t="s">
        <v>183</v>
      </c>
      <c r="B90" s="157" t="s">
        <v>238</v>
      </c>
      <c r="C90" s="165" t="s">
        <v>164</v>
      </c>
      <c r="D90" s="154">
        <v>259.14</v>
      </c>
      <c r="E90" s="54" t="s">
        <v>16</v>
      </c>
      <c r="F90" s="54" t="s">
        <v>16</v>
      </c>
      <c r="G90" s="54" t="s">
        <v>16</v>
      </c>
      <c r="H90" s="54" t="s">
        <v>16</v>
      </c>
      <c r="I90" s="54" t="s">
        <v>16</v>
      </c>
      <c r="J90" s="54" t="s">
        <v>16</v>
      </c>
      <c r="K90" s="154">
        <f t="shared" si="9"/>
        <v>259.14</v>
      </c>
      <c r="L90" s="154">
        <v>0</v>
      </c>
      <c r="M90" s="154">
        <f t="shared" si="10"/>
        <v>259.14</v>
      </c>
      <c r="N90" s="165" t="s">
        <v>95</v>
      </c>
      <c r="O90" s="165" t="s">
        <v>95</v>
      </c>
      <c r="P90" s="165" t="s">
        <v>95</v>
      </c>
      <c r="Q90" s="165" t="s">
        <v>95</v>
      </c>
      <c r="R90" s="165" t="s">
        <v>95</v>
      </c>
      <c r="S90" s="165" t="s">
        <v>95</v>
      </c>
      <c r="T90" s="165" t="s">
        <v>95</v>
      </c>
      <c r="U90" s="15"/>
      <c r="V90" s="15"/>
    </row>
    <row r="91" spans="1:22" s="16" customFormat="1" ht="38.25" x14ac:dyDescent="0.2">
      <c r="A91" s="55" t="s">
        <v>184</v>
      </c>
      <c r="B91" s="157" t="s">
        <v>222</v>
      </c>
      <c r="C91" s="165" t="s">
        <v>164</v>
      </c>
      <c r="D91" s="154">
        <v>158.28</v>
      </c>
      <c r="E91" s="54" t="s">
        <v>16</v>
      </c>
      <c r="F91" s="54" t="s">
        <v>16</v>
      </c>
      <c r="G91" s="54" t="s">
        <v>16</v>
      </c>
      <c r="H91" s="54" t="s">
        <v>16</v>
      </c>
      <c r="I91" s="54" t="s">
        <v>16</v>
      </c>
      <c r="J91" s="54" t="s">
        <v>16</v>
      </c>
      <c r="K91" s="154">
        <f t="shared" si="9"/>
        <v>158.28</v>
      </c>
      <c r="L91" s="154">
        <v>0</v>
      </c>
      <c r="M91" s="154">
        <f t="shared" si="10"/>
        <v>158.28</v>
      </c>
      <c r="N91" s="165" t="s">
        <v>95</v>
      </c>
      <c r="O91" s="165" t="s">
        <v>95</v>
      </c>
      <c r="P91" s="165" t="s">
        <v>95</v>
      </c>
      <c r="Q91" s="165" t="s">
        <v>95</v>
      </c>
      <c r="R91" s="165" t="s">
        <v>95</v>
      </c>
      <c r="S91" s="165" t="s">
        <v>95</v>
      </c>
      <c r="T91" s="165" t="s">
        <v>95</v>
      </c>
      <c r="U91" s="15"/>
      <c r="V91" s="15"/>
    </row>
    <row r="92" spans="1:22" s="16" customFormat="1" ht="38.25" x14ac:dyDescent="0.2">
      <c r="A92" s="55" t="s">
        <v>185</v>
      </c>
      <c r="B92" s="157" t="s">
        <v>200</v>
      </c>
      <c r="C92" s="165" t="s">
        <v>164</v>
      </c>
      <c r="D92" s="154">
        <v>192.32</v>
      </c>
      <c r="E92" s="54" t="s">
        <v>16</v>
      </c>
      <c r="F92" s="54" t="s">
        <v>16</v>
      </c>
      <c r="G92" s="54" t="s">
        <v>16</v>
      </c>
      <c r="H92" s="54" t="s">
        <v>16</v>
      </c>
      <c r="I92" s="54" t="s">
        <v>16</v>
      </c>
      <c r="J92" s="54" t="s">
        <v>16</v>
      </c>
      <c r="K92" s="154">
        <f t="shared" si="9"/>
        <v>192.32</v>
      </c>
      <c r="L92" s="154">
        <v>0</v>
      </c>
      <c r="M92" s="154">
        <f t="shared" si="10"/>
        <v>192.32</v>
      </c>
      <c r="N92" s="165" t="s">
        <v>95</v>
      </c>
      <c r="O92" s="165" t="s">
        <v>95</v>
      </c>
      <c r="P92" s="165" t="s">
        <v>95</v>
      </c>
      <c r="Q92" s="165" t="s">
        <v>95</v>
      </c>
      <c r="R92" s="165" t="s">
        <v>95</v>
      </c>
      <c r="S92" s="165" t="s">
        <v>95</v>
      </c>
      <c r="T92" s="165" t="s">
        <v>95</v>
      </c>
      <c r="U92" s="15"/>
      <c r="V92" s="15"/>
    </row>
    <row r="93" spans="1:22" s="16" customFormat="1" ht="38.25" x14ac:dyDescent="0.2">
      <c r="A93" s="55" t="s">
        <v>186</v>
      </c>
      <c r="B93" s="157" t="s">
        <v>239</v>
      </c>
      <c r="C93" s="165" t="s">
        <v>164</v>
      </c>
      <c r="D93" s="154">
        <v>215.48</v>
      </c>
      <c r="E93" s="54" t="s">
        <v>16</v>
      </c>
      <c r="F93" s="54" t="s">
        <v>16</v>
      </c>
      <c r="G93" s="54" t="s">
        <v>16</v>
      </c>
      <c r="H93" s="54" t="s">
        <v>16</v>
      </c>
      <c r="I93" s="54" t="s">
        <v>16</v>
      </c>
      <c r="J93" s="54" t="s">
        <v>16</v>
      </c>
      <c r="K93" s="154">
        <f t="shared" si="9"/>
        <v>215.48</v>
      </c>
      <c r="L93" s="154">
        <v>0</v>
      </c>
      <c r="M93" s="154">
        <f t="shared" si="10"/>
        <v>215.48</v>
      </c>
      <c r="N93" s="165" t="s">
        <v>95</v>
      </c>
      <c r="O93" s="165" t="s">
        <v>95</v>
      </c>
      <c r="P93" s="165" t="s">
        <v>95</v>
      </c>
      <c r="Q93" s="165" t="s">
        <v>95</v>
      </c>
      <c r="R93" s="165" t="s">
        <v>95</v>
      </c>
      <c r="S93" s="165" t="s">
        <v>95</v>
      </c>
      <c r="T93" s="165" t="s">
        <v>95</v>
      </c>
      <c r="U93" s="15"/>
      <c r="V93" s="15"/>
    </row>
    <row r="94" spans="1:22" s="16" customFormat="1" ht="38.25" x14ac:dyDescent="0.2">
      <c r="A94" s="55" t="s">
        <v>187</v>
      </c>
      <c r="B94" s="157" t="s">
        <v>217</v>
      </c>
      <c r="C94" s="165" t="s">
        <v>164</v>
      </c>
      <c r="D94" s="154">
        <v>236.3</v>
      </c>
      <c r="E94" s="54" t="s">
        <v>16</v>
      </c>
      <c r="F94" s="54" t="s">
        <v>16</v>
      </c>
      <c r="G94" s="54" t="s">
        <v>16</v>
      </c>
      <c r="H94" s="54" t="s">
        <v>16</v>
      </c>
      <c r="I94" s="54" t="s">
        <v>16</v>
      </c>
      <c r="J94" s="54" t="s">
        <v>16</v>
      </c>
      <c r="K94" s="154">
        <f t="shared" si="9"/>
        <v>236.3</v>
      </c>
      <c r="L94" s="154">
        <v>0</v>
      </c>
      <c r="M94" s="154">
        <f t="shared" si="10"/>
        <v>236.3</v>
      </c>
      <c r="N94" s="165" t="s">
        <v>95</v>
      </c>
      <c r="O94" s="165" t="s">
        <v>95</v>
      </c>
      <c r="P94" s="165" t="s">
        <v>95</v>
      </c>
      <c r="Q94" s="165" t="s">
        <v>95</v>
      </c>
      <c r="R94" s="165" t="s">
        <v>95</v>
      </c>
      <c r="S94" s="165" t="s">
        <v>95</v>
      </c>
      <c r="T94" s="165" t="s">
        <v>95</v>
      </c>
      <c r="U94" s="15"/>
      <c r="V94" s="15"/>
    </row>
    <row r="95" spans="1:22" s="16" customFormat="1" ht="12.75" x14ac:dyDescent="0.2">
      <c r="A95" s="203" t="s">
        <v>62</v>
      </c>
      <c r="B95" s="204"/>
      <c r="C95" s="151"/>
      <c r="D95" s="148">
        <f>SUM(D88:D94)</f>
        <v>1833.3899999999999</v>
      </c>
      <c r="E95" s="151" t="s">
        <v>16</v>
      </c>
      <c r="F95" s="151" t="s">
        <v>16</v>
      </c>
      <c r="G95" s="151" t="s">
        <v>95</v>
      </c>
      <c r="H95" s="151" t="s">
        <v>95</v>
      </c>
      <c r="I95" s="151" t="s">
        <v>95</v>
      </c>
      <c r="J95" s="151" t="s">
        <v>95</v>
      </c>
      <c r="K95" s="148">
        <f>SUM(K88:K94)</f>
        <v>1833.3899999999999</v>
      </c>
      <c r="L95" s="148">
        <f>SUM(L88:L94)</f>
        <v>0</v>
      </c>
      <c r="M95" s="148">
        <f>SUM(M88:M94)</f>
        <v>1833.3899999999999</v>
      </c>
      <c r="N95" s="150" t="s">
        <v>95</v>
      </c>
      <c r="O95" s="150" t="s">
        <v>95</v>
      </c>
      <c r="P95" s="150" t="s">
        <v>95</v>
      </c>
      <c r="Q95" s="150" t="s">
        <v>95</v>
      </c>
      <c r="R95" s="150" t="s">
        <v>95</v>
      </c>
      <c r="S95" s="150" t="s">
        <v>95</v>
      </c>
      <c r="T95" s="150" t="s">
        <v>95</v>
      </c>
      <c r="U95" s="15"/>
      <c r="V95" s="15"/>
    </row>
    <row r="96" spans="1:22" s="16" customFormat="1" ht="12.75" x14ac:dyDescent="0.2">
      <c r="A96" s="203" t="s">
        <v>63</v>
      </c>
      <c r="B96" s="204"/>
      <c r="C96" s="151"/>
      <c r="D96" s="154">
        <f>D84+D86+D95</f>
        <v>2116.0499999999997</v>
      </c>
      <c r="E96" s="59" t="str">
        <f>E84</f>
        <v>х </v>
      </c>
      <c r="F96" s="59" t="str">
        <f>F84</f>
        <v>х </v>
      </c>
      <c r="G96" s="151" t="s">
        <v>95</v>
      </c>
      <c r="H96" s="151" t="s">
        <v>95</v>
      </c>
      <c r="I96" s="61" t="str">
        <f>I84</f>
        <v>-</v>
      </c>
      <c r="J96" s="151" t="s">
        <v>95</v>
      </c>
      <c r="K96" s="154">
        <f>K84+K86+K95</f>
        <v>2116.0499999999997</v>
      </c>
      <c r="L96" s="154">
        <f>L84+L86+L95</f>
        <v>0</v>
      </c>
      <c r="M96" s="154">
        <f>M84+M86+M95</f>
        <v>2116.0499999999997</v>
      </c>
      <c r="N96" s="151" t="s">
        <v>95</v>
      </c>
      <c r="O96" s="151" t="s">
        <v>95</v>
      </c>
      <c r="P96" s="151" t="s">
        <v>95</v>
      </c>
      <c r="Q96" s="151" t="s">
        <v>95</v>
      </c>
      <c r="R96" s="151" t="s">
        <v>95</v>
      </c>
      <c r="S96" s="151" t="s">
        <v>95</v>
      </c>
      <c r="T96" s="151" t="s">
        <v>95</v>
      </c>
      <c r="U96" s="15"/>
      <c r="V96" s="15"/>
    </row>
    <row r="97" spans="1:22" s="16" customFormat="1" ht="12.75" x14ac:dyDescent="0.2">
      <c r="A97" s="253" t="s">
        <v>103</v>
      </c>
      <c r="B97" s="254"/>
      <c r="C97" s="150"/>
      <c r="D97" s="169">
        <f>D96</f>
        <v>2116.0499999999997</v>
      </c>
      <c r="E97" s="60">
        <v>686.48</v>
      </c>
      <c r="F97" s="60">
        <v>0</v>
      </c>
      <c r="G97" s="60">
        <v>0</v>
      </c>
      <c r="H97" s="60">
        <v>0</v>
      </c>
      <c r="I97" s="156">
        <f>D97-E97-F97</f>
        <v>1429.5699999999997</v>
      </c>
      <c r="J97" s="60">
        <v>0</v>
      </c>
      <c r="K97" s="169">
        <f>K96</f>
        <v>2116.0499999999997</v>
      </c>
      <c r="L97" s="169">
        <f>L96</f>
        <v>0</v>
      </c>
      <c r="M97" s="169">
        <f>M96</f>
        <v>2116.0499999999997</v>
      </c>
      <c r="N97" s="151" t="s">
        <v>95</v>
      </c>
      <c r="O97" s="151" t="s">
        <v>95</v>
      </c>
      <c r="P97" s="151" t="s">
        <v>95</v>
      </c>
      <c r="Q97" s="151" t="s">
        <v>95</v>
      </c>
      <c r="R97" s="151" t="s">
        <v>95</v>
      </c>
      <c r="S97" s="151" t="s">
        <v>95</v>
      </c>
      <c r="T97" s="151" t="s">
        <v>95</v>
      </c>
      <c r="U97" s="15"/>
      <c r="V97" s="15"/>
    </row>
    <row r="98" spans="1:22" s="16" customFormat="1" ht="12.75" x14ac:dyDescent="0.2">
      <c r="A98" s="109" t="s">
        <v>68</v>
      </c>
      <c r="B98" s="263" t="s">
        <v>12</v>
      </c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5"/>
      <c r="U98" s="15"/>
      <c r="V98" s="15"/>
    </row>
    <row r="99" spans="1:22" s="16" customFormat="1" ht="12.75" x14ac:dyDescent="0.2">
      <c r="A99" s="51" t="s">
        <v>13</v>
      </c>
      <c r="B99" s="205" t="s">
        <v>180</v>
      </c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7"/>
      <c r="U99" s="15"/>
      <c r="V99" s="15"/>
    </row>
    <row r="100" spans="1:22" s="16" customFormat="1" ht="12.75" x14ac:dyDescent="0.2">
      <c r="A100" s="52" t="s">
        <v>14</v>
      </c>
      <c r="B100" s="208" t="s">
        <v>55</v>
      </c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10"/>
      <c r="U100" s="15"/>
      <c r="V100" s="15"/>
    </row>
    <row r="101" spans="1:22" s="16" customFormat="1" ht="12.75" x14ac:dyDescent="0.2">
      <c r="A101" s="203" t="s">
        <v>64</v>
      </c>
      <c r="B101" s="204"/>
      <c r="C101" s="151"/>
      <c r="D101" s="59">
        <v>0</v>
      </c>
      <c r="E101" s="54" t="s">
        <v>16</v>
      </c>
      <c r="F101" s="54" t="s">
        <v>16</v>
      </c>
      <c r="G101" s="55" t="s">
        <v>95</v>
      </c>
      <c r="H101" s="55" t="s">
        <v>95</v>
      </c>
      <c r="I101" s="55" t="s">
        <v>95</v>
      </c>
      <c r="J101" s="55" t="s">
        <v>95</v>
      </c>
      <c r="K101" s="59">
        <v>0</v>
      </c>
      <c r="L101" s="59">
        <v>0</v>
      </c>
      <c r="M101" s="59">
        <v>0</v>
      </c>
      <c r="N101" s="55" t="s">
        <v>95</v>
      </c>
      <c r="O101" s="55" t="s">
        <v>95</v>
      </c>
      <c r="P101" s="55" t="s">
        <v>95</v>
      </c>
      <c r="Q101" s="55" t="s">
        <v>95</v>
      </c>
      <c r="R101" s="55" t="s">
        <v>95</v>
      </c>
      <c r="S101" s="55" t="s">
        <v>95</v>
      </c>
      <c r="T101" s="55" t="s">
        <v>95</v>
      </c>
      <c r="U101" s="15"/>
      <c r="V101" s="15"/>
    </row>
    <row r="102" spans="1:22" s="16" customFormat="1" ht="12.75" x14ac:dyDescent="0.2">
      <c r="A102" s="151" t="s">
        <v>35</v>
      </c>
      <c r="B102" s="220" t="s">
        <v>129</v>
      </c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15"/>
      <c r="V102" s="15"/>
    </row>
    <row r="103" spans="1:22" s="16" customFormat="1" ht="12.75" x14ac:dyDescent="0.2">
      <c r="A103" s="203" t="s">
        <v>65</v>
      </c>
      <c r="B103" s="204"/>
      <c r="C103" s="151"/>
      <c r="D103" s="59">
        <v>0</v>
      </c>
      <c r="E103" s="151" t="s">
        <v>16</v>
      </c>
      <c r="F103" s="151" t="s">
        <v>16</v>
      </c>
      <c r="G103" s="55" t="s">
        <v>95</v>
      </c>
      <c r="H103" s="55" t="s">
        <v>95</v>
      </c>
      <c r="I103" s="55" t="s">
        <v>95</v>
      </c>
      <c r="J103" s="55" t="s">
        <v>95</v>
      </c>
      <c r="K103" s="59">
        <v>0</v>
      </c>
      <c r="L103" s="59">
        <v>0</v>
      </c>
      <c r="M103" s="59">
        <v>0</v>
      </c>
      <c r="N103" s="55" t="s">
        <v>95</v>
      </c>
      <c r="O103" s="55" t="s">
        <v>95</v>
      </c>
      <c r="P103" s="55" t="s">
        <v>95</v>
      </c>
      <c r="Q103" s="55" t="s">
        <v>95</v>
      </c>
      <c r="R103" s="55" t="s">
        <v>95</v>
      </c>
      <c r="S103" s="55" t="s">
        <v>95</v>
      </c>
      <c r="T103" s="55" t="s">
        <v>95</v>
      </c>
      <c r="U103" s="15"/>
      <c r="V103" s="15"/>
    </row>
    <row r="104" spans="1:22" s="16" customFormat="1" ht="12.75" x14ac:dyDescent="0.2">
      <c r="A104" s="55" t="s">
        <v>36</v>
      </c>
      <c r="B104" s="203" t="s">
        <v>56</v>
      </c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11"/>
      <c r="U104" s="15"/>
      <c r="V104" s="15"/>
    </row>
    <row r="105" spans="1:22" s="16" customFormat="1" ht="12.75" x14ac:dyDescent="0.2">
      <c r="A105" s="203" t="s">
        <v>66</v>
      </c>
      <c r="B105" s="204"/>
      <c r="C105" s="151"/>
      <c r="D105" s="59">
        <v>0</v>
      </c>
      <c r="E105" s="151" t="s">
        <v>38</v>
      </c>
      <c r="F105" s="151" t="s">
        <v>38</v>
      </c>
      <c r="G105" s="151" t="s">
        <v>95</v>
      </c>
      <c r="H105" s="151" t="s">
        <v>95</v>
      </c>
      <c r="I105" s="151" t="s">
        <v>95</v>
      </c>
      <c r="J105" s="151" t="s">
        <v>95</v>
      </c>
      <c r="K105" s="59">
        <v>0</v>
      </c>
      <c r="L105" s="59">
        <v>0</v>
      </c>
      <c r="M105" s="59">
        <v>0</v>
      </c>
      <c r="N105" s="151" t="s">
        <v>95</v>
      </c>
      <c r="O105" s="151" t="s">
        <v>95</v>
      </c>
      <c r="P105" s="151" t="s">
        <v>95</v>
      </c>
      <c r="Q105" s="151" t="s">
        <v>95</v>
      </c>
      <c r="R105" s="151" t="s">
        <v>95</v>
      </c>
      <c r="S105" s="151" t="s">
        <v>95</v>
      </c>
      <c r="T105" s="151" t="s">
        <v>95</v>
      </c>
      <c r="U105" s="15"/>
      <c r="V105" s="15"/>
    </row>
    <row r="106" spans="1:22" s="16" customFormat="1" ht="12.75" x14ac:dyDescent="0.2">
      <c r="A106" s="203" t="s">
        <v>67</v>
      </c>
      <c r="B106" s="204"/>
      <c r="C106" s="151"/>
      <c r="D106" s="59">
        <f>D105+D103+D101</f>
        <v>0</v>
      </c>
      <c r="E106" s="54" t="s">
        <v>16</v>
      </c>
      <c r="F106" s="54" t="s">
        <v>16</v>
      </c>
      <c r="G106" s="51" t="s">
        <v>95</v>
      </c>
      <c r="H106" s="51" t="s">
        <v>95</v>
      </c>
      <c r="I106" s="51" t="s">
        <v>95</v>
      </c>
      <c r="J106" s="51" t="s">
        <v>95</v>
      </c>
      <c r="K106" s="59">
        <f>K105+K103+K101</f>
        <v>0</v>
      </c>
      <c r="L106" s="59">
        <f>L105+L103+L101</f>
        <v>0</v>
      </c>
      <c r="M106" s="59">
        <f>M105+M103+M101</f>
        <v>0</v>
      </c>
      <c r="N106" s="151" t="s">
        <v>95</v>
      </c>
      <c r="O106" s="151" t="s">
        <v>95</v>
      </c>
      <c r="P106" s="151" t="s">
        <v>95</v>
      </c>
      <c r="Q106" s="151" t="s">
        <v>95</v>
      </c>
      <c r="R106" s="151" t="s">
        <v>95</v>
      </c>
      <c r="S106" s="151" t="s">
        <v>95</v>
      </c>
      <c r="T106" s="151" t="s">
        <v>95</v>
      </c>
      <c r="U106" s="15"/>
      <c r="V106" s="15"/>
    </row>
    <row r="107" spans="1:22" s="16" customFormat="1" ht="12.75" x14ac:dyDescent="0.2">
      <c r="A107" s="253" t="s">
        <v>83</v>
      </c>
      <c r="B107" s="254"/>
      <c r="C107" s="150"/>
      <c r="D107" s="60">
        <f>D106</f>
        <v>0</v>
      </c>
      <c r="E107" s="60">
        <v>0</v>
      </c>
      <c r="F107" s="60">
        <f>D107</f>
        <v>0</v>
      </c>
      <c r="G107" s="60">
        <v>0</v>
      </c>
      <c r="H107" s="60">
        <v>0</v>
      </c>
      <c r="I107" s="60">
        <v>0</v>
      </c>
      <c r="J107" s="60">
        <v>0</v>
      </c>
      <c r="K107" s="60">
        <f t="shared" ref="K107:M107" si="11">K106</f>
        <v>0</v>
      </c>
      <c r="L107" s="60">
        <f t="shared" si="11"/>
        <v>0</v>
      </c>
      <c r="M107" s="60">
        <f t="shared" si="11"/>
        <v>0</v>
      </c>
      <c r="N107" s="55" t="s">
        <v>95</v>
      </c>
      <c r="O107" s="151" t="s">
        <v>95</v>
      </c>
      <c r="P107" s="151" t="s">
        <v>95</v>
      </c>
      <c r="Q107" s="151" t="s">
        <v>95</v>
      </c>
      <c r="R107" s="151" t="s">
        <v>95</v>
      </c>
      <c r="S107" s="151" t="s">
        <v>95</v>
      </c>
      <c r="T107" s="151" t="s">
        <v>95</v>
      </c>
      <c r="U107" s="15"/>
      <c r="V107" s="15"/>
    </row>
    <row r="108" spans="1:22" s="16" customFormat="1" ht="12.75" x14ac:dyDescent="0.2">
      <c r="A108" s="109" t="s">
        <v>124</v>
      </c>
      <c r="B108" s="263" t="s">
        <v>123</v>
      </c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5"/>
      <c r="U108" s="15"/>
      <c r="V108" s="15"/>
    </row>
    <row r="109" spans="1:22" s="16" customFormat="1" ht="12.75" x14ac:dyDescent="0.2">
      <c r="A109" s="51" t="s">
        <v>128</v>
      </c>
      <c r="B109" s="205" t="s">
        <v>180</v>
      </c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7"/>
      <c r="U109" s="15"/>
      <c r="V109" s="15"/>
    </row>
    <row r="110" spans="1:22" s="16" customFormat="1" ht="12.75" x14ac:dyDescent="0.2">
      <c r="A110" s="52" t="s">
        <v>125</v>
      </c>
      <c r="B110" s="208" t="s">
        <v>55</v>
      </c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10"/>
      <c r="U110" s="15"/>
      <c r="V110" s="15"/>
    </row>
    <row r="111" spans="1:22" s="16" customFormat="1" ht="12.75" x14ac:dyDescent="0.2">
      <c r="A111" s="203" t="s">
        <v>130</v>
      </c>
      <c r="B111" s="204"/>
      <c r="C111" s="151"/>
      <c r="D111" s="59">
        <v>0</v>
      </c>
      <c r="E111" s="54" t="s">
        <v>16</v>
      </c>
      <c r="F111" s="54" t="s">
        <v>16</v>
      </c>
      <c r="G111" s="55" t="s">
        <v>95</v>
      </c>
      <c r="H111" s="55" t="s">
        <v>95</v>
      </c>
      <c r="I111" s="55" t="s">
        <v>95</v>
      </c>
      <c r="J111" s="55" t="s">
        <v>95</v>
      </c>
      <c r="K111" s="55" t="s">
        <v>95</v>
      </c>
      <c r="L111" s="55" t="s">
        <v>95</v>
      </c>
      <c r="M111" s="55" t="s">
        <v>95</v>
      </c>
      <c r="N111" s="55" t="s">
        <v>95</v>
      </c>
      <c r="O111" s="55" t="s">
        <v>95</v>
      </c>
      <c r="P111" s="55" t="s">
        <v>95</v>
      </c>
      <c r="Q111" s="55" t="s">
        <v>95</v>
      </c>
      <c r="R111" s="55" t="s">
        <v>95</v>
      </c>
      <c r="S111" s="55" t="s">
        <v>95</v>
      </c>
      <c r="T111" s="55" t="s">
        <v>95</v>
      </c>
      <c r="U111" s="15"/>
      <c r="V111" s="15"/>
    </row>
    <row r="112" spans="1:22" s="16" customFormat="1" ht="12.75" x14ac:dyDescent="0.2">
      <c r="A112" s="151" t="s">
        <v>126</v>
      </c>
      <c r="B112" s="208" t="s">
        <v>129</v>
      </c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10"/>
      <c r="U112" s="15"/>
      <c r="V112" s="15"/>
    </row>
    <row r="113" spans="1:22" s="16" customFormat="1" ht="12.75" x14ac:dyDescent="0.2">
      <c r="A113" s="203" t="s">
        <v>131</v>
      </c>
      <c r="B113" s="204"/>
      <c r="C113" s="151"/>
      <c r="D113" s="59">
        <v>0</v>
      </c>
      <c r="E113" s="151" t="s">
        <v>16</v>
      </c>
      <c r="F113" s="151" t="s">
        <v>16</v>
      </c>
      <c r="G113" s="55" t="s">
        <v>95</v>
      </c>
      <c r="H113" s="55" t="s">
        <v>95</v>
      </c>
      <c r="I113" s="55" t="s">
        <v>95</v>
      </c>
      <c r="J113" s="55" t="s">
        <v>95</v>
      </c>
      <c r="K113" s="55" t="s">
        <v>95</v>
      </c>
      <c r="L113" s="55" t="s">
        <v>95</v>
      </c>
      <c r="M113" s="55" t="s">
        <v>95</v>
      </c>
      <c r="N113" s="55" t="s">
        <v>95</v>
      </c>
      <c r="O113" s="55" t="s">
        <v>95</v>
      </c>
      <c r="P113" s="55" t="s">
        <v>95</v>
      </c>
      <c r="Q113" s="55" t="s">
        <v>95</v>
      </c>
      <c r="R113" s="55" t="s">
        <v>95</v>
      </c>
      <c r="S113" s="55" t="s">
        <v>95</v>
      </c>
      <c r="T113" s="55" t="s">
        <v>95</v>
      </c>
      <c r="U113" s="15"/>
      <c r="V113" s="15"/>
    </row>
    <row r="114" spans="1:22" s="16" customFormat="1" ht="12.75" x14ac:dyDescent="0.2">
      <c r="A114" s="55" t="s">
        <v>127</v>
      </c>
      <c r="B114" s="203" t="s">
        <v>56</v>
      </c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11"/>
      <c r="U114" s="15"/>
      <c r="V114" s="15"/>
    </row>
    <row r="115" spans="1:22" s="16" customFormat="1" ht="12.75" x14ac:dyDescent="0.2">
      <c r="A115" s="203" t="s">
        <v>132</v>
      </c>
      <c r="B115" s="204"/>
      <c r="C115" s="151"/>
      <c r="D115" s="59">
        <v>0</v>
      </c>
      <c r="E115" s="151" t="s">
        <v>38</v>
      </c>
      <c r="F115" s="151" t="s">
        <v>38</v>
      </c>
      <c r="G115" s="151" t="s">
        <v>95</v>
      </c>
      <c r="H115" s="151" t="s">
        <v>95</v>
      </c>
      <c r="I115" s="151" t="s">
        <v>95</v>
      </c>
      <c r="J115" s="151" t="s">
        <v>95</v>
      </c>
      <c r="K115" s="151" t="s">
        <v>95</v>
      </c>
      <c r="L115" s="151" t="s">
        <v>95</v>
      </c>
      <c r="M115" s="151" t="s">
        <v>95</v>
      </c>
      <c r="N115" s="151" t="s">
        <v>95</v>
      </c>
      <c r="O115" s="151" t="s">
        <v>95</v>
      </c>
      <c r="P115" s="151" t="s">
        <v>95</v>
      </c>
      <c r="Q115" s="151" t="s">
        <v>95</v>
      </c>
      <c r="R115" s="151" t="s">
        <v>95</v>
      </c>
      <c r="S115" s="151" t="s">
        <v>95</v>
      </c>
      <c r="T115" s="151" t="s">
        <v>95</v>
      </c>
      <c r="U115" s="15"/>
      <c r="V115" s="15"/>
    </row>
    <row r="116" spans="1:22" s="16" customFormat="1" ht="12.75" x14ac:dyDescent="0.2">
      <c r="A116" s="203" t="s">
        <v>133</v>
      </c>
      <c r="B116" s="204"/>
      <c r="C116" s="151"/>
      <c r="D116" s="59">
        <v>0</v>
      </c>
      <c r="E116" s="54" t="s">
        <v>16</v>
      </c>
      <c r="F116" s="54" t="s">
        <v>16</v>
      </c>
      <c r="G116" s="51" t="s">
        <v>95</v>
      </c>
      <c r="H116" s="51" t="s">
        <v>95</v>
      </c>
      <c r="I116" s="51" t="s">
        <v>95</v>
      </c>
      <c r="J116" s="51" t="s">
        <v>95</v>
      </c>
      <c r="K116" s="51" t="s">
        <v>95</v>
      </c>
      <c r="L116" s="51" t="s">
        <v>95</v>
      </c>
      <c r="M116" s="51" t="s">
        <v>95</v>
      </c>
      <c r="N116" s="151" t="s">
        <v>95</v>
      </c>
      <c r="O116" s="151" t="s">
        <v>95</v>
      </c>
      <c r="P116" s="151" t="s">
        <v>95</v>
      </c>
      <c r="Q116" s="151" t="s">
        <v>95</v>
      </c>
      <c r="R116" s="151" t="s">
        <v>95</v>
      </c>
      <c r="S116" s="151" t="s">
        <v>95</v>
      </c>
      <c r="T116" s="151" t="s">
        <v>95</v>
      </c>
      <c r="U116" s="15"/>
      <c r="V116" s="15"/>
    </row>
    <row r="117" spans="1:22" s="16" customFormat="1" ht="12.75" x14ac:dyDescent="0.2">
      <c r="A117" s="253" t="s">
        <v>134</v>
      </c>
      <c r="B117" s="254"/>
      <c r="C117" s="150"/>
      <c r="D117" s="169">
        <v>0</v>
      </c>
      <c r="E117" s="169">
        <v>0</v>
      </c>
      <c r="F117" s="169">
        <v>0</v>
      </c>
      <c r="G117" s="169">
        <v>0</v>
      </c>
      <c r="H117" s="169">
        <v>0</v>
      </c>
      <c r="I117" s="169">
        <v>0</v>
      </c>
      <c r="J117" s="169">
        <v>0</v>
      </c>
      <c r="K117" s="169">
        <v>0</v>
      </c>
      <c r="L117" s="169">
        <v>0</v>
      </c>
      <c r="M117" s="169">
        <v>0</v>
      </c>
      <c r="N117" s="55" t="s">
        <v>95</v>
      </c>
      <c r="O117" s="151" t="s">
        <v>95</v>
      </c>
      <c r="P117" s="151" t="s">
        <v>95</v>
      </c>
      <c r="Q117" s="151" t="s">
        <v>95</v>
      </c>
      <c r="R117" s="151" t="s">
        <v>95</v>
      </c>
      <c r="S117" s="151" t="s">
        <v>95</v>
      </c>
      <c r="T117" s="151" t="s">
        <v>95</v>
      </c>
      <c r="U117" s="15"/>
      <c r="V117" s="15"/>
    </row>
    <row r="118" spans="1:22" s="16" customFormat="1" ht="12.75" x14ac:dyDescent="0.2">
      <c r="A118" s="257" t="s">
        <v>240</v>
      </c>
      <c r="B118" s="258"/>
      <c r="C118" s="56"/>
      <c r="D118" s="170">
        <f t="shared" ref="D118:M118" si="12">D36+D47+D58+D79+D97+D107+D117</f>
        <v>76849.159999999989</v>
      </c>
      <c r="E118" s="170">
        <f t="shared" si="12"/>
        <v>70995.719999999987</v>
      </c>
      <c r="F118" s="170">
        <f t="shared" si="12"/>
        <v>0</v>
      </c>
      <c r="G118" s="170">
        <f t="shared" si="12"/>
        <v>0</v>
      </c>
      <c r="H118" s="170">
        <f t="shared" si="12"/>
        <v>0</v>
      </c>
      <c r="I118" s="170">
        <f t="shared" si="12"/>
        <v>5853.439999999996</v>
      </c>
      <c r="J118" s="170">
        <f t="shared" si="12"/>
        <v>0</v>
      </c>
      <c r="K118" s="170">
        <f t="shared" si="12"/>
        <v>21460.69</v>
      </c>
      <c r="L118" s="170">
        <f t="shared" si="12"/>
        <v>55388.47</v>
      </c>
      <c r="M118" s="170">
        <f t="shared" si="12"/>
        <v>76849.159999999989</v>
      </c>
      <c r="N118" s="162" t="s">
        <v>95</v>
      </c>
      <c r="O118" s="162" t="s">
        <v>95</v>
      </c>
      <c r="P118" s="162" t="s">
        <v>95</v>
      </c>
      <c r="Q118" s="162" t="s">
        <v>95</v>
      </c>
      <c r="R118" s="162" t="s">
        <v>95</v>
      </c>
      <c r="S118" s="162" t="s">
        <v>95</v>
      </c>
      <c r="T118" s="162" t="s">
        <v>95</v>
      </c>
      <c r="U118" s="15"/>
      <c r="V118" s="15"/>
    </row>
    <row r="119" spans="1:22" ht="18" customHeight="1" x14ac:dyDescent="0.2">
      <c r="A119" s="256"/>
      <c r="B119" s="256"/>
      <c r="C119" s="256"/>
      <c r="D119" s="256"/>
      <c r="E119" s="256"/>
      <c r="F119" s="256"/>
      <c r="G119" s="256"/>
      <c r="H119" s="119"/>
      <c r="I119" s="119"/>
      <c r="J119" s="119"/>
      <c r="K119" s="126"/>
      <c r="L119" s="119"/>
      <c r="M119" s="28"/>
      <c r="N119" s="28"/>
      <c r="O119" s="119"/>
      <c r="P119" s="119"/>
      <c r="Q119" s="119"/>
      <c r="R119" s="119"/>
      <c r="S119" s="119"/>
      <c r="T119" s="119"/>
    </row>
    <row r="120" spans="1:22" ht="14.25" customHeight="1" x14ac:dyDescent="0.2">
      <c r="A120" s="118"/>
      <c r="B120" s="29"/>
      <c r="C120" s="29"/>
      <c r="D120" s="118"/>
      <c r="E120" s="137"/>
      <c r="F120" s="118"/>
      <c r="G120" s="118"/>
      <c r="H120" s="119"/>
      <c r="I120" s="119"/>
      <c r="J120" s="119"/>
      <c r="K120" s="126"/>
      <c r="L120" s="119"/>
      <c r="M120" s="28"/>
      <c r="N120" s="28"/>
      <c r="O120" s="119"/>
      <c r="P120" s="119"/>
      <c r="Q120" s="119"/>
      <c r="R120" s="119"/>
      <c r="S120" s="86"/>
      <c r="T120" s="119"/>
    </row>
    <row r="121" spans="1:22" ht="15.75" customHeight="1" x14ac:dyDescent="0.2">
      <c r="A121" s="118"/>
      <c r="B121" s="29"/>
      <c r="C121" s="29"/>
      <c r="D121" s="118"/>
      <c r="E121" s="118"/>
      <c r="F121" s="118"/>
      <c r="G121" s="118"/>
      <c r="H121" s="119"/>
      <c r="I121" s="119"/>
      <c r="J121" s="119"/>
      <c r="K121" s="126"/>
      <c r="L121" s="119"/>
      <c r="M121" s="28"/>
      <c r="N121" s="28"/>
      <c r="O121" s="119"/>
      <c r="P121" s="119"/>
      <c r="Q121" s="119"/>
      <c r="R121" s="119"/>
      <c r="S121" s="119"/>
      <c r="T121" s="119"/>
    </row>
    <row r="122" spans="1:22" ht="17.25" customHeight="1" x14ac:dyDescent="0.2">
      <c r="A122" s="118"/>
      <c r="B122" s="29"/>
      <c r="C122" s="29"/>
      <c r="D122" s="118"/>
      <c r="E122" s="118"/>
      <c r="F122" s="118"/>
      <c r="G122" s="118"/>
      <c r="H122" s="119"/>
      <c r="I122" s="119"/>
      <c r="J122" s="119"/>
      <c r="K122" s="126"/>
      <c r="L122" s="119"/>
      <c r="M122" s="28"/>
      <c r="N122" s="28"/>
      <c r="O122" s="119"/>
      <c r="P122" s="119"/>
      <c r="Q122" s="119"/>
      <c r="R122" s="119"/>
      <c r="S122" s="119"/>
      <c r="T122" s="119"/>
    </row>
    <row r="123" spans="1:22" ht="13.5" customHeight="1" x14ac:dyDescent="0.2">
      <c r="A123" s="259" t="s">
        <v>166</v>
      </c>
      <c r="B123" s="259"/>
      <c r="C123" s="140"/>
      <c r="D123" s="261" t="s">
        <v>90</v>
      </c>
      <c r="E123" s="261"/>
      <c r="F123" s="261"/>
      <c r="G123" s="259" t="s">
        <v>167</v>
      </c>
      <c r="H123" s="259"/>
      <c r="I123" s="259"/>
      <c r="J123" s="259"/>
      <c r="K123" s="259"/>
      <c r="L123" s="119"/>
      <c r="M123" s="119"/>
      <c r="N123" s="119"/>
      <c r="O123" s="119"/>
      <c r="P123" s="119"/>
      <c r="Q123" s="119"/>
      <c r="R123" s="119"/>
      <c r="S123" s="119"/>
      <c r="T123" s="119"/>
    </row>
    <row r="124" spans="1:22" ht="15" customHeight="1" x14ac:dyDescent="0.2">
      <c r="A124" s="255" t="s">
        <v>69</v>
      </c>
      <c r="B124" s="255"/>
      <c r="C124" s="139"/>
      <c r="D124" s="248" t="s">
        <v>70</v>
      </c>
      <c r="E124" s="248"/>
      <c r="F124" s="248"/>
      <c r="G124" s="260" t="s">
        <v>80</v>
      </c>
      <c r="H124" s="260"/>
      <c r="I124" s="260"/>
      <c r="J124" s="260"/>
      <c r="K124" s="260"/>
      <c r="L124" s="47"/>
      <c r="M124" s="47"/>
      <c r="N124" s="47"/>
      <c r="O124" s="47"/>
      <c r="P124" s="47"/>
      <c r="Q124" s="47"/>
      <c r="R124" s="47"/>
      <c r="S124" s="47"/>
      <c r="T124" s="47"/>
    </row>
    <row r="125" spans="1:22" ht="18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M125" s="99"/>
    </row>
    <row r="126" spans="1:22" ht="15" customHeight="1" x14ac:dyDescent="0.2">
      <c r="N126" s="100" t="s">
        <v>106</v>
      </c>
    </row>
    <row r="127" spans="1:22" ht="14.25" customHeight="1" x14ac:dyDescent="0.2"/>
    <row r="128" spans="1:22" ht="16.5" customHeight="1" x14ac:dyDescent="0.2"/>
    <row r="129" ht="14.25" customHeight="1" x14ac:dyDescent="0.2"/>
    <row r="130" ht="15.75" customHeight="1" x14ac:dyDescent="0.2"/>
    <row r="131" ht="15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spans="21:22" ht="12.75" customHeight="1" x14ac:dyDescent="0.2"/>
    <row r="146" spans="21:22" ht="15.75" customHeight="1" x14ac:dyDescent="0.2"/>
    <row r="147" spans="21:22" ht="12.95" customHeight="1" x14ac:dyDescent="0.2"/>
    <row r="148" spans="21:22" ht="10.5" customHeight="1" x14ac:dyDescent="0.2"/>
    <row r="149" spans="21:22" ht="12.95" customHeight="1" x14ac:dyDescent="0.2"/>
    <row r="150" spans="21:22" ht="11.25" customHeight="1" x14ac:dyDescent="0.2"/>
    <row r="151" spans="21:22" ht="11.25" customHeight="1" x14ac:dyDescent="0.2"/>
    <row r="152" spans="21:22" ht="9.75" customHeight="1" x14ac:dyDescent="0.2">
      <c r="U152" s="34"/>
      <c r="V152" s="34"/>
    </row>
    <row r="153" spans="21:22" ht="23.25" customHeight="1" x14ac:dyDescent="0.2"/>
  </sheetData>
  <mergeCells count="114">
    <mergeCell ref="B99:T99"/>
    <mergeCell ref="B104:T104"/>
    <mergeCell ref="A96:B96"/>
    <mergeCell ref="B80:T80"/>
    <mergeCell ref="A79:B79"/>
    <mergeCell ref="B114:T114"/>
    <mergeCell ref="B108:T108"/>
    <mergeCell ref="B109:T109"/>
    <mergeCell ref="A103:B103"/>
    <mergeCell ref="B100:T100"/>
    <mergeCell ref="B110:T110"/>
    <mergeCell ref="A111:B111"/>
    <mergeCell ref="B112:T112"/>
    <mergeCell ref="A113:B113"/>
    <mergeCell ref="A107:B107"/>
    <mergeCell ref="A101:B101"/>
    <mergeCell ref="B102:T102"/>
    <mergeCell ref="A105:B105"/>
    <mergeCell ref="A106:B106"/>
    <mergeCell ref="A95:B95"/>
    <mergeCell ref="A86:B86"/>
    <mergeCell ref="B85:T85"/>
    <mergeCell ref="A97:B97"/>
    <mergeCell ref="A24:B24"/>
    <mergeCell ref="A34:B34"/>
    <mergeCell ref="A35:B35"/>
    <mergeCell ref="A26:B26"/>
    <mergeCell ref="B59:T59"/>
    <mergeCell ref="B60:T60"/>
    <mergeCell ref="B27:T27"/>
    <mergeCell ref="B25:T25"/>
    <mergeCell ref="B98:T98"/>
    <mergeCell ref="A47:B47"/>
    <mergeCell ref="B37:T37"/>
    <mergeCell ref="B38:T38"/>
    <mergeCell ref="B39:T39"/>
    <mergeCell ref="A40:B40"/>
    <mergeCell ref="B41:T41"/>
    <mergeCell ref="A42:B42"/>
    <mergeCell ref="B43:T43"/>
    <mergeCell ref="A45:B45"/>
    <mergeCell ref="A46:B46"/>
    <mergeCell ref="A36:B36"/>
    <mergeCell ref="B61:T61"/>
    <mergeCell ref="A78:B78"/>
    <mergeCell ref="B74:T74"/>
    <mergeCell ref="B87:T87"/>
    <mergeCell ref="A115:B115"/>
    <mergeCell ref="A116:B116"/>
    <mergeCell ref="A117:B117"/>
    <mergeCell ref="A124:B124"/>
    <mergeCell ref="D124:F124"/>
    <mergeCell ref="A119:G119"/>
    <mergeCell ref="A118:B118"/>
    <mergeCell ref="G123:K123"/>
    <mergeCell ref="G124:K124"/>
    <mergeCell ref="A123:B123"/>
    <mergeCell ref="D123:F123"/>
    <mergeCell ref="M2:O2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D5:E5"/>
    <mergeCell ref="B6:E6"/>
    <mergeCell ref="B3:D3"/>
    <mergeCell ref="M6:Q6"/>
    <mergeCell ref="M3:Q3"/>
    <mergeCell ref="Q15:Q18"/>
    <mergeCell ref="M7:N7"/>
    <mergeCell ref="C15:C18"/>
    <mergeCell ref="B21:T21"/>
    <mergeCell ref="B22:T22"/>
    <mergeCell ref="J17:J18"/>
    <mergeCell ref="E17:E18"/>
    <mergeCell ref="F17:F18"/>
    <mergeCell ref="P15:P18"/>
    <mergeCell ref="D16:D18"/>
    <mergeCell ref="B7:D8"/>
    <mergeCell ref="P7:Q7"/>
    <mergeCell ref="A11:T11"/>
    <mergeCell ref="B20:T20"/>
    <mergeCell ref="S15:S18"/>
    <mergeCell ref="A14:T14"/>
    <mergeCell ref="T15:T18"/>
    <mergeCell ref="H17:I17"/>
    <mergeCell ref="L16:L18"/>
    <mergeCell ref="G17:G18"/>
    <mergeCell ref="N16:O17"/>
    <mergeCell ref="A73:B73"/>
    <mergeCell ref="A75:B75"/>
    <mergeCell ref="A84:B84"/>
    <mergeCell ref="B81:T81"/>
    <mergeCell ref="B82:T82"/>
    <mergeCell ref="B76:T76"/>
    <mergeCell ref="A77:B77"/>
    <mergeCell ref="B48:T48"/>
    <mergeCell ref="B49:T49"/>
    <mergeCell ref="A56:B56"/>
    <mergeCell ref="A57:B57"/>
    <mergeCell ref="A58:B58"/>
    <mergeCell ref="B50:T50"/>
    <mergeCell ref="A51:B51"/>
    <mergeCell ref="B52:T52"/>
    <mergeCell ref="A53:B53"/>
    <mergeCell ref="B54:T54"/>
  </mergeCells>
  <phoneticPr fontId="2" type="noConversion"/>
  <printOptions horizontalCentered="1"/>
  <pageMargins left="0.39370078740157483" right="0.39370078740157483" top="1.1811023622047245" bottom="0.39370078740157483" header="0.19685039370078741" footer="0.19685039370078741"/>
  <pageSetup paperSize="9" scale="61" fitToHeight="0" orientation="landscape" r:id="rId1"/>
  <headerFooter differentFirst="1"/>
  <ignoredErrors>
    <ignoredError sqref="D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2"/>
  <sheetViews>
    <sheetView topLeftCell="A115" zoomScale="80" zoomScaleNormal="80" zoomScaleSheetLayoutView="82" workbookViewId="0">
      <selection activeCell="B94" sqref="B94"/>
    </sheetView>
  </sheetViews>
  <sheetFormatPr defaultColWidth="9.140625" defaultRowHeight="12.75" x14ac:dyDescent="0.2"/>
  <cols>
    <col min="1" max="1" width="9.42578125" style="20" customWidth="1"/>
    <col min="2" max="2" width="37.140625" style="20" bestFit="1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85546875" style="16" bestFit="1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1"/>
      <c r="D1" s="31"/>
      <c r="E1" s="49"/>
      <c r="F1" s="49"/>
      <c r="O1" s="36"/>
      <c r="P1" s="38"/>
      <c r="Q1" s="38"/>
      <c r="R1" s="38"/>
      <c r="S1" s="38"/>
      <c r="T1" s="38"/>
      <c r="U1" s="38"/>
      <c r="V1" s="38"/>
      <c r="W1" s="38"/>
      <c r="X1" s="38"/>
    </row>
    <row r="2" spans="1:24" ht="14.25" customHeight="1" x14ac:dyDescent="0.3">
      <c r="B2" s="285" t="s">
        <v>47</v>
      </c>
      <c r="C2" s="285"/>
      <c r="D2" s="83"/>
      <c r="E2" s="83"/>
      <c r="F2" s="49"/>
      <c r="N2" s="130"/>
      <c r="O2" s="81"/>
      <c r="P2" s="130"/>
      <c r="Q2" s="130"/>
      <c r="R2" s="128"/>
      <c r="S2" s="280" t="s">
        <v>50</v>
      </c>
      <c r="T2" s="280"/>
      <c r="U2" s="280"/>
      <c r="V2" s="280"/>
      <c r="W2" s="38"/>
      <c r="X2" s="38"/>
    </row>
    <row r="3" spans="1:24" ht="14.25" customHeight="1" x14ac:dyDescent="0.3">
      <c r="B3" s="290" t="s">
        <v>92</v>
      </c>
      <c r="C3" s="290"/>
      <c r="D3" s="290"/>
      <c r="E3" s="144"/>
      <c r="F3" s="49"/>
      <c r="N3" s="80"/>
      <c r="O3" s="80"/>
      <c r="P3" s="80"/>
      <c r="Q3" s="80"/>
      <c r="R3" s="80"/>
      <c r="S3" s="282" t="s">
        <v>93</v>
      </c>
      <c r="T3" s="282"/>
      <c r="U3" s="282"/>
      <c r="V3" s="282"/>
      <c r="W3" s="282"/>
      <c r="X3" s="38"/>
    </row>
    <row r="4" spans="1:24" ht="14.25" customHeight="1" x14ac:dyDescent="0.3">
      <c r="B4" s="283" t="s">
        <v>71</v>
      </c>
      <c r="C4" s="283"/>
      <c r="D4" s="283"/>
      <c r="E4" s="283"/>
      <c r="F4" s="49"/>
      <c r="N4" s="72"/>
      <c r="O4" s="82"/>
      <c r="P4" s="72"/>
      <c r="Q4" s="72"/>
      <c r="R4" s="128"/>
      <c r="S4" s="281" t="s">
        <v>51</v>
      </c>
      <c r="T4" s="281"/>
      <c r="U4" s="281"/>
      <c r="V4" s="281"/>
      <c r="W4" s="38"/>
      <c r="X4" s="38"/>
    </row>
    <row r="5" spans="1:24" ht="14.25" customHeight="1" x14ac:dyDescent="0.3">
      <c r="B5" s="40"/>
      <c r="C5" s="40"/>
      <c r="D5" s="285"/>
      <c r="E5" s="285"/>
      <c r="F5" s="49"/>
      <c r="N5" s="34"/>
      <c r="O5" s="34"/>
      <c r="P5" s="34"/>
      <c r="Q5" s="34"/>
      <c r="R5" s="128"/>
      <c r="S5" s="34"/>
      <c r="T5" s="34"/>
      <c r="U5" s="34"/>
      <c r="V5" s="34"/>
      <c r="W5" s="38"/>
      <c r="X5" s="38"/>
    </row>
    <row r="6" spans="1:24" ht="17.25" customHeight="1" x14ac:dyDescent="0.3">
      <c r="B6" s="284" t="s">
        <v>72</v>
      </c>
      <c r="C6" s="284"/>
      <c r="D6" s="284"/>
      <c r="E6" s="284"/>
      <c r="F6" s="49"/>
      <c r="N6" s="80"/>
      <c r="O6" s="80"/>
      <c r="P6" s="80"/>
      <c r="Q6" s="80"/>
      <c r="R6" s="80"/>
      <c r="S6" s="80" t="s">
        <v>158</v>
      </c>
      <c r="T6" s="80"/>
      <c r="U6" s="80"/>
      <c r="V6" s="80"/>
      <c r="W6" s="38"/>
      <c r="X6" s="38"/>
    </row>
    <row r="7" spans="1:24" ht="33" customHeight="1" x14ac:dyDescent="0.3">
      <c r="B7" s="289" t="s">
        <v>224</v>
      </c>
      <c r="C7" s="289"/>
      <c r="D7" s="289"/>
      <c r="E7" s="143"/>
      <c r="F7" s="49"/>
      <c r="N7" s="131"/>
      <c r="O7" s="69"/>
      <c r="P7" s="135"/>
      <c r="Q7" s="135"/>
      <c r="S7" s="131" t="s">
        <v>2</v>
      </c>
      <c r="T7" s="69"/>
      <c r="U7" s="69" t="s">
        <v>52</v>
      </c>
      <c r="V7" s="69"/>
      <c r="W7" s="38"/>
      <c r="X7" s="38"/>
    </row>
    <row r="8" spans="1:24" ht="24" customHeight="1" x14ac:dyDescent="0.3">
      <c r="B8" s="70" t="s">
        <v>156</v>
      </c>
      <c r="C8" s="31"/>
      <c r="D8" s="31"/>
      <c r="E8" s="49"/>
      <c r="F8" s="49"/>
      <c r="N8" s="132"/>
      <c r="O8" s="83"/>
      <c r="P8" s="132"/>
      <c r="Q8" s="132"/>
      <c r="R8" s="132"/>
      <c r="S8" s="284" t="s">
        <v>53</v>
      </c>
      <c r="T8" s="284"/>
      <c r="U8" s="284"/>
      <c r="V8" s="284"/>
      <c r="W8" s="284"/>
      <c r="X8" s="38"/>
    </row>
    <row r="9" spans="1:24" ht="22.5" customHeight="1" x14ac:dyDescent="0.3">
      <c r="B9" s="41" t="s">
        <v>49</v>
      </c>
      <c r="C9" s="31"/>
      <c r="D9" s="31"/>
      <c r="E9" s="49"/>
      <c r="F9" s="49"/>
      <c r="N9" s="74"/>
      <c r="O9" s="42"/>
      <c r="P9" s="42"/>
      <c r="Q9" s="42"/>
      <c r="R9" s="128"/>
      <c r="S9" s="74" t="s">
        <v>49</v>
      </c>
      <c r="T9" s="42"/>
      <c r="U9" s="42"/>
      <c r="V9" s="42"/>
      <c r="W9" s="38"/>
      <c r="X9" s="38"/>
    </row>
    <row r="10" spans="1:24" ht="21" customHeight="1" x14ac:dyDescent="0.3">
      <c r="C10" s="31"/>
      <c r="D10" s="31"/>
      <c r="E10" s="49"/>
      <c r="F10" s="49"/>
      <c r="O10" s="36"/>
      <c r="P10" s="38"/>
      <c r="Q10" s="38"/>
      <c r="R10" s="38"/>
      <c r="S10" s="38"/>
      <c r="T10" s="38"/>
      <c r="U10" s="38"/>
      <c r="V10" s="38"/>
      <c r="W10" s="38"/>
      <c r="X10" s="38"/>
    </row>
    <row r="11" spans="1:24" ht="18" customHeight="1" x14ac:dyDescent="0.2">
      <c r="A11" s="286" t="s">
        <v>135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</row>
    <row r="12" spans="1:24" ht="18" customHeight="1" x14ac:dyDescent="0.3">
      <c r="A12" s="227" t="s">
        <v>255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</row>
    <row r="13" spans="1:24" ht="23.25" customHeight="1" x14ac:dyDescent="0.3">
      <c r="A13" s="287" t="s">
        <v>88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</row>
    <row r="14" spans="1:24" ht="22.5" customHeight="1" x14ac:dyDescent="0.2">
      <c r="A14" s="288" t="s">
        <v>120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</row>
    <row r="15" spans="1:24" ht="42.75" customHeight="1" x14ac:dyDescent="0.2">
      <c r="A15" s="266" t="s">
        <v>0</v>
      </c>
      <c r="B15" s="266" t="s">
        <v>1</v>
      </c>
      <c r="C15" s="271" t="s">
        <v>31</v>
      </c>
      <c r="D15" s="277" t="s">
        <v>75</v>
      </c>
      <c r="E15" s="279"/>
      <c r="F15" s="279"/>
      <c r="G15" s="279"/>
      <c r="H15" s="279"/>
      <c r="I15" s="279"/>
      <c r="J15" s="278"/>
      <c r="K15" s="274" t="s">
        <v>138</v>
      </c>
      <c r="L15" s="274" t="s">
        <v>139</v>
      </c>
      <c r="M15" s="271" t="s">
        <v>140</v>
      </c>
      <c r="N15" s="292" t="s">
        <v>76</v>
      </c>
      <c r="O15" s="292"/>
      <c r="P15" s="292" t="s">
        <v>77</v>
      </c>
      <c r="Q15" s="292"/>
      <c r="R15" s="292"/>
      <c r="S15" s="292"/>
      <c r="T15" s="271" t="s">
        <v>39</v>
      </c>
      <c r="U15" s="271" t="s">
        <v>29</v>
      </c>
      <c r="V15" s="271" t="s">
        <v>85</v>
      </c>
      <c r="W15" s="271" t="s">
        <v>81</v>
      </c>
      <c r="X15" s="271" t="s">
        <v>78</v>
      </c>
    </row>
    <row r="16" spans="1:24" ht="15.75" customHeight="1" x14ac:dyDescent="0.2">
      <c r="A16" s="267"/>
      <c r="B16" s="267"/>
      <c r="C16" s="272"/>
      <c r="D16" s="271" t="s">
        <v>24</v>
      </c>
      <c r="E16" s="221" t="s">
        <v>74</v>
      </c>
      <c r="F16" s="221"/>
      <c r="G16" s="221"/>
      <c r="H16" s="221"/>
      <c r="I16" s="221"/>
      <c r="J16" s="221"/>
      <c r="K16" s="275"/>
      <c r="L16" s="275"/>
      <c r="M16" s="272"/>
      <c r="N16" s="271" t="s">
        <v>143</v>
      </c>
      <c r="O16" s="271" t="s">
        <v>108</v>
      </c>
      <c r="P16" s="266" t="s">
        <v>3</v>
      </c>
      <c r="Q16" s="266" t="s">
        <v>4</v>
      </c>
      <c r="R16" s="266" t="s">
        <v>5</v>
      </c>
      <c r="S16" s="266" t="s">
        <v>6</v>
      </c>
      <c r="T16" s="272"/>
      <c r="U16" s="272"/>
      <c r="V16" s="272"/>
      <c r="W16" s="272"/>
      <c r="X16" s="272"/>
    </row>
    <row r="17" spans="1:31" ht="51" customHeight="1" x14ac:dyDescent="0.2">
      <c r="A17" s="267"/>
      <c r="B17" s="267"/>
      <c r="C17" s="272"/>
      <c r="D17" s="272"/>
      <c r="E17" s="269" t="s">
        <v>22</v>
      </c>
      <c r="F17" s="269" t="s">
        <v>19</v>
      </c>
      <c r="G17" s="269" t="s">
        <v>136</v>
      </c>
      <c r="H17" s="269" t="s">
        <v>137</v>
      </c>
      <c r="I17" s="277" t="s">
        <v>73</v>
      </c>
      <c r="J17" s="278"/>
      <c r="K17" s="275"/>
      <c r="L17" s="275"/>
      <c r="M17" s="272"/>
      <c r="N17" s="272"/>
      <c r="O17" s="272"/>
      <c r="P17" s="267"/>
      <c r="Q17" s="267"/>
      <c r="R17" s="267"/>
      <c r="S17" s="267"/>
      <c r="T17" s="272"/>
      <c r="U17" s="272"/>
      <c r="V17" s="272"/>
      <c r="W17" s="272"/>
      <c r="X17" s="272"/>
      <c r="Y17" s="17"/>
      <c r="AD17" s="15"/>
      <c r="AE17" s="15"/>
    </row>
    <row r="18" spans="1:31" ht="107.25" customHeight="1" x14ac:dyDescent="0.2">
      <c r="A18" s="268"/>
      <c r="B18" s="268"/>
      <c r="C18" s="273"/>
      <c r="D18" s="273"/>
      <c r="E18" s="269"/>
      <c r="F18" s="269"/>
      <c r="G18" s="269"/>
      <c r="H18" s="269"/>
      <c r="I18" s="124" t="s">
        <v>20</v>
      </c>
      <c r="J18" s="124" t="s">
        <v>21</v>
      </c>
      <c r="K18" s="276"/>
      <c r="L18" s="276"/>
      <c r="M18" s="273"/>
      <c r="N18" s="273"/>
      <c r="O18" s="273"/>
      <c r="P18" s="268"/>
      <c r="Q18" s="268"/>
      <c r="R18" s="268"/>
      <c r="S18" s="268"/>
      <c r="T18" s="273"/>
      <c r="U18" s="273"/>
      <c r="V18" s="273"/>
      <c r="W18" s="273"/>
      <c r="X18" s="273"/>
      <c r="Y18" s="17"/>
      <c r="Z18" s="291"/>
      <c r="AA18" s="291"/>
      <c r="AB18" s="291"/>
      <c r="AC18" s="291"/>
      <c r="AD18" s="291"/>
      <c r="AE18" s="15"/>
    </row>
    <row r="19" spans="1:31" s="20" customFormat="1" ht="13.5" customHeight="1" x14ac:dyDescent="0.2">
      <c r="A19" s="180">
        <v>1</v>
      </c>
      <c r="B19" s="180">
        <v>2</v>
      </c>
      <c r="C19" s="180">
        <v>3</v>
      </c>
      <c r="D19" s="180">
        <v>4</v>
      </c>
      <c r="E19" s="180">
        <v>5</v>
      </c>
      <c r="F19" s="180">
        <v>6</v>
      </c>
      <c r="G19" s="50">
        <v>7</v>
      </c>
      <c r="H19" s="180">
        <v>8</v>
      </c>
      <c r="I19" s="180">
        <v>9</v>
      </c>
      <c r="J19" s="180">
        <v>10</v>
      </c>
      <c r="K19" s="1">
        <v>11</v>
      </c>
      <c r="L19" s="1">
        <v>12</v>
      </c>
      <c r="M19" s="1">
        <v>13</v>
      </c>
      <c r="N19" s="182">
        <v>14</v>
      </c>
      <c r="O19" s="182">
        <v>15</v>
      </c>
      <c r="P19" s="182">
        <v>16</v>
      </c>
      <c r="Q19" s="182">
        <v>17</v>
      </c>
      <c r="R19" s="182">
        <v>18</v>
      </c>
      <c r="S19" s="182">
        <v>19</v>
      </c>
      <c r="T19" s="182">
        <v>20</v>
      </c>
      <c r="U19" s="182">
        <v>21</v>
      </c>
      <c r="V19" s="182">
        <v>22</v>
      </c>
      <c r="W19" s="182">
        <v>23</v>
      </c>
      <c r="X19" s="182">
        <v>24</v>
      </c>
      <c r="Y19" s="18"/>
      <c r="Z19" s="291"/>
      <c r="AA19" s="291"/>
      <c r="AB19" s="291"/>
      <c r="AC19" s="291"/>
      <c r="AD19" s="291"/>
      <c r="AE19" s="19"/>
    </row>
    <row r="20" spans="1:31" ht="16.5" customHeight="1" x14ac:dyDescent="0.2">
      <c r="A20" s="94" t="s">
        <v>104</v>
      </c>
      <c r="B20" s="212" t="s">
        <v>188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4"/>
      <c r="Y20" s="21"/>
      <c r="Z20" s="291"/>
      <c r="AA20" s="291"/>
      <c r="AB20" s="291"/>
      <c r="AC20" s="291"/>
      <c r="AD20" s="291"/>
      <c r="AE20" s="15"/>
    </row>
    <row r="21" spans="1:31" ht="18" customHeight="1" x14ac:dyDescent="0.2">
      <c r="A21" s="55" t="s">
        <v>7</v>
      </c>
      <c r="B21" s="253" t="s">
        <v>141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62"/>
      <c r="Y21" s="22"/>
      <c r="Z21" s="291"/>
      <c r="AA21" s="291"/>
      <c r="AB21" s="291"/>
      <c r="AC21" s="291"/>
      <c r="AD21" s="291"/>
      <c r="AE21" s="15"/>
    </row>
    <row r="22" spans="1:31" ht="14.25" customHeight="1" x14ac:dyDescent="0.2">
      <c r="A22" s="96" t="s">
        <v>8</v>
      </c>
      <c r="B22" s="208" t="s">
        <v>55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10"/>
      <c r="Y22" s="22"/>
      <c r="Z22" s="25"/>
      <c r="AA22" s="25"/>
      <c r="AD22" s="15"/>
      <c r="AE22" s="15"/>
    </row>
    <row r="23" spans="1:31" ht="25.5" x14ac:dyDescent="0.2">
      <c r="A23" s="96" t="str">
        <f>'4'!A23</f>
        <v>1.1.1.1</v>
      </c>
      <c r="B23" s="153" t="s">
        <v>243</v>
      </c>
      <c r="C23" s="96" t="str">
        <f>'4'!C23</f>
        <v>1 шт.</v>
      </c>
      <c r="D23" s="154">
        <f>'4'!D23</f>
        <v>19232.8</v>
      </c>
      <c r="E23" s="167" t="s">
        <v>16</v>
      </c>
      <c r="F23" s="167" t="s">
        <v>16</v>
      </c>
      <c r="G23" s="167" t="s">
        <v>16</v>
      </c>
      <c r="H23" s="167" t="s">
        <v>16</v>
      </c>
      <c r="I23" s="167" t="s">
        <v>16</v>
      </c>
      <c r="J23" s="167" t="s">
        <v>16</v>
      </c>
      <c r="K23" s="167" t="s">
        <v>16</v>
      </c>
      <c r="L23" s="167" t="s">
        <v>16</v>
      </c>
      <c r="M23" s="167" t="s">
        <v>16</v>
      </c>
      <c r="N23" s="57">
        <f>'4'!K23</f>
        <v>0</v>
      </c>
      <c r="O23" s="148">
        <f>'4'!L23</f>
        <v>19232.8</v>
      </c>
      <c r="P23" s="57">
        <v>0</v>
      </c>
      <c r="Q23" s="57">
        <v>0</v>
      </c>
      <c r="R23" s="57">
        <v>0</v>
      </c>
      <c r="S23" s="148">
        <f>D23</f>
        <v>19232.8</v>
      </c>
      <c r="T23" s="66" t="s">
        <v>95</v>
      </c>
      <c r="U23" s="167" t="s">
        <v>95</v>
      </c>
      <c r="V23" s="57" t="s">
        <v>95</v>
      </c>
      <c r="W23" s="57" t="s">
        <v>95</v>
      </c>
      <c r="X23" s="166" t="s">
        <v>95</v>
      </c>
      <c r="Y23" s="25"/>
      <c r="Z23" s="25"/>
      <c r="AA23" s="25"/>
      <c r="AD23" s="15"/>
      <c r="AE23" s="15"/>
    </row>
    <row r="24" spans="1:31" ht="14.25" customHeight="1" x14ac:dyDescent="0.2">
      <c r="A24" s="96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25"/>
      <c r="Z24" s="25"/>
      <c r="AA24" s="25"/>
      <c r="AD24" s="15"/>
      <c r="AE24" s="15"/>
    </row>
    <row r="25" spans="1:31" ht="15" customHeight="1" x14ac:dyDescent="0.2">
      <c r="A25" s="203" t="s">
        <v>54</v>
      </c>
      <c r="B25" s="204"/>
      <c r="C25" s="211"/>
      <c r="D25" s="154">
        <f>SUM(D23:D24)</f>
        <v>19232.8</v>
      </c>
      <c r="E25" s="57" t="s">
        <v>38</v>
      </c>
      <c r="F25" s="59" t="s">
        <v>38</v>
      </c>
      <c r="G25" s="54" t="s">
        <v>95</v>
      </c>
      <c r="H25" s="54" t="s">
        <v>95</v>
      </c>
      <c r="I25" s="54" t="s">
        <v>95</v>
      </c>
      <c r="J25" s="79" t="s">
        <v>95</v>
      </c>
      <c r="K25" s="54" t="s">
        <v>95</v>
      </c>
      <c r="L25" s="54" t="s">
        <v>95</v>
      </c>
      <c r="M25" s="57" t="s">
        <v>95</v>
      </c>
      <c r="N25" s="154">
        <f t="shared" ref="N25:S25" si="0">SUM(N23:N24)</f>
        <v>0</v>
      </c>
      <c r="O25" s="154">
        <f t="shared" si="0"/>
        <v>19232.8</v>
      </c>
      <c r="P25" s="154">
        <f t="shared" si="0"/>
        <v>0</v>
      </c>
      <c r="Q25" s="154">
        <f t="shared" si="0"/>
        <v>0</v>
      </c>
      <c r="R25" s="154">
        <f t="shared" si="0"/>
        <v>0</v>
      </c>
      <c r="S25" s="154">
        <f t="shared" si="0"/>
        <v>19232.8</v>
      </c>
      <c r="T25" s="66" t="s">
        <v>95</v>
      </c>
      <c r="U25" s="92" t="s">
        <v>95</v>
      </c>
      <c r="V25" s="57" t="s">
        <v>95</v>
      </c>
      <c r="W25" s="57" t="s">
        <v>95</v>
      </c>
      <c r="X25" s="90" t="s">
        <v>95</v>
      </c>
      <c r="Y25" s="19"/>
      <c r="Z25" s="19"/>
      <c r="AA25" s="19"/>
    </row>
    <row r="26" spans="1:31" ht="15.75" customHeight="1" x14ac:dyDescent="0.2">
      <c r="A26" s="92" t="s">
        <v>37</v>
      </c>
      <c r="B26" s="208" t="s">
        <v>146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10"/>
      <c r="Y26" s="24"/>
      <c r="Z26" s="24"/>
      <c r="AA26" s="24"/>
    </row>
    <row r="27" spans="1:31" ht="17.25" customHeight="1" x14ac:dyDescent="0.2">
      <c r="A27" s="203" t="s">
        <v>57</v>
      </c>
      <c r="B27" s="204"/>
      <c r="C27" s="211"/>
      <c r="D27" s="59">
        <v>0</v>
      </c>
      <c r="E27" s="59" t="str">
        <f>'4'!E26</f>
        <v>х </v>
      </c>
      <c r="F27" s="59" t="str">
        <f>'4'!F26</f>
        <v>х </v>
      </c>
      <c r="G27" s="59" t="str">
        <f>'4'!G26</f>
        <v>-</v>
      </c>
      <c r="H27" s="59" t="str">
        <f>'4'!H26</f>
        <v>-</v>
      </c>
      <c r="I27" s="59" t="str">
        <f>'4'!I26</f>
        <v>-</v>
      </c>
      <c r="J27" s="59" t="str">
        <f>'4'!J26</f>
        <v>-</v>
      </c>
      <c r="K27" s="92" t="s">
        <v>95</v>
      </c>
      <c r="L27" s="92" t="s">
        <v>95</v>
      </c>
      <c r="M27" s="59" t="s">
        <v>95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92" t="s">
        <v>95</v>
      </c>
      <c r="U27" s="92" t="s">
        <v>95</v>
      </c>
      <c r="V27" s="92" t="s">
        <v>95</v>
      </c>
      <c r="W27" s="92" t="s">
        <v>95</v>
      </c>
      <c r="X27" s="59" t="s">
        <v>95</v>
      </c>
      <c r="Y27" s="19"/>
      <c r="Z27" s="19"/>
      <c r="AA27" s="19"/>
    </row>
    <row r="28" spans="1:31" ht="17.25" customHeight="1" x14ac:dyDescent="0.2">
      <c r="A28" s="55" t="s">
        <v>32</v>
      </c>
      <c r="B28" s="203" t="s">
        <v>56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11"/>
      <c r="Y28" s="24"/>
      <c r="Z28" s="24"/>
      <c r="AA28" s="24"/>
    </row>
    <row r="29" spans="1:31" ht="25.5" x14ac:dyDescent="0.2">
      <c r="A29" s="101" t="str">
        <f>'4'!A28</f>
        <v>1.1.3.1</v>
      </c>
      <c r="B29" s="202" t="s">
        <v>220</v>
      </c>
      <c r="C29" s="101" t="str">
        <f>'4'!C28</f>
        <v>1 шт.</v>
      </c>
      <c r="D29" s="171">
        <f>'4'!D28</f>
        <v>3320.07</v>
      </c>
      <c r="E29" s="147" t="s">
        <v>16</v>
      </c>
      <c r="F29" s="147" t="s">
        <v>16</v>
      </c>
      <c r="G29" s="147" t="s">
        <v>16</v>
      </c>
      <c r="H29" s="147" t="s">
        <v>16</v>
      </c>
      <c r="I29" s="147" t="s">
        <v>16</v>
      </c>
      <c r="J29" s="147" t="s">
        <v>16</v>
      </c>
      <c r="K29" s="147" t="s">
        <v>16</v>
      </c>
      <c r="L29" s="147" t="s">
        <v>16</v>
      </c>
      <c r="M29" s="147" t="s">
        <v>16</v>
      </c>
      <c r="N29" s="148">
        <f>'4'!K28</f>
        <v>0</v>
      </c>
      <c r="O29" s="148">
        <f>'4'!L28</f>
        <v>3320.07</v>
      </c>
      <c r="P29" s="154">
        <f>D29</f>
        <v>3320.07</v>
      </c>
      <c r="Q29" s="154">
        <v>0</v>
      </c>
      <c r="R29" s="154">
        <v>0</v>
      </c>
      <c r="S29" s="154">
        <v>0</v>
      </c>
      <c r="T29" s="147" t="s">
        <v>95</v>
      </c>
      <c r="U29" s="147" t="s">
        <v>95</v>
      </c>
      <c r="V29" s="147" t="s">
        <v>95</v>
      </c>
      <c r="W29" s="147" t="s">
        <v>95</v>
      </c>
      <c r="X29" s="147" t="s">
        <v>95</v>
      </c>
      <c r="Y29" s="24"/>
      <c r="Z29" s="24"/>
      <c r="AA29" s="24"/>
    </row>
    <row r="30" spans="1:31" ht="38.25" x14ac:dyDescent="0.2">
      <c r="A30" s="101" t="str">
        <f>'4'!A29</f>
        <v>1.1.3.2</v>
      </c>
      <c r="B30" s="202" t="s">
        <v>225</v>
      </c>
      <c r="C30" s="101" t="str">
        <f>'4'!C29</f>
        <v>1 шт.</v>
      </c>
      <c r="D30" s="171">
        <f>'4'!D29</f>
        <v>5280.91</v>
      </c>
      <c r="E30" s="147" t="s">
        <v>16</v>
      </c>
      <c r="F30" s="147" t="s">
        <v>16</v>
      </c>
      <c r="G30" s="147" t="s">
        <v>16</v>
      </c>
      <c r="H30" s="147" t="s">
        <v>16</v>
      </c>
      <c r="I30" s="147" t="s">
        <v>16</v>
      </c>
      <c r="J30" s="147" t="s">
        <v>16</v>
      </c>
      <c r="K30" s="147" t="s">
        <v>16</v>
      </c>
      <c r="L30" s="147" t="s">
        <v>16</v>
      </c>
      <c r="M30" s="147" t="s">
        <v>16</v>
      </c>
      <c r="N30" s="148">
        <f>'4'!K29</f>
        <v>0</v>
      </c>
      <c r="O30" s="148">
        <f>'4'!L29</f>
        <v>5280.91</v>
      </c>
      <c r="P30" s="154">
        <f>D30</f>
        <v>5280.91</v>
      </c>
      <c r="Q30" s="154">
        <v>0</v>
      </c>
      <c r="R30" s="154">
        <v>0</v>
      </c>
      <c r="S30" s="154">
        <v>0</v>
      </c>
      <c r="T30" s="147" t="s">
        <v>95</v>
      </c>
      <c r="U30" s="147" t="s">
        <v>95</v>
      </c>
      <c r="V30" s="147" t="s">
        <v>95</v>
      </c>
      <c r="W30" s="147" t="s">
        <v>95</v>
      </c>
      <c r="X30" s="147" t="s">
        <v>95</v>
      </c>
      <c r="Y30" s="24"/>
      <c r="Z30" s="24"/>
      <c r="AA30" s="24"/>
    </row>
    <row r="31" spans="1:31" ht="38.25" x14ac:dyDescent="0.2">
      <c r="A31" s="101" t="str">
        <f>'4'!A30</f>
        <v>1.1.3.3</v>
      </c>
      <c r="B31" s="153" t="s">
        <v>244</v>
      </c>
      <c r="C31" s="101" t="str">
        <f>'4'!C30</f>
        <v>1 шт.</v>
      </c>
      <c r="D31" s="171">
        <f>'4'!D30</f>
        <v>650.34</v>
      </c>
      <c r="E31" s="147" t="s">
        <v>16</v>
      </c>
      <c r="F31" s="147" t="s">
        <v>16</v>
      </c>
      <c r="G31" s="147" t="s">
        <v>16</v>
      </c>
      <c r="H31" s="147" t="s">
        <v>16</v>
      </c>
      <c r="I31" s="147" t="s">
        <v>16</v>
      </c>
      <c r="J31" s="147" t="s">
        <v>16</v>
      </c>
      <c r="K31" s="147" t="s">
        <v>16</v>
      </c>
      <c r="L31" s="147" t="s">
        <v>16</v>
      </c>
      <c r="M31" s="147" t="s">
        <v>16</v>
      </c>
      <c r="N31" s="148">
        <f>'4'!K30</f>
        <v>650.34</v>
      </c>
      <c r="O31" s="148">
        <f>'4'!L30</f>
        <v>0</v>
      </c>
      <c r="P31" s="154">
        <f t="shared" ref="P31:P33" si="1">D31</f>
        <v>650.34</v>
      </c>
      <c r="Q31" s="154">
        <v>0</v>
      </c>
      <c r="R31" s="154">
        <v>0</v>
      </c>
      <c r="S31" s="154">
        <v>0</v>
      </c>
      <c r="T31" s="147" t="s">
        <v>95</v>
      </c>
      <c r="U31" s="147" t="s">
        <v>95</v>
      </c>
      <c r="V31" s="147" t="s">
        <v>95</v>
      </c>
      <c r="W31" s="147" t="s">
        <v>95</v>
      </c>
      <c r="X31" s="147" t="s">
        <v>95</v>
      </c>
      <c r="Y31" s="24"/>
      <c r="Z31" s="24"/>
      <c r="AA31" s="24"/>
    </row>
    <row r="32" spans="1:31" ht="25.5" x14ac:dyDescent="0.2">
      <c r="A32" s="101" t="str">
        <f>'4'!A31</f>
        <v>1.1.3.4</v>
      </c>
      <c r="B32" s="153" t="s">
        <v>221</v>
      </c>
      <c r="C32" s="101" t="str">
        <f>'4'!C31</f>
        <v>1 шт.</v>
      </c>
      <c r="D32" s="171">
        <f>'4'!D31</f>
        <v>46.65</v>
      </c>
      <c r="E32" s="193" t="s">
        <v>16</v>
      </c>
      <c r="F32" s="193" t="s">
        <v>16</v>
      </c>
      <c r="G32" s="193" t="s">
        <v>16</v>
      </c>
      <c r="H32" s="193" t="s">
        <v>16</v>
      </c>
      <c r="I32" s="193" t="s">
        <v>16</v>
      </c>
      <c r="J32" s="193" t="s">
        <v>16</v>
      </c>
      <c r="K32" s="193" t="s">
        <v>16</v>
      </c>
      <c r="L32" s="193" t="s">
        <v>16</v>
      </c>
      <c r="M32" s="193" t="s">
        <v>16</v>
      </c>
      <c r="N32" s="148">
        <f>'4'!K31</f>
        <v>46.65</v>
      </c>
      <c r="O32" s="148">
        <f>'4'!L31</f>
        <v>0</v>
      </c>
      <c r="P32" s="154">
        <f t="shared" si="1"/>
        <v>46.65</v>
      </c>
      <c r="Q32" s="154">
        <v>0</v>
      </c>
      <c r="R32" s="154">
        <v>0</v>
      </c>
      <c r="S32" s="154">
        <v>0</v>
      </c>
      <c r="T32" s="193" t="s">
        <v>95</v>
      </c>
      <c r="U32" s="193" t="s">
        <v>95</v>
      </c>
      <c r="V32" s="193" t="s">
        <v>95</v>
      </c>
      <c r="W32" s="193" t="s">
        <v>95</v>
      </c>
      <c r="X32" s="193" t="s">
        <v>95</v>
      </c>
      <c r="Y32" s="24"/>
      <c r="Z32" s="24"/>
      <c r="AA32" s="24"/>
    </row>
    <row r="33" spans="1:31" ht="25.5" x14ac:dyDescent="0.2">
      <c r="A33" s="101" t="str">
        <f>'4'!A32</f>
        <v>1.1.3.5</v>
      </c>
      <c r="B33" s="153" t="s">
        <v>199</v>
      </c>
      <c r="C33" s="101" t="str">
        <f>'4'!C32</f>
        <v>2 шт.</v>
      </c>
      <c r="D33" s="171">
        <f>'4'!D32</f>
        <v>340.85</v>
      </c>
      <c r="E33" s="193" t="s">
        <v>16</v>
      </c>
      <c r="F33" s="193" t="s">
        <v>16</v>
      </c>
      <c r="G33" s="193" t="s">
        <v>16</v>
      </c>
      <c r="H33" s="193" t="s">
        <v>16</v>
      </c>
      <c r="I33" s="193" t="s">
        <v>16</v>
      </c>
      <c r="J33" s="193" t="s">
        <v>16</v>
      </c>
      <c r="K33" s="193" t="s">
        <v>16</v>
      </c>
      <c r="L33" s="193" t="s">
        <v>16</v>
      </c>
      <c r="M33" s="193" t="s">
        <v>16</v>
      </c>
      <c r="N33" s="148">
        <f>'4'!K32</f>
        <v>340.85</v>
      </c>
      <c r="O33" s="148">
        <f>'4'!L32</f>
        <v>0</v>
      </c>
      <c r="P33" s="154">
        <f t="shared" si="1"/>
        <v>340.85</v>
      </c>
      <c r="Q33" s="154">
        <v>0</v>
      </c>
      <c r="R33" s="154">
        <v>0</v>
      </c>
      <c r="S33" s="154">
        <v>0</v>
      </c>
      <c r="T33" s="193" t="s">
        <v>95</v>
      </c>
      <c r="U33" s="193" t="s">
        <v>95</v>
      </c>
      <c r="V33" s="193" t="s">
        <v>95</v>
      </c>
      <c r="W33" s="193" t="s">
        <v>95</v>
      </c>
      <c r="X33" s="193" t="s">
        <v>95</v>
      </c>
      <c r="Y33" s="24"/>
      <c r="Z33" s="24"/>
      <c r="AA33" s="24"/>
    </row>
    <row r="34" spans="1:31" ht="25.5" x14ac:dyDescent="0.2">
      <c r="A34" s="101" t="str">
        <f>'4'!A33</f>
        <v>1.1.3.6</v>
      </c>
      <c r="B34" s="153" t="s">
        <v>198</v>
      </c>
      <c r="C34" s="101" t="str">
        <f>'4'!C33</f>
        <v>1 шт.</v>
      </c>
      <c r="D34" s="171">
        <f>'4'!D33</f>
        <v>8750</v>
      </c>
      <c r="E34" s="193" t="s">
        <v>16</v>
      </c>
      <c r="F34" s="193" t="s">
        <v>16</v>
      </c>
      <c r="G34" s="193" t="s">
        <v>16</v>
      </c>
      <c r="H34" s="193" t="s">
        <v>16</v>
      </c>
      <c r="I34" s="193" t="s">
        <v>16</v>
      </c>
      <c r="J34" s="193" t="s">
        <v>16</v>
      </c>
      <c r="K34" s="193" t="s">
        <v>16</v>
      </c>
      <c r="L34" s="193" t="s">
        <v>16</v>
      </c>
      <c r="M34" s="193" t="s">
        <v>16</v>
      </c>
      <c r="N34" s="148">
        <f>'4'!K33</f>
        <v>8750</v>
      </c>
      <c r="O34" s="148">
        <f>'4'!L33</f>
        <v>0</v>
      </c>
      <c r="P34" s="154">
        <v>0</v>
      </c>
      <c r="Q34" s="154">
        <f>D34</f>
        <v>8750</v>
      </c>
      <c r="R34" s="154">
        <v>0</v>
      </c>
      <c r="S34" s="154">
        <v>0</v>
      </c>
      <c r="T34" s="147" t="s">
        <v>95</v>
      </c>
      <c r="U34" s="147" t="s">
        <v>95</v>
      </c>
      <c r="V34" s="147" t="s">
        <v>95</v>
      </c>
      <c r="W34" s="147" t="s">
        <v>95</v>
      </c>
      <c r="X34" s="147" t="s">
        <v>95</v>
      </c>
      <c r="Y34" s="24"/>
      <c r="Z34" s="24"/>
      <c r="AA34" s="24"/>
    </row>
    <row r="35" spans="1:31" ht="16.5" customHeight="1" x14ac:dyDescent="0.2">
      <c r="A35" s="203" t="s">
        <v>58</v>
      </c>
      <c r="B35" s="204"/>
      <c r="C35" s="211"/>
      <c r="D35" s="154">
        <f>SUM(D29:D34)</f>
        <v>18388.82</v>
      </c>
      <c r="E35" s="136" t="s">
        <v>16</v>
      </c>
      <c r="F35" s="136" t="s">
        <v>16</v>
      </c>
      <c r="G35" s="136" t="s">
        <v>95</v>
      </c>
      <c r="H35" s="136" t="s">
        <v>95</v>
      </c>
      <c r="I35" s="136" t="s">
        <v>95</v>
      </c>
      <c r="J35" s="136" t="s">
        <v>95</v>
      </c>
      <c r="K35" s="136" t="s">
        <v>95</v>
      </c>
      <c r="L35" s="136" t="s">
        <v>95</v>
      </c>
      <c r="M35" s="59" t="s">
        <v>95</v>
      </c>
      <c r="N35" s="154">
        <f t="shared" ref="N35:S35" si="2">SUM(N29:N34)</f>
        <v>9787.84</v>
      </c>
      <c r="O35" s="154">
        <f t="shared" si="2"/>
        <v>8600.98</v>
      </c>
      <c r="P35" s="154">
        <f t="shared" si="2"/>
        <v>9638.82</v>
      </c>
      <c r="Q35" s="154">
        <f t="shared" si="2"/>
        <v>8750</v>
      </c>
      <c r="R35" s="154">
        <f t="shared" si="2"/>
        <v>0</v>
      </c>
      <c r="S35" s="154">
        <f t="shared" si="2"/>
        <v>0</v>
      </c>
      <c r="T35" s="95" t="s">
        <v>95</v>
      </c>
      <c r="U35" s="95" t="s">
        <v>95</v>
      </c>
      <c r="V35" s="95" t="s">
        <v>95</v>
      </c>
      <c r="W35" s="95" t="s">
        <v>95</v>
      </c>
      <c r="X35" s="92" t="s">
        <v>95</v>
      </c>
      <c r="Y35" s="19"/>
      <c r="Z35" s="19"/>
      <c r="AA35" s="19"/>
    </row>
    <row r="36" spans="1:31" ht="15" customHeight="1" x14ac:dyDescent="0.2">
      <c r="A36" s="203" t="s">
        <v>59</v>
      </c>
      <c r="B36" s="204"/>
      <c r="C36" s="211"/>
      <c r="D36" s="154">
        <f>D25+D35+D27</f>
        <v>37621.619999999995</v>
      </c>
      <c r="E36" s="59" t="s">
        <v>38</v>
      </c>
      <c r="F36" s="59" t="s">
        <v>38</v>
      </c>
      <c r="G36" s="54" t="s">
        <v>95</v>
      </c>
      <c r="H36" s="54" t="s">
        <v>95</v>
      </c>
      <c r="I36" s="54" t="s">
        <v>95</v>
      </c>
      <c r="J36" s="79" t="str">
        <f>J25</f>
        <v>-</v>
      </c>
      <c r="K36" s="54" t="s">
        <v>95</v>
      </c>
      <c r="L36" s="54" t="s">
        <v>95</v>
      </c>
      <c r="M36" s="59" t="s">
        <v>95</v>
      </c>
      <c r="N36" s="154">
        <f t="shared" ref="N36:S36" si="3">N25+N35+N27</f>
        <v>9787.84</v>
      </c>
      <c r="O36" s="154">
        <f t="shared" si="3"/>
        <v>27833.78</v>
      </c>
      <c r="P36" s="154">
        <f t="shared" si="3"/>
        <v>9638.82</v>
      </c>
      <c r="Q36" s="154">
        <f t="shared" si="3"/>
        <v>8750</v>
      </c>
      <c r="R36" s="154">
        <f t="shared" si="3"/>
        <v>0</v>
      </c>
      <c r="S36" s="154">
        <f t="shared" si="3"/>
        <v>19232.8</v>
      </c>
      <c r="T36" s="76" t="str">
        <f>T25</f>
        <v>-</v>
      </c>
      <c r="U36" s="95" t="s">
        <v>95</v>
      </c>
      <c r="V36" s="95" t="str">
        <f>V25</f>
        <v>-</v>
      </c>
      <c r="W36" s="95" t="str">
        <f>W25</f>
        <v>-</v>
      </c>
      <c r="X36" s="92" t="str">
        <f>X25</f>
        <v>-</v>
      </c>
      <c r="Y36" s="19"/>
      <c r="Z36" s="19"/>
      <c r="AA36" s="19"/>
    </row>
    <row r="37" spans="1:31" ht="17.25" customHeight="1" x14ac:dyDescent="0.2">
      <c r="A37" s="270" t="s">
        <v>105</v>
      </c>
      <c r="B37" s="270"/>
      <c r="C37" s="270"/>
      <c r="D37" s="169">
        <f>D36</f>
        <v>37621.619999999995</v>
      </c>
      <c r="E37" s="169">
        <f>'4'!E36</f>
        <v>33198.71</v>
      </c>
      <c r="F37" s="169">
        <f>'4'!F36</f>
        <v>0</v>
      </c>
      <c r="G37" s="169">
        <f>'4'!G36</f>
        <v>0</v>
      </c>
      <c r="H37" s="169">
        <f>'4'!H36</f>
        <v>0</v>
      </c>
      <c r="I37" s="169">
        <v>0</v>
      </c>
      <c r="J37" s="169">
        <f>'4'!I36</f>
        <v>4422.9099999999962</v>
      </c>
      <c r="K37" s="169">
        <v>0</v>
      </c>
      <c r="L37" s="169">
        <v>0</v>
      </c>
      <c r="M37" s="169">
        <f>E37+F37+K37+L37</f>
        <v>33198.71</v>
      </c>
      <c r="N37" s="169">
        <f t="shared" ref="N37:T37" si="4">N36</f>
        <v>9787.84</v>
      </c>
      <c r="O37" s="169">
        <f t="shared" si="4"/>
        <v>27833.78</v>
      </c>
      <c r="P37" s="169">
        <f t="shared" si="4"/>
        <v>9638.82</v>
      </c>
      <c r="Q37" s="169">
        <f t="shared" si="4"/>
        <v>8750</v>
      </c>
      <c r="R37" s="169">
        <f t="shared" si="4"/>
        <v>0</v>
      </c>
      <c r="S37" s="169">
        <f t="shared" si="4"/>
        <v>19232.8</v>
      </c>
      <c r="T37" s="68" t="str">
        <f t="shared" si="4"/>
        <v>-</v>
      </c>
      <c r="U37" s="93" t="s">
        <v>95</v>
      </c>
      <c r="V37" s="93" t="str">
        <f>V36</f>
        <v>-</v>
      </c>
      <c r="W37" s="93" t="str">
        <f>W36</f>
        <v>-</v>
      </c>
      <c r="X37" s="93" t="str">
        <f>X36</f>
        <v>-</v>
      </c>
      <c r="Y37" s="23"/>
      <c r="Z37" s="23"/>
      <c r="AA37" s="23"/>
    </row>
    <row r="38" spans="1:31" ht="16.5" customHeight="1" x14ac:dyDescent="0.2">
      <c r="A38" s="180" t="s">
        <v>189</v>
      </c>
      <c r="B38" s="212" t="s">
        <v>257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4"/>
      <c r="Y38" s="21"/>
      <c r="Z38" s="181"/>
      <c r="AA38" s="181"/>
      <c r="AE38" s="15"/>
    </row>
    <row r="39" spans="1:31" ht="18" customHeight="1" x14ac:dyDescent="0.2">
      <c r="A39" s="55" t="s">
        <v>7</v>
      </c>
      <c r="B39" s="253" t="s">
        <v>141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62"/>
      <c r="Y39" s="22"/>
      <c r="Z39" s="181"/>
      <c r="AA39" s="181"/>
      <c r="AE39" s="15"/>
    </row>
    <row r="40" spans="1:31" ht="15.75" customHeight="1" x14ac:dyDescent="0.2">
      <c r="A40" s="96" t="s">
        <v>8</v>
      </c>
      <c r="B40" s="208" t="s">
        <v>55</v>
      </c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10"/>
      <c r="Y40" s="22"/>
      <c r="Z40" s="25"/>
      <c r="AA40" s="25"/>
      <c r="AD40" s="15"/>
      <c r="AE40" s="15"/>
    </row>
    <row r="41" spans="1:31" ht="15" customHeight="1" x14ac:dyDescent="0.2">
      <c r="A41" s="203" t="s">
        <v>54</v>
      </c>
      <c r="B41" s="204"/>
      <c r="C41" s="211"/>
      <c r="D41" s="154">
        <v>0</v>
      </c>
      <c r="E41" s="57" t="s">
        <v>38</v>
      </c>
      <c r="F41" s="59" t="s">
        <v>38</v>
      </c>
      <c r="G41" s="54" t="s">
        <v>95</v>
      </c>
      <c r="H41" s="54" t="s">
        <v>95</v>
      </c>
      <c r="I41" s="54" t="s">
        <v>95</v>
      </c>
      <c r="J41" s="79" t="s">
        <v>95</v>
      </c>
      <c r="K41" s="54" t="s">
        <v>95</v>
      </c>
      <c r="L41" s="54" t="s">
        <v>95</v>
      </c>
      <c r="M41" s="57" t="s">
        <v>95</v>
      </c>
      <c r="N41" s="154">
        <v>0</v>
      </c>
      <c r="O41" s="154">
        <v>0</v>
      </c>
      <c r="P41" s="154">
        <v>0</v>
      </c>
      <c r="Q41" s="154">
        <v>0</v>
      </c>
      <c r="R41" s="154">
        <v>0</v>
      </c>
      <c r="S41" s="154">
        <v>0</v>
      </c>
      <c r="T41" s="66" t="s">
        <v>95</v>
      </c>
      <c r="U41" s="179" t="s">
        <v>95</v>
      </c>
      <c r="V41" s="57" t="s">
        <v>95</v>
      </c>
      <c r="W41" s="57" t="s">
        <v>95</v>
      </c>
      <c r="X41" s="177" t="s">
        <v>95</v>
      </c>
      <c r="Y41" s="19"/>
      <c r="Z41" s="19"/>
      <c r="AA41" s="19"/>
    </row>
    <row r="42" spans="1:31" ht="15.75" customHeight="1" x14ac:dyDescent="0.2">
      <c r="A42" s="179" t="s">
        <v>37</v>
      </c>
      <c r="B42" s="208" t="s">
        <v>129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10"/>
      <c r="Y42" s="24"/>
      <c r="Z42" s="24"/>
      <c r="AA42" s="24"/>
    </row>
    <row r="43" spans="1:31" ht="17.25" customHeight="1" x14ac:dyDescent="0.2">
      <c r="A43" s="203" t="s">
        <v>57</v>
      </c>
      <c r="B43" s="204"/>
      <c r="C43" s="211"/>
      <c r="D43" s="59">
        <v>0</v>
      </c>
      <c r="E43" s="59" t="str">
        <f>'4'!E44</f>
        <v>х</v>
      </c>
      <c r="F43" s="59" t="str">
        <f>'4'!F44</f>
        <v>х</v>
      </c>
      <c r="G43" s="59" t="str">
        <f>'4'!G44</f>
        <v>х </v>
      </c>
      <c r="H43" s="59" t="str">
        <f>'4'!H44</f>
        <v>х </v>
      </c>
      <c r="I43" s="59" t="str">
        <f>'4'!I44</f>
        <v>х </v>
      </c>
      <c r="J43" s="59" t="str">
        <f>'4'!J44</f>
        <v>х </v>
      </c>
      <c r="K43" s="179" t="s">
        <v>95</v>
      </c>
      <c r="L43" s="179" t="s">
        <v>95</v>
      </c>
      <c r="M43" s="59" t="s">
        <v>95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179" t="s">
        <v>95</v>
      </c>
      <c r="U43" s="179" t="s">
        <v>95</v>
      </c>
      <c r="V43" s="179" t="s">
        <v>95</v>
      </c>
      <c r="W43" s="179" t="s">
        <v>95</v>
      </c>
      <c r="X43" s="59" t="s">
        <v>95</v>
      </c>
      <c r="Y43" s="19"/>
      <c r="Z43" s="19"/>
      <c r="AA43" s="19"/>
    </row>
    <row r="44" spans="1:31" ht="17.25" customHeight="1" x14ac:dyDescent="0.2">
      <c r="A44" s="55" t="s">
        <v>32</v>
      </c>
      <c r="B44" s="203" t="s">
        <v>56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11"/>
      <c r="Y44" s="24"/>
      <c r="Z44" s="24"/>
      <c r="AA44" s="24"/>
    </row>
    <row r="45" spans="1:31" ht="38.25" x14ac:dyDescent="0.2">
      <c r="A45" s="101" t="str">
        <f>'4'!A44</f>
        <v>1.1.3.1</v>
      </c>
      <c r="B45" s="161" t="s">
        <v>241</v>
      </c>
      <c r="C45" s="101" t="str">
        <f>'4'!C44</f>
        <v>1 шт.</v>
      </c>
      <c r="D45" s="171">
        <f>'4'!D44</f>
        <v>85.67</v>
      </c>
      <c r="E45" s="179" t="s">
        <v>16</v>
      </c>
      <c r="F45" s="179" t="s">
        <v>16</v>
      </c>
      <c r="G45" s="179" t="s">
        <v>16</v>
      </c>
      <c r="H45" s="179" t="s">
        <v>16</v>
      </c>
      <c r="I45" s="179" t="s">
        <v>16</v>
      </c>
      <c r="J45" s="179" t="s">
        <v>16</v>
      </c>
      <c r="K45" s="179" t="s">
        <v>16</v>
      </c>
      <c r="L45" s="179" t="s">
        <v>16</v>
      </c>
      <c r="M45" s="179" t="s">
        <v>16</v>
      </c>
      <c r="N45" s="148">
        <f>'4'!K44</f>
        <v>85.67</v>
      </c>
      <c r="O45" s="148">
        <f>'4'!L44</f>
        <v>0</v>
      </c>
      <c r="P45" s="154">
        <v>0</v>
      </c>
      <c r="Q45" s="57">
        <f>D45</f>
        <v>85.67</v>
      </c>
      <c r="R45" s="57">
        <v>0</v>
      </c>
      <c r="S45" s="57">
        <v>0</v>
      </c>
      <c r="T45" s="179" t="s">
        <v>95</v>
      </c>
      <c r="U45" s="179" t="s">
        <v>95</v>
      </c>
      <c r="V45" s="179" t="s">
        <v>95</v>
      </c>
      <c r="W45" s="179" t="s">
        <v>95</v>
      </c>
      <c r="X45" s="179" t="s">
        <v>95</v>
      </c>
      <c r="Y45" s="24"/>
      <c r="Z45" s="24"/>
      <c r="AA45" s="24"/>
    </row>
    <row r="46" spans="1:31" ht="16.5" customHeight="1" x14ac:dyDescent="0.2">
      <c r="A46" s="203" t="s">
        <v>58</v>
      </c>
      <c r="B46" s="204"/>
      <c r="C46" s="211"/>
      <c r="D46" s="154">
        <f>SUM(D45:D45)</f>
        <v>85.67</v>
      </c>
      <c r="E46" s="179" t="s">
        <v>16</v>
      </c>
      <c r="F46" s="179" t="s">
        <v>16</v>
      </c>
      <c r="G46" s="179" t="s">
        <v>95</v>
      </c>
      <c r="H46" s="179" t="s">
        <v>95</v>
      </c>
      <c r="I46" s="179" t="s">
        <v>95</v>
      </c>
      <c r="J46" s="179" t="s">
        <v>95</v>
      </c>
      <c r="K46" s="179" t="s">
        <v>95</v>
      </c>
      <c r="L46" s="179" t="s">
        <v>95</v>
      </c>
      <c r="M46" s="59" t="s">
        <v>95</v>
      </c>
      <c r="N46" s="154">
        <f t="shared" ref="N46:S46" si="5">SUM(N45:N45)</f>
        <v>85.67</v>
      </c>
      <c r="O46" s="154">
        <f t="shared" si="5"/>
        <v>0</v>
      </c>
      <c r="P46" s="154">
        <f t="shared" si="5"/>
        <v>0</v>
      </c>
      <c r="Q46" s="154">
        <f t="shared" si="5"/>
        <v>85.67</v>
      </c>
      <c r="R46" s="154">
        <f t="shared" si="5"/>
        <v>0</v>
      </c>
      <c r="S46" s="154">
        <f t="shared" si="5"/>
        <v>0</v>
      </c>
      <c r="T46" s="178" t="s">
        <v>95</v>
      </c>
      <c r="U46" s="178" t="s">
        <v>95</v>
      </c>
      <c r="V46" s="178" t="s">
        <v>95</v>
      </c>
      <c r="W46" s="178" t="s">
        <v>95</v>
      </c>
      <c r="X46" s="179" t="s">
        <v>95</v>
      </c>
      <c r="Y46" s="19"/>
      <c r="Z46" s="19"/>
      <c r="AA46" s="19"/>
    </row>
    <row r="47" spans="1:31" ht="15" customHeight="1" x14ac:dyDescent="0.2">
      <c r="A47" s="203" t="s">
        <v>59</v>
      </c>
      <c r="B47" s="204"/>
      <c r="C47" s="211"/>
      <c r="D47" s="154">
        <f>D41+D46+D43</f>
        <v>85.67</v>
      </c>
      <c r="E47" s="59" t="s">
        <v>38</v>
      </c>
      <c r="F47" s="59" t="s">
        <v>38</v>
      </c>
      <c r="G47" s="54" t="s">
        <v>95</v>
      </c>
      <c r="H47" s="54" t="s">
        <v>95</v>
      </c>
      <c r="I47" s="54" t="s">
        <v>95</v>
      </c>
      <c r="J47" s="79" t="str">
        <f>J41</f>
        <v>-</v>
      </c>
      <c r="K47" s="54" t="s">
        <v>95</v>
      </c>
      <c r="L47" s="54" t="s">
        <v>95</v>
      </c>
      <c r="M47" s="59" t="s">
        <v>95</v>
      </c>
      <c r="N47" s="154">
        <f t="shared" ref="N47:S47" si="6">N41+N46+N43</f>
        <v>85.67</v>
      </c>
      <c r="O47" s="154">
        <f t="shared" si="6"/>
        <v>0</v>
      </c>
      <c r="P47" s="154">
        <f t="shared" si="6"/>
        <v>0</v>
      </c>
      <c r="Q47" s="154">
        <f t="shared" si="6"/>
        <v>85.67</v>
      </c>
      <c r="R47" s="154">
        <f t="shared" si="6"/>
        <v>0</v>
      </c>
      <c r="S47" s="154">
        <f t="shared" si="6"/>
        <v>0</v>
      </c>
      <c r="T47" s="76" t="str">
        <f>T41</f>
        <v>-</v>
      </c>
      <c r="U47" s="178" t="s">
        <v>95</v>
      </c>
      <c r="V47" s="178" t="str">
        <f>V41</f>
        <v>-</v>
      </c>
      <c r="W47" s="178" t="str">
        <f>W41</f>
        <v>-</v>
      </c>
      <c r="X47" s="179" t="str">
        <f>X41</f>
        <v>-</v>
      </c>
      <c r="Y47" s="19"/>
      <c r="Z47" s="19"/>
      <c r="AA47" s="19"/>
    </row>
    <row r="48" spans="1:31" ht="17.25" customHeight="1" x14ac:dyDescent="0.2">
      <c r="A48" s="270" t="s">
        <v>191</v>
      </c>
      <c r="B48" s="270"/>
      <c r="C48" s="270"/>
      <c r="D48" s="169">
        <f>D47</f>
        <v>85.67</v>
      </c>
      <c r="E48" s="169">
        <f>'4'!E47</f>
        <v>85.67</v>
      </c>
      <c r="F48" s="169">
        <f>'4'!F47</f>
        <v>0</v>
      </c>
      <c r="G48" s="169">
        <f>'4'!G47</f>
        <v>0</v>
      </c>
      <c r="H48" s="169">
        <f>'4'!H47</f>
        <v>0</v>
      </c>
      <c r="I48" s="169">
        <v>0</v>
      </c>
      <c r="J48" s="169">
        <f>'4'!I47</f>
        <v>0</v>
      </c>
      <c r="K48" s="169">
        <v>0</v>
      </c>
      <c r="L48" s="169">
        <v>0</v>
      </c>
      <c r="M48" s="169">
        <f>E48+F48+K48+L48</f>
        <v>85.67</v>
      </c>
      <c r="N48" s="169">
        <f t="shared" ref="N48:T48" si="7">N47</f>
        <v>85.67</v>
      </c>
      <c r="O48" s="169">
        <f t="shared" si="7"/>
        <v>0</v>
      </c>
      <c r="P48" s="169">
        <f t="shared" si="7"/>
        <v>0</v>
      </c>
      <c r="Q48" s="169">
        <f t="shared" si="7"/>
        <v>85.67</v>
      </c>
      <c r="R48" s="169">
        <f t="shared" si="7"/>
        <v>0</v>
      </c>
      <c r="S48" s="169">
        <f t="shared" si="7"/>
        <v>0</v>
      </c>
      <c r="T48" s="68" t="str">
        <f t="shared" si="7"/>
        <v>-</v>
      </c>
      <c r="U48" s="182" t="s">
        <v>95</v>
      </c>
      <c r="V48" s="182" t="str">
        <f>V47</f>
        <v>-</v>
      </c>
      <c r="W48" s="182" t="str">
        <f>W47</f>
        <v>-</v>
      </c>
      <c r="X48" s="182" t="str">
        <f>X47</f>
        <v>-</v>
      </c>
      <c r="Y48" s="181"/>
      <c r="Z48" s="181"/>
      <c r="AA48" s="181"/>
    </row>
    <row r="49" spans="1:31" ht="16.5" customHeight="1" x14ac:dyDescent="0.2">
      <c r="A49" s="185" t="s">
        <v>190</v>
      </c>
      <c r="B49" s="212" t="s">
        <v>256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4"/>
      <c r="Y49" s="21"/>
      <c r="Z49" s="190"/>
      <c r="AA49" s="190"/>
      <c r="AE49" s="15"/>
    </row>
    <row r="50" spans="1:31" ht="18" customHeight="1" x14ac:dyDescent="0.2">
      <c r="A50" s="55" t="s">
        <v>7</v>
      </c>
      <c r="B50" s="253" t="s">
        <v>141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62"/>
      <c r="Y50" s="22"/>
      <c r="Z50" s="190"/>
      <c r="AA50" s="190"/>
      <c r="AE50" s="15"/>
    </row>
    <row r="51" spans="1:31" ht="15.75" customHeight="1" x14ac:dyDescent="0.2">
      <c r="A51" s="96" t="s">
        <v>8</v>
      </c>
      <c r="B51" s="208" t="s">
        <v>55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10"/>
      <c r="Y51" s="22"/>
      <c r="Z51" s="25"/>
      <c r="AA51" s="25"/>
      <c r="AD51" s="15"/>
      <c r="AE51" s="15"/>
    </row>
    <row r="52" spans="1:31" ht="15" customHeight="1" x14ac:dyDescent="0.2">
      <c r="A52" s="203" t="s">
        <v>54</v>
      </c>
      <c r="B52" s="204"/>
      <c r="C52" s="211"/>
      <c r="D52" s="154">
        <v>0</v>
      </c>
      <c r="E52" s="57" t="s">
        <v>38</v>
      </c>
      <c r="F52" s="59" t="s">
        <v>38</v>
      </c>
      <c r="G52" s="54" t="s">
        <v>95</v>
      </c>
      <c r="H52" s="54" t="s">
        <v>95</v>
      </c>
      <c r="I52" s="54" t="s">
        <v>95</v>
      </c>
      <c r="J52" s="79" t="s">
        <v>95</v>
      </c>
      <c r="K52" s="54" t="s">
        <v>95</v>
      </c>
      <c r="L52" s="54" t="s">
        <v>95</v>
      </c>
      <c r="M52" s="57" t="s">
        <v>95</v>
      </c>
      <c r="N52" s="154">
        <v>0</v>
      </c>
      <c r="O52" s="154">
        <v>0</v>
      </c>
      <c r="P52" s="154">
        <v>0</v>
      </c>
      <c r="Q52" s="154">
        <v>0</v>
      </c>
      <c r="R52" s="154">
        <v>0</v>
      </c>
      <c r="S52" s="154">
        <v>0</v>
      </c>
      <c r="T52" s="66" t="s">
        <v>95</v>
      </c>
      <c r="U52" s="187" t="s">
        <v>95</v>
      </c>
      <c r="V52" s="57" t="s">
        <v>95</v>
      </c>
      <c r="W52" s="57" t="s">
        <v>95</v>
      </c>
      <c r="X52" s="186" t="s">
        <v>95</v>
      </c>
      <c r="Y52" s="19"/>
      <c r="Z52" s="19"/>
      <c r="AA52" s="19"/>
    </row>
    <row r="53" spans="1:31" ht="15.75" customHeight="1" x14ac:dyDescent="0.2">
      <c r="A53" s="187" t="s">
        <v>37</v>
      </c>
      <c r="B53" s="208" t="s">
        <v>129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10"/>
      <c r="Y53" s="24"/>
      <c r="Z53" s="24"/>
      <c r="AA53" s="24"/>
    </row>
    <row r="54" spans="1:31" ht="17.25" customHeight="1" x14ac:dyDescent="0.2">
      <c r="A54" s="203" t="s">
        <v>57</v>
      </c>
      <c r="B54" s="204"/>
      <c r="C54" s="211"/>
      <c r="D54" s="59">
        <v>0</v>
      </c>
      <c r="E54" s="59">
        <f>'4'!E54</f>
        <v>0</v>
      </c>
      <c r="F54" s="59">
        <f>'4'!F54</f>
        <v>0</v>
      </c>
      <c r="G54" s="59">
        <f>'4'!G54</f>
        <v>0</v>
      </c>
      <c r="H54" s="59">
        <f>'4'!H54</f>
        <v>0</v>
      </c>
      <c r="I54" s="59">
        <f>'4'!I54</f>
        <v>0</v>
      </c>
      <c r="J54" s="59">
        <f>'4'!J54</f>
        <v>0</v>
      </c>
      <c r="K54" s="187" t="s">
        <v>95</v>
      </c>
      <c r="L54" s="187" t="s">
        <v>95</v>
      </c>
      <c r="M54" s="59" t="s">
        <v>95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187" t="s">
        <v>95</v>
      </c>
      <c r="U54" s="187" t="s">
        <v>95</v>
      </c>
      <c r="V54" s="187" t="s">
        <v>95</v>
      </c>
      <c r="W54" s="187" t="s">
        <v>95</v>
      </c>
      <c r="X54" s="59" t="s">
        <v>95</v>
      </c>
      <c r="Y54" s="19"/>
      <c r="Z54" s="19"/>
      <c r="AA54" s="19"/>
    </row>
    <row r="55" spans="1:31" ht="17.25" customHeight="1" x14ac:dyDescent="0.2">
      <c r="A55" s="55" t="s">
        <v>32</v>
      </c>
      <c r="B55" s="203" t="s">
        <v>56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11"/>
      <c r="Y55" s="24"/>
      <c r="Z55" s="24"/>
      <c r="AA55" s="24"/>
    </row>
    <row r="56" spans="1:31" ht="16.5" customHeight="1" x14ac:dyDescent="0.2">
      <c r="A56" s="203" t="s">
        <v>58</v>
      </c>
      <c r="B56" s="204"/>
      <c r="C56" s="211"/>
      <c r="D56" s="154">
        <v>0</v>
      </c>
      <c r="E56" s="187" t="s">
        <v>16</v>
      </c>
      <c r="F56" s="187" t="s">
        <v>16</v>
      </c>
      <c r="G56" s="187" t="s">
        <v>95</v>
      </c>
      <c r="H56" s="187" t="s">
        <v>95</v>
      </c>
      <c r="I56" s="187" t="s">
        <v>95</v>
      </c>
      <c r="J56" s="187" t="s">
        <v>95</v>
      </c>
      <c r="K56" s="187" t="s">
        <v>95</v>
      </c>
      <c r="L56" s="187" t="s">
        <v>95</v>
      </c>
      <c r="M56" s="59" t="s">
        <v>95</v>
      </c>
      <c r="N56" s="154">
        <v>0</v>
      </c>
      <c r="O56" s="154">
        <v>0</v>
      </c>
      <c r="P56" s="154">
        <v>0</v>
      </c>
      <c r="Q56" s="154">
        <v>0</v>
      </c>
      <c r="R56" s="154">
        <v>0</v>
      </c>
      <c r="S56" s="154">
        <v>0</v>
      </c>
      <c r="T56" s="188" t="s">
        <v>95</v>
      </c>
      <c r="U56" s="188" t="s">
        <v>95</v>
      </c>
      <c r="V56" s="188" t="s">
        <v>95</v>
      </c>
      <c r="W56" s="188" t="s">
        <v>95</v>
      </c>
      <c r="X56" s="187" t="s">
        <v>95</v>
      </c>
      <c r="Y56" s="19"/>
      <c r="Z56" s="19"/>
      <c r="AA56" s="19"/>
    </row>
    <row r="57" spans="1:31" ht="38.25" x14ac:dyDescent="0.2">
      <c r="A57" s="55" t="s">
        <v>96</v>
      </c>
      <c r="B57" s="161" t="s">
        <v>242</v>
      </c>
      <c r="C57" s="199" t="str">
        <f>'4'!C55</f>
        <v>1 шт.</v>
      </c>
      <c r="D57" s="154">
        <f>'4'!D55</f>
        <v>66.81</v>
      </c>
      <c r="E57" s="199" t="s">
        <v>16</v>
      </c>
      <c r="F57" s="199" t="s">
        <v>16</v>
      </c>
      <c r="G57" s="199" t="s">
        <v>16</v>
      </c>
      <c r="H57" s="199" t="s">
        <v>16</v>
      </c>
      <c r="I57" s="199" t="s">
        <v>16</v>
      </c>
      <c r="J57" s="199" t="s">
        <v>16</v>
      </c>
      <c r="K57" s="199" t="s">
        <v>16</v>
      </c>
      <c r="L57" s="199" t="s">
        <v>16</v>
      </c>
      <c r="M57" s="199" t="s">
        <v>16</v>
      </c>
      <c r="N57" s="148">
        <f>'4'!K55</f>
        <v>66.81</v>
      </c>
      <c r="O57" s="148">
        <f>'4'!L56</f>
        <v>0</v>
      </c>
      <c r="P57" s="154">
        <v>0</v>
      </c>
      <c r="Q57" s="57">
        <f>D57</f>
        <v>66.81</v>
      </c>
      <c r="R57" s="57">
        <v>0</v>
      </c>
      <c r="S57" s="57">
        <v>0</v>
      </c>
      <c r="T57" s="199" t="s">
        <v>95</v>
      </c>
      <c r="U57" s="199" t="s">
        <v>95</v>
      </c>
      <c r="V57" s="199" t="s">
        <v>95</v>
      </c>
      <c r="W57" s="199" t="s">
        <v>95</v>
      </c>
      <c r="X57" s="199" t="s">
        <v>95</v>
      </c>
      <c r="Y57" s="19"/>
      <c r="Z57" s="19"/>
      <c r="AA57" s="19"/>
    </row>
    <row r="58" spans="1:31" ht="15" customHeight="1" x14ac:dyDescent="0.2">
      <c r="A58" s="203" t="s">
        <v>59</v>
      </c>
      <c r="B58" s="204"/>
      <c r="C58" s="211"/>
      <c r="D58" s="154">
        <f>SUM(D57:D57)</f>
        <v>66.81</v>
      </c>
      <c r="E58" s="59" t="s">
        <v>38</v>
      </c>
      <c r="F58" s="59" t="s">
        <v>38</v>
      </c>
      <c r="G58" s="54" t="s">
        <v>95</v>
      </c>
      <c r="H58" s="54" t="s">
        <v>95</v>
      </c>
      <c r="I58" s="54" t="s">
        <v>95</v>
      </c>
      <c r="J58" s="79" t="str">
        <f>J52</f>
        <v>-</v>
      </c>
      <c r="K58" s="54" t="s">
        <v>95</v>
      </c>
      <c r="L58" s="54" t="s">
        <v>95</v>
      </c>
      <c r="M58" s="59" t="s">
        <v>95</v>
      </c>
      <c r="N58" s="154">
        <f t="shared" ref="N58:S58" si="8">N52+N57+N54</f>
        <v>66.81</v>
      </c>
      <c r="O58" s="154">
        <f t="shared" si="8"/>
        <v>0</v>
      </c>
      <c r="P58" s="154">
        <f t="shared" si="8"/>
        <v>0</v>
      </c>
      <c r="Q58" s="154">
        <f t="shared" si="8"/>
        <v>66.81</v>
      </c>
      <c r="R58" s="154">
        <f t="shared" si="8"/>
        <v>0</v>
      </c>
      <c r="S58" s="154">
        <f t="shared" si="8"/>
        <v>0</v>
      </c>
      <c r="T58" s="76" t="str">
        <f>T52</f>
        <v>-</v>
      </c>
      <c r="U58" s="188" t="s">
        <v>95</v>
      </c>
      <c r="V58" s="188" t="str">
        <f>V52</f>
        <v>-</v>
      </c>
      <c r="W58" s="188" t="str">
        <f>W52</f>
        <v>-</v>
      </c>
      <c r="X58" s="187" t="str">
        <f>X52</f>
        <v>-</v>
      </c>
      <c r="Y58" s="19"/>
      <c r="Z58" s="19"/>
      <c r="AA58" s="19"/>
    </row>
    <row r="59" spans="1:31" ht="17.25" customHeight="1" x14ac:dyDescent="0.2">
      <c r="A59" s="270" t="s">
        <v>192</v>
      </c>
      <c r="B59" s="270"/>
      <c r="C59" s="270"/>
      <c r="D59" s="169">
        <f>D58</f>
        <v>66.81</v>
      </c>
      <c r="E59" s="169">
        <f>'4'!E58</f>
        <v>65.849999999999994</v>
      </c>
      <c r="F59" s="169">
        <f>'4'!F58</f>
        <v>0</v>
      </c>
      <c r="G59" s="169">
        <f>'4'!G58</f>
        <v>0</v>
      </c>
      <c r="H59" s="169">
        <f>'4'!H58</f>
        <v>0</v>
      </c>
      <c r="I59" s="169">
        <v>0</v>
      </c>
      <c r="J59" s="169">
        <f>'4'!I58</f>
        <v>0.96000000000000796</v>
      </c>
      <c r="K59" s="169">
        <v>0</v>
      </c>
      <c r="L59" s="169">
        <v>0</v>
      </c>
      <c r="M59" s="169">
        <f>E59+F59+K59+L59</f>
        <v>65.849999999999994</v>
      </c>
      <c r="N59" s="169">
        <f t="shared" ref="N59" si="9">N58</f>
        <v>66.81</v>
      </c>
      <c r="O59" s="169">
        <f t="shared" ref="O59" si="10">O58</f>
        <v>0</v>
      </c>
      <c r="P59" s="169">
        <f t="shared" ref="P59" si="11">P58</f>
        <v>0</v>
      </c>
      <c r="Q59" s="169">
        <f t="shared" ref="Q59" si="12">Q58</f>
        <v>66.81</v>
      </c>
      <c r="R59" s="169">
        <f t="shared" ref="R59" si="13">R58</f>
        <v>0</v>
      </c>
      <c r="S59" s="169">
        <f t="shared" ref="S59" si="14">S58</f>
        <v>0</v>
      </c>
      <c r="T59" s="68" t="str">
        <f t="shared" ref="T59" si="15">T58</f>
        <v>-</v>
      </c>
      <c r="U59" s="189" t="s">
        <v>95</v>
      </c>
      <c r="V59" s="189" t="str">
        <f>V58</f>
        <v>-</v>
      </c>
      <c r="W59" s="189" t="str">
        <f>W58</f>
        <v>-</v>
      </c>
      <c r="X59" s="189" t="str">
        <f>X58</f>
        <v>-</v>
      </c>
      <c r="Y59" s="190"/>
      <c r="Z59" s="190"/>
      <c r="AA59" s="190"/>
    </row>
    <row r="60" spans="1:31" ht="17.25" customHeight="1" x14ac:dyDescent="0.2">
      <c r="A60" s="180" t="s">
        <v>100</v>
      </c>
      <c r="B60" s="212" t="s">
        <v>98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4"/>
      <c r="Y60" s="23"/>
      <c r="Z60" s="23"/>
      <c r="AA60" s="23"/>
    </row>
    <row r="61" spans="1:31" ht="15.75" customHeight="1" x14ac:dyDescent="0.2">
      <c r="A61" s="51" t="s">
        <v>10</v>
      </c>
      <c r="B61" s="253" t="s">
        <v>142</v>
      </c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62"/>
      <c r="Y61" s="25"/>
      <c r="Z61" s="25"/>
      <c r="AA61" s="25"/>
    </row>
    <row r="62" spans="1:31" ht="17.25" customHeight="1" x14ac:dyDescent="0.2">
      <c r="A62" s="52" t="s">
        <v>11</v>
      </c>
      <c r="B62" s="208" t="s">
        <v>55</v>
      </c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10"/>
      <c r="Y62" s="25"/>
      <c r="Z62" s="25"/>
      <c r="AA62" s="25"/>
    </row>
    <row r="63" spans="1:31" ht="55.5" customHeight="1" x14ac:dyDescent="0.2">
      <c r="A63" s="96" t="str">
        <f>'4'!A62</f>
        <v>2.1.1.1</v>
      </c>
      <c r="B63" s="157" t="s">
        <v>234</v>
      </c>
      <c r="C63" s="172" t="str">
        <f>'4'!C62</f>
        <v xml:space="preserve">1036 м.п. </v>
      </c>
      <c r="D63" s="154">
        <f>'4'!D62</f>
        <v>12447.13</v>
      </c>
      <c r="E63" s="96" t="s">
        <v>38</v>
      </c>
      <c r="F63" s="96" t="s">
        <v>38</v>
      </c>
      <c r="G63" s="96" t="s">
        <v>38</v>
      </c>
      <c r="H63" s="96" t="s">
        <v>38</v>
      </c>
      <c r="I63" s="96" t="s">
        <v>38</v>
      </c>
      <c r="J63" s="96" t="s">
        <v>38</v>
      </c>
      <c r="K63" s="96" t="s">
        <v>38</v>
      </c>
      <c r="L63" s="96" t="s">
        <v>38</v>
      </c>
      <c r="M63" s="96" t="s">
        <v>38</v>
      </c>
      <c r="N63" s="174">
        <f>'4'!K62</f>
        <v>0</v>
      </c>
      <c r="O63" s="78">
        <f>'4'!L62</f>
        <v>12447.13</v>
      </c>
      <c r="P63" s="79">
        <v>0</v>
      </c>
      <c r="Q63" s="78">
        <v>0</v>
      </c>
      <c r="R63" s="79">
        <f>D63</f>
        <v>12447.13</v>
      </c>
      <c r="S63" s="79">
        <v>0</v>
      </c>
      <c r="T63" s="59" t="s">
        <v>95</v>
      </c>
      <c r="U63" s="59" t="s">
        <v>95</v>
      </c>
      <c r="V63" s="59" t="s">
        <v>95</v>
      </c>
      <c r="W63" s="59" t="s">
        <v>95</v>
      </c>
      <c r="X63" s="59" t="s">
        <v>95</v>
      </c>
      <c r="Y63" s="25"/>
      <c r="Z63" s="84"/>
      <c r="AA63" s="25"/>
    </row>
    <row r="64" spans="1:31" ht="49.5" customHeight="1" x14ac:dyDescent="0.2">
      <c r="A64" s="96" t="str">
        <f>'4'!A63</f>
        <v>2.1.1.2</v>
      </c>
      <c r="B64" s="158" t="s">
        <v>245</v>
      </c>
      <c r="C64" s="172" t="str">
        <f>'4'!C63</f>
        <v>750 м.п.</v>
      </c>
      <c r="D64" s="154">
        <f>'4'!D63</f>
        <v>15107.56</v>
      </c>
      <c r="E64" s="96" t="s">
        <v>38</v>
      </c>
      <c r="F64" s="96" t="s">
        <v>38</v>
      </c>
      <c r="G64" s="96" t="s">
        <v>38</v>
      </c>
      <c r="H64" s="96" t="s">
        <v>38</v>
      </c>
      <c r="I64" s="96" t="s">
        <v>38</v>
      </c>
      <c r="J64" s="96" t="s">
        <v>38</v>
      </c>
      <c r="K64" s="96" t="s">
        <v>38</v>
      </c>
      <c r="L64" s="96" t="s">
        <v>38</v>
      </c>
      <c r="M64" s="96" t="s">
        <v>38</v>
      </c>
      <c r="N64" s="174">
        <f>'4'!K63</f>
        <v>0</v>
      </c>
      <c r="O64" s="78">
        <f>'4'!L63</f>
        <v>15107.56</v>
      </c>
      <c r="P64" s="79">
        <v>0</v>
      </c>
      <c r="Q64" s="78">
        <v>0</v>
      </c>
      <c r="R64" s="79">
        <v>0</v>
      </c>
      <c r="S64" s="79">
        <f>D64</f>
        <v>15107.56</v>
      </c>
      <c r="T64" s="59"/>
      <c r="U64" s="59"/>
      <c r="V64" s="59"/>
      <c r="W64" s="59"/>
      <c r="X64" s="59"/>
      <c r="Y64" s="25"/>
      <c r="Z64" s="84"/>
      <c r="AA64" s="25"/>
    </row>
    <row r="65" spans="1:27" ht="58.5" customHeight="1" x14ac:dyDescent="0.2">
      <c r="A65" s="96" t="str">
        <f>'4'!A64</f>
        <v>2.1.1.3</v>
      </c>
      <c r="B65" s="158" t="s">
        <v>233</v>
      </c>
      <c r="C65" s="172" t="str">
        <f>'4'!C64</f>
        <v>460 м.п.</v>
      </c>
      <c r="D65" s="154">
        <f>'4'!D64</f>
        <v>1511.78</v>
      </c>
      <c r="E65" s="96" t="s">
        <v>38</v>
      </c>
      <c r="F65" s="96" t="s">
        <v>38</v>
      </c>
      <c r="G65" s="96" t="s">
        <v>38</v>
      </c>
      <c r="H65" s="96" t="s">
        <v>38</v>
      </c>
      <c r="I65" s="96" t="s">
        <v>38</v>
      </c>
      <c r="J65" s="96" t="s">
        <v>38</v>
      </c>
      <c r="K65" s="96" t="s">
        <v>38</v>
      </c>
      <c r="L65" s="96" t="s">
        <v>38</v>
      </c>
      <c r="M65" s="96" t="s">
        <v>38</v>
      </c>
      <c r="N65" s="174">
        <f>'4'!K64</f>
        <v>1511.78</v>
      </c>
      <c r="O65" s="78">
        <f>'4'!L64</f>
        <v>0</v>
      </c>
      <c r="P65" s="79">
        <v>0</v>
      </c>
      <c r="Q65" s="78">
        <v>0</v>
      </c>
      <c r="R65" s="79">
        <f>D65</f>
        <v>1511.78</v>
      </c>
      <c r="S65" s="79">
        <v>0</v>
      </c>
      <c r="T65" s="59" t="s">
        <v>95</v>
      </c>
      <c r="U65" s="59" t="s">
        <v>95</v>
      </c>
      <c r="V65" s="59" t="s">
        <v>95</v>
      </c>
      <c r="W65" s="59" t="s">
        <v>95</v>
      </c>
      <c r="X65" s="59" t="s">
        <v>95</v>
      </c>
      <c r="Y65" s="25"/>
      <c r="Z65" s="84"/>
      <c r="AA65" s="25"/>
    </row>
    <row r="66" spans="1:27" ht="53.25" customHeight="1" x14ac:dyDescent="0.2">
      <c r="A66" s="96" t="str">
        <f>'4'!A65</f>
        <v>2.1.1.4</v>
      </c>
      <c r="B66" s="158" t="s">
        <v>246</v>
      </c>
      <c r="C66" s="172" t="str">
        <f>'4'!C65</f>
        <v>220 м.п.</v>
      </c>
      <c r="D66" s="154">
        <f>'4'!D65</f>
        <v>589.64</v>
      </c>
      <c r="E66" s="96" t="s">
        <v>38</v>
      </c>
      <c r="F66" s="96" t="s">
        <v>38</v>
      </c>
      <c r="G66" s="96" t="s">
        <v>38</v>
      </c>
      <c r="H66" s="96" t="s">
        <v>38</v>
      </c>
      <c r="I66" s="96" t="s">
        <v>38</v>
      </c>
      <c r="J66" s="96" t="s">
        <v>38</v>
      </c>
      <c r="K66" s="96" t="s">
        <v>38</v>
      </c>
      <c r="L66" s="96" t="s">
        <v>38</v>
      </c>
      <c r="M66" s="96" t="s">
        <v>38</v>
      </c>
      <c r="N66" s="174">
        <f>'4'!K65</f>
        <v>589.64</v>
      </c>
      <c r="O66" s="78">
        <f>'4'!L65</f>
        <v>0</v>
      </c>
      <c r="P66" s="79">
        <v>0</v>
      </c>
      <c r="Q66" s="78">
        <v>0</v>
      </c>
      <c r="R66" s="79">
        <f t="shared" ref="R66:R69" si="16">D66</f>
        <v>589.64</v>
      </c>
      <c r="S66" s="79">
        <v>0</v>
      </c>
      <c r="T66" s="59" t="s">
        <v>95</v>
      </c>
      <c r="U66" s="59" t="s">
        <v>95</v>
      </c>
      <c r="V66" s="59" t="s">
        <v>95</v>
      </c>
      <c r="W66" s="59" t="s">
        <v>95</v>
      </c>
      <c r="X66" s="59" t="s">
        <v>95</v>
      </c>
      <c r="Y66" s="25"/>
      <c r="Z66" s="84"/>
      <c r="AA66" s="25"/>
    </row>
    <row r="67" spans="1:27" ht="54" customHeight="1" x14ac:dyDescent="0.2">
      <c r="A67" s="96" t="str">
        <f>'4'!A66</f>
        <v>2.1.1.5</v>
      </c>
      <c r="B67" s="158" t="s">
        <v>247</v>
      </c>
      <c r="C67" s="172" t="str">
        <f>'4'!C66</f>
        <v>138 м.п.</v>
      </c>
      <c r="D67" s="154">
        <f>'4'!D66</f>
        <v>372.45</v>
      </c>
      <c r="E67" s="96" t="s">
        <v>38</v>
      </c>
      <c r="F67" s="96" t="s">
        <v>38</v>
      </c>
      <c r="G67" s="96" t="s">
        <v>38</v>
      </c>
      <c r="H67" s="96" t="s">
        <v>38</v>
      </c>
      <c r="I67" s="96" t="s">
        <v>38</v>
      </c>
      <c r="J67" s="96" t="s">
        <v>38</v>
      </c>
      <c r="K67" s="96" t="s">
        <v>38</v>
      </c>
      <c r="L67" s="96" t="s">
        <v>38</v>
      </c>
      <c r="M67" s="96" t="s">
        <v>38</v>
      </c>
      <c r="N67" s="174">
        <f>'4'!K66</f>
        <v>372.45</v>
      </c>
      <c r="O67" s="78">
        <f>'4'!L66</f>
        <v>0</v>
      </c>
      <c r="P67" s="79">
        <v>0</v>
      </c>
      <c r="Q67" s="78">
        <v>0</v>
      </c>
      <c r="R67" s="79">
        <f t="shared" si="16"/>
        <v>372.45</v>
      </c>
      <c r="S67" s="79">
        <v>0</v>
      </c>
      <c r="T67" s="59" t="s">
        <v>95</v>
      </c>
      <c r="U67" s="59" t="s">
        <v>95</v>
      </c>
      <c r="V67" s="59" t="s">
        <v>95</v>
      </c>
      <c r="W67" s="59" t="s">
        <v>95</v>
      </c>
      <c r="X67" s="59" t="s">
        <v>95</v>
      </c>
      <c r="Y67" s="25"/>
      <c r="Z67" s="84"/>
      <c r="AA67" s="25"/>
    </row>
    <row r="68" spans="1:27" ht="51.75" customHeight="1" x14ac:dyDescent="0.2">
      <c r="A68" s="96" t="str">
        <f>'4'!A67</f>
        <v>2.1.1.6</v>
      </c>
      <c r="B68" s="158" t="s">
        <v>248</v>
      </c>
      <c r="C68" s="172" t="str">
        <f>'4'!C67</f>
        <v>226 м.п.</v>
      </c>
      <c r="D68" s="154">
        <f>'4'!D67</f>
        <v>631.24</v>
      </c>
      <c r="E68" s="96" t="s">
        <v>38</v>
      </c>
      <c r="F68" s="96" t="s">
        <v>38</v>
      </c>
      <c r="G68" s="96" t="s">
        <v>38</v>
      </c>
      <c r="H68" s="96" t="s">
        <v>38</v>
      </c>
      <c r="I68" s="96" t="s">
        <v>38</v>
      </c>
      <c r="J68" s="96" t="s">
        <v>38</v>
      </c>
      <c r="K68" s="96" t="s">
        <v>38</v>
      </c>
      <c r="L68" s="96" t="s">
        <v>38</v>
      </c>
      <c r="M68" s="96" t="s">
        <v>38</v>
      </c>
      <c r="N68" s="174">
        <f>'4'!K67</f>
        <v>631.24</v>
      </c>
      <c r="O68" s="78">
        <f>'4'!L67</f>
        <v>0</v>
      </c>
      <c r="P68" s="79">
        <v>0</v>
      </c>
      <c r="Q68" s="78">
        <v>0</v>
      </c>
      <c r="R68" s="79">
        <f t="shared" si="16"/>
        <v>631.24</v>
      </c>
      <c r="S68" s="79">
        <v>0</v>
      </c>
      <c r="T68" s="59" t="s">
        <v>95</v>
      </c>
      <c r="U68" s="59" t="s">
        <v>95</v>
      </c>
      <c r="V68" s="59" t="s">
        <v>95</v>
      </c>
      <c r="W68" s="59" t="s">
        <v>95</v>
      </c>
      <c r="X68" s="59" t="s">
        <v>95</v>
      </c>
      <c r="Y68" s="25"/>
      <c r="Z68" s="84"/>
      <c r="AA68" s="25"/>
    </row>
    <row r="69" spans="1:27" ht="48" customHeight="1" x14ac:dyDescent="0.2">
      <c r="A69" s="96" t="str">
        <f>'4'!A68</f>
        <v>2.1.1.7</v>
      </c>
      <c r="B69" s="158" t="s">
        <v>228</v>
      </c>
      <c r="C69" s="172" t="str">
        <f>'4'!C68</f>
        <v>324 м.п.</v>
      </c>
      <c r="D69" s="154">
        <f>'4'!D68</f>
        <v>857.34</v>
      </c>
      <c r="E69" s="96" t="s">
        <v>38</v>
      </c>
      <c r="F69" s="96" t="s">
        <v>38</v>
      </c>
      <c r="G69" s="96" t="s">
        <v>38</v>
      </c>
      <c r="H69" s="96" t="s">
        <v>38</v>
      </c>
      <c r="I69" s="96" t="s">
        <v>38</v>
      </c>
      <c r="J69" s="96" t="s">
        <v>38</v>
      </c>
      <c r="K69" s="96" t="s">
        <v>38</v>
      </c>
      <c r="L69" s="96" t="s">
        <v>38</v>
      </c>
      <c r="M69" s="96" t="s">
        <v>38</v>
      </c>
      <c r="N69" s="174">
        <f>'4'!K68</f>
        <v>857.34</v>
      </c>
      <c r="O69" s="78">
        <f>'4'!L68</f>
        <v>0</v>
      </c>
      <c r="P69" s="79">
        <v>0</v>
      </c>
      <c r="Q69" s="78">
        <v>0</v>
      </c>
      <c r="R69" s="79">
        <f t="shared" si="16"/>
        <v>857.34</v>
      </c>
      <c r="S69" s="79">
        <v>0</v>
      </c>
      <c r="T69" s="59" t="s">
        <v>95</v>
      </c>
      <c r="U69" s="59" t="s">
        <v>95</v>
      </c>
      <c r="V69" s="59" t="s">
        <v>95</v>
      </c>
      <c r="W69" s="59" t="s">
        <v>95</v>
      </c>
      <c r="X69" s="59" t="s">
        <v>95</v>
      </c>
      <c r="Y69" s="25"/>
      <c r="Z69" s="84"/>
      <c r="AA69" s="25"/>
    </row>
    <row r="70" spans="1:27" ht="44.25" customHeight="1" x14ac:dyDescent="0.2">
      <c r="A70" s="96" t="str">
        <f>'4'!A69</f>
        <v>2.1.1.8</v>
      </c>
      <c r="B70" s="158" t="s">
        <v>249</v>
      </c>
      <c r="C70" s="172" t="str">
        <f>'4'!C69</f>
        <v>536 м.п.</v>
      </c>
      <c r="D70" s="154">
        <f>'4'!D69</f>
        <v>1449.96</v>
      </c>
      <c r="E70" s="96" t="s">
        <v>38</v>
      </c>
      <c r="F70" s="96" t="s">
        <v>38</v>
      </c>
      <c r="G70" s="96" t="s">
        <v>38</v>
      </c>
      <c r="H70" s="96" t="s">
        <v>38</v>
      </c>
      <c r="I70" s="96" t="s">
        <v>38</v>
      </c>
      <c r="J70" s="96" t="s">
        <v>38</v>
      </c>
      <c r="K70" s="96" t="s">
        <v>38</v>
      </c>
      <c r="L70" s="96" t="s">
        <v>38</v>
      </c>
      <c r="M70" s="96" t="s">
        <v>38</v>
      </c>
      <c r="N70" s="174">
        <f>'4'!K69</f>
        <v>1449.96</v>
      </c>
      <c r="O70" s="78">
        <f>'4'!L69</f>
        <v>0</v>
      </c>
      <c r="P70" s="79">
        <v>0</v>
      </c>
      <c r="Q70" s="78">
        <v>0</v>
      </c>
      <c r="R70" s="79">
        <v>0</v>
      </c>
      <c r="S70" s="79">
        <f>D70</f>
        <v>1449.96</v>
      </c>
      <c r="T70" s="59" t="s">
        <v>95</v>
      </c>
      <c r="U70" s="59" t="s">
        <v>95</v>
      </c>
      <c r="V70" s="59" t="s">
        <v>95</v>
      </c>
      <c r="W70" s="59" t="s">
        <v>95</v>
      </c>
      <c r="X70" s="59" t="s">
        <v>95</v>
      </c>
      <c r="Y70" s="25"/>
      <c r="Z70" s="84"/>
      <c r="AA70" s="25"/>
    </row>
    <row r="71" spans="1:27" ht="53.25" customHeight="1" x14ac:dyDescent="0.2">
      <c r="A71" s="96" t="str">
        <f>'4'!A70</f>
        <v>2.1.1.9</v>
      </c>
      <c r="B71" s="158" t="s">
        <v>203</v>
      </c>
      <c r="C71" s="172" t="str">
        <f>'4'!C70</f>
        <v>282 м.п.</v>
      </c>
      <c r="D71" s="154">
        <f>'4'!D70</f>
        <v>1828.76</v>
      </c>
      <c r="E71" s="96" t="s">
        <v>38</v>
      </c>
      <c r="F71" s="96" t="s">
        <v>38</v>
      </c>
      <c r="G71" s="96" t="s">
        <v>38</v>
      </c>
      <c r="H71" s="96" t="s">
        <v>38</v>
      </c>
      <c r="I71" s="96" t="s">
        <v>38</v>
      </c>
      <c r="J71" s="96" t="s">
        <v>38</v>
      </c>
      <c r="K71" s="96" t="s">
        <v>38</v>
      </c>
      <c r="L71" s="96" t="s">
        <v>38</v>
      </c>
      <c r="M71" s="96" t="s">
        <v>38</v>
      </c>
      <c r="N71" s="174">
        <f>'4'!K70</f>
        <v>1828.76</v>
      </c>
      <c r="O71" s="78">
        <f>'4'!L70</f>
        <v>0</v>
      </c>
      <c r="P71" s="79">
        <v>0</v>
      </c>
      <c r="Q71" s="78">
        <v>0</v>
      </c>
      <c r="R71" s="79">
        <v>0</v>
      </c>
      <c r="S71" s="79">
        <f t="shared" ref="S71:S73" si="17">D71</f>
        <v>1828.76</v>
      </c>
      <c r="T71" s="59" t="s">
        <v>95</v>
      </c>
      <c r="U71" s="59" t="s">
        <v>95</v>
      </c>
      <c r="V71" s="59" t="s">
        <v>95</v>
      </c>
      <c r="W71" s="59" t="s">
        <v>95</v>
      </c>
      <c r="X71" s="59" t="s">
        <v>95</v>
      </c>
      <c r="Y71" s="25"/>
      <c r="Z71" s="84"/>
      <c r="AA71" s="25"/>
    </row>
    <row r="72" spans="1:27" ht="41.25" customHeight="1" x14ac:dyDescent="0.2">
      <c r="A72" s="96" t="str">
        <f>'4'!A71</f>
        <v>2.1.1.10</v>
      </c>
      <c r="B72" s="158" t="s">
        <v>229</v>
      </c>
      <c r="C72" s="172" t="str">
        <f>'4'!C71</f>
        <v>260 м.п.</v>
      </c>
      <c r="D72" s="154">
        <f>'4'!D71</f>
        <v>1794.21</v>
      </c>
      <c r="E72" s="96" t="s">
        <v>38</v>
      </c>
      <c r="F72" s="96" t="s">
        <v>38</v>
      </c>
      <c r="G72" s="96" t="s">
        <v>38</v>
      </c>
      <c r="H72" s="96" t="s">
        <v>38</v>
      </c>
      <c r="I72" s="96" t="s">
        <v>38</v>
      </c>
      <c r="J72" s="96" t="s">
        <v>38</v>
      </c>
      <c r="K72" s="96" t="s">
        <v>38</v>
      </c>
      <c r="L72" s="96" t="s">
        <v>38</v>
      </c>
      <c r="M72" s="96" t="s">
        <v>38</v>
      </c>
      <c r="N72" s="174">
        <f>'4'!K71</f>
        <v>1794.21</v>
      </c>
      <c r="O72" s="78">
        <f>'4'!L71</f>
        <v>0</v>
      </c>
      <c r="P72" s="79">
        <v>0</v>
      </c>
      <c r="Q72" s="78">
        <v>0</v>
      </c>
      <c r="R72" s="79">
        <v>0</v>
      </c>
      <c r="S72" s="79">
        <f t="shared" si="17"/>
        <v>1794.21</v>
      </c>
      <c r="T72" s="59" t="s">
        <v>95</v>
      </c>
      <c r="U72" s="59" t="s">
        <v>95</v>
      </c>
      <c r="V72" s="59" t="s">
        <v>95</v>
      </c>
      <c r="W72" s="59" t="s">
        <v>95</v>
      </c>
      <c r="X72" s="59" t="s">
        <v>95</v>
      </c>
      <c r="Y72" s="25"/>
      <c r="Z72" s="84"/>
      <c r="AA72" s="25"/>
    </row>
    <row r="73" spans="1:27" ht="49.5" customHeight="1" x14ac:dyDescent="0.2">
      <c r="A73" s="96" t="str">
        <f>'4'!A72</f>
        <v>2.1.1.11</v>
      </c>
      <c r="B73" s="158" t="s">
        <v>230</v>
      </c>
      <c r="C73" s="172" t="str">
        <f>'4'!C72</f>
        <v xml:space="preserve">144 м.п. </v>
      </c>
      <c r="D73" s="154">
        <f>'4'!D72</f>
        <v>368.94</v>
      </c>
      <c r="E73" s="96" t="s">
        <v>38</v>
      </c>
      <c r="F73" s="96" t="s">
        <v>38</v>
      </c>
      <c r="G73" s="96" t="s">
        <v>38</v>
      </c>
      <c r="H73" s="96" t="s">
        <v>38</v>
      </c>
      <c r="I73" s="96" t="s">
        <v>38</v>
      </c>
      <c r="J73" s="96" t="s">
        <v>38</v>
      </c>
      <c r="K73" s="96" t="s">
        <v>38</v>
      </c>
      <c r="L73" s="96" t="s">
        <v>38</v>
      </c>
      <c r="M73" s="96" t="s">
        <v>38</v>
      </c>
      <c r="N73" s="174">
        <f>'4'!K72</f>
        <v>368.94</v>
      </c>
      <c r="O73" s="78">
        <f>'4'!L72</f>
        <v>0</v>
      </c>
      <c r="P73" s="79">
        <v>0</v>
      </c>
      <c r="Q73" s="78">
        <v>0</v>
      </c>
      <c r="R73" s="79">
        <v>0</v>
      </c>
      <c r="S73" s="79">
        <f t="shared" si="17"/>
        <v>368.94</v>
      </c>
      <c r="T73" s="59" t="s">
        <v>95</v>
      </c>
      <c r="U73" s="59" t="s">
        <v>95</v>
      </c>
      <c r="V73" s="59" t="s">
        <v>95</v>
      </c>
      <c r="W73" s="59" t="s">
        <v>95</v>
      </c>
      <c r="X73" s="59" t="s">
        <v>95</v>
      </c>
      <c r="Y73" s="25"/>
      <c r="Z73" s="84"/>
      <c r="AA73" s="25"/>
    </row>
    <row r="74" spans="1:27" ht="17.25" customHeight="1" x14ac:dyDescent="0.2">
      <c r="A74" s="203" t="s">
        <v>60</v>
      </c>
      <c r="B74" s="204"/>
      <c r="C74" s="211"/>
      <c r="D74" s="154">
        <f>SUM(D63:D73)</f>
        <v>36959.01</v>
      </c>
      <c r="E74" s="59" t="s">
        <v>38</v>
      </c>
      <c r="F74" s="59" t="s">
        <v>38</v>
      </c>
      <c r="G74" s="54" t="s">
        <v>95</v>
      </c>
      <c r="H74" s="54" t="s">
        <v>95</v>
      </c>
      <c r="I74" s="54" t="s">
        <v>95</v>
      </c>
      <c r="J74" s="61" t="s">
        <v>95</v>
      </c>
      <c r="K74" s="54" t="s">
        <v>95</v>
      </c>
      <c r="L74" s="54" t="s">
        <v>95</v>
      </c>
      <c r="M74" s="59" t="s">
        <v>95</v>
      </c>
      <c r="N74" s="154">
        <f t="shared" ref="N74:S74" si="18">SUM(N63:N73)</f>
        <v>9404.3200000000015</v>
      </c>
      <c r="O74" s="154">
        <f t="shared" si="18"/>
        <v>27554.69</v>
      </c>
      <c r="P74" s="154">
        <f t="shared" si="18"/>
        <v>0</v>
      </c>
      <c r="Q74" s="154">
        <f t="shared" si="18"/>
        <v>0</v>
      </c>
      <c r="R74" s="154">
        <f t="shared" si="18"/>
        <v>16409.579999999998</v>
      </c>
      <c r="S74" s="154">
        <f t="shared" si="18"/>
        <v>20549.429999999997</v>
      </c>
      <c r="T74" s="59" t="s">
        <v>95</v>
      </c>
      <c r="U74" s="59" t="s">
        <v>95</v>
      </c>
      <c r="V74" s="59" t="s">
        <v>95</v>
      </c>
      <c r="W74" s="59" t="s">
        <v>95</v>
      </c>
      <c r="X74" s="59" t="s">
        <v>95</v>
      </c>
      <c r="Y74" s="19"/>
      <c r="Z74" s="19"/>
      <c r="AA74" s="19"/>
    </row>
    <row r="75" spans="1:27" ht="15.75" customHeight="1" x14ac:dyDescent="0.2">
      <c r="A75" s="95" t="s">
        <v>33</v>
      </c>
      <c r="B75" s="208" t="s">
        <v>86</v>
      </c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10"/>
      <c r="Y75" s="24"/>
      <c r="Z75" s="24"/>
      <c r="AA75" s="24"/>
    </row>
    <row r="76" spans="1:27" ht="15.75" customHeight="1" x14ac:dyDescent="0.2">
      <c r="A76" s="203" t="s">
        <v>61</v>
      </c>
      <c r="B76" s="204"/>
      <c r="C76" s="211"/>
      <c r="D76" s="59">
        <v>0</v>
      </c>
      <c r="E76" s="92" t="s">
        <v>16</v>
      </c>
      <c r="F76" s="92" t="s">
        <v>16</v>
      </c>
      <c r="G76" s="92" t="s">
        <v>95</v>
      </c>
      <c r="H76" s="92" t="s">
        <v>95</v>
      </c>
      <c r="I76" s="92" t="s">
        <v>95</v>
      </c>
      <c r="J76" s="92" t="s">
        <v>95</v>
      </c>
      <c r="K76" s="92" t="s">
        <v>95</v>
      </c>
      <c r="L76" s="92" t="s">
        <v>95</v>
      </c>
      <c r="M76" s="92" t="s">
        <v>95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92" t="s">
        <v>95</v>
      </c>
      <c r="U76" s="92" t="s">
        <v>95</v>
      </c>
      <c r="V76" s="92" t="s">
        <v>95</v>
      </c>
      <c r="W76" s="92" t="s">
        <v>95</v>
      </c>
      <c r="X76" s="92" t="s">
        <v>95</v>
      </c>
      <c r="Y76" s="19"/>
      <c r="Z76" s="19"/>
      <c r="AA76" s="19"/>
    </row>
    <row r="77" spans="1:27" ht="15" customHeight="1" x14ac:dyDescent="0.2">
      <c r="A77" s="55" t="s">
        <v>34</v>
      </c>
      <c r="B77" s="203" t="s">
        <v>56</v>
      </c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11"/>
      <c r="Y77" s="24"/>
      <c r="Z77" s="24"/>
      <c r="AA77" s="24"/>
    </row>
    <row r="78" spans="1:27" ht="16.5" customHeight="1" x14ac:dyDescent="0.2">
      <c r="A78" s="203" t="s">
        <v>62</v>
      </c>
      <c r="B78" s="204"/>
      <c r="C78" s="211"/>
      <c r="D78" s="154">
        <v>0</v>
      </c>
      <c r="E78" s="92" t="s">
        <v>16</v>
      </c>
      <c r="F78" s="92" t="s">
        <v>16</v>
      </c>
      <c r="G78" s="92" t="s">
        <v>95</v>
      </c>
      <c r="H78" s="92" t="s">
        <v>95</v>
      </c>
      <c r="I78" s="92" t="s">
        <v>95</v>
      </c>
      <c r="J78" s="92" t="s">
        <v>95</v>
      </c>
      <c r="K78" s="92" t="s">
        <v>95</v>
      </c>
      <c r="L78" s="92" t="s">
        <v>95</v>
      </c>
      <c r="M78" s="92" t="s">
        <v>95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92" t="s">
        <v>95</v>
      </c>
      <c r="U78" s="92" t="s">
        <v>95</v>
      </c>
      <c r="V78" s="92" t="s">
        <v>95</v>
      </c>
      <c r="W78" s="92" t="s">
        <v>95</v>
      </c>
      <c r="X78" s="92" t="s">
        <v>95</v>
      </c>
      <c r="Y78" s="19"/>
      <c r="Z78" s="19"/>
      <c r="AA78" s="19"/>
    </row>
    <row r="79" spans="1:27" ht="15" customHeight="1" x14ac:dyDescent="0.2">
      <c r="A79" s="203" t="s">
        <v>63</v>
      </c>
      <c r="B79" s="204"/>
      <c r="C79" s="211"/>
      <c r="D79" s="154">
        <f>D74+D78+D76</f>
        <v>36959.01</v>
      </c>
      <c r="E79" s="92" t="s">
        <v>38</v>
      </c>
      <c r="F79" s="92" t="s">
        <v>38</v>
      </c>
      <c r="G79" s="92" t="s">
        <v>95</v>
      </c>
      <c r="H79" s="54" t="s">
        <v>95</v>
      </c>
      <c r="I79" s="54" t="s">
        <v>95</v>
      </c>
      <c r="J79" s="61" t="str">
        <f>J74</f>
        <v>-</v>
      </c>
      <c r="K79" s="54" t="s">
        <v>95</v>
      </c>
      <c r="L79" s="54" t="s">
        <v>95</v>
      </c>
      <c r="M79" s="59" t="str">
        <f>M74</f>
        <v>-</v>
      </c>
      <c r="N79" s="59">
        <f t="shared" ref="N79:S79" si="19">N74+N78+N76</f>
        <v>9404.3200000000015</v>
      </c>
      <c r="O79" s="59">
        <f t="shared" si="19"/>
        <v>27554.69</v>
      </c>
      <c r="P79" s="59">
        <f t="shared" si="19"/>
        <v>0</v>
      </c>
      <c r="Q79" s="59">
        <f t="shared" si="19"/>
        <v>0</v>
      </c>
      <c r="R79" s="59">
        <f t="shared" si="19"/>
        <v>16409.579999999998</v>
      </c>
      <c r="S79" s="59">
        <f t="shared" si="19"/>
        <v>20549.429999999997</v>
      </c>
      <c r="T79" s="67" t="str">
        <f>T74</f>
        <v>-</v>
      </c>
      <c r="U79" s="59"/>
      <c r="V79" s="59" t="str">
        <f>V74</f>
        <v>-</v>
      </c>
      <c r="W79" s="59" t="str">
        <f>W74</f>
        <v>-</v>
      </c>
      <c r="X79" s="59" t="str">
        <f>X74</f>
        <v>-</v>
      </c>
      <c r="Y79" s="19"/>
      <c r="Z79" s="19"/>
      <c r="AA79" s="19"/>
    </row>
    <row r="80" spans="1:27" ht="14.25" customHeight="1" x14ac:dyDescent="0.2">
      <c r="A80" s="253" t="s">
        <v>101</v>
      </c>
      <c r="B80" s="254"/>
      <c r="C80" s="262"/>
      <c r="D80" s="169">
        <f>'4'!D79</f>
        <v>36959.01</v>
      </c>
      <c r="E80" s="169">
        <f>'4'!E79</f>
        <v>36959.01</v>
      </c>
      <c r="F80" s="169">
        <f>'4'!F79</f>
        <v>0</v>
      </c>
      <c r="G80" s="169">
        <v>0</v>
      </c>
      <c r="H80" s="169">
        <v>0</v>
      </c>
      <c r="I80" s="169">
        <v>0</v>
      </c>
      <c r="J80" s="169">
        <f>'4'!I79</f>
        <v>0</v>
      </c>
      <c r="K80" s="169">
        <v>0</v>
      </c>
      <c r="L80" s="169">
        <v>0</v>
      </c>
      <c r="M80" s="169">
        <f>E80+F80+K80+L80</f>
        <v>36959.01</v>
      </c>
      <c r="N80" s="169">
        <f>N79</f>
        <v>9404.3200000000015</v>
      </c>
      <c r="O80" s="169">
        <f t="shared" ref="O80:S80" si="20">O79</f>
        <v>27554.69</v>
      </c>
      <c r="P80" s="169">
        <f t="shared" si="20"/>
        <v>0</v>
      </c>
      <c r="Q80" s="169">
        <f t="shared" si="20"/>
        <v>0</v>
      </c>
      <c r="R80" s="169">
        <f t="shared" si="20"/>
        <v>16409.579999999998</v>
      </c>
      <c r="S80" s="169">
        <f t="shared" si="20"/>
        <v>20549.429999999997</v>
      </c>
      <c r="T80" s="92" t="s">
        <v>95</v>
      </c>
      <c r="U80" s="92" t="s">
        <v>95</v>
      </c>
      <c r="V80" s="92" t="s">
        <v>95</v>
      </c>
      <c r="W80" s="92" t="s">
        <v>95</v>
      </c>
      <c r="X80" s="92" t="s">
        <v>95</v>
      </c>
      <c r="Y80" s="19"/>
      <c r="Z80" s="19"/>
      <c r="AA80" s="19"/>
    </row>
    <row r="81" spans="1:27" ht="14.25" customHeight="1" x14ac:dyDescent="0.2">
      <c r="A81" s="94" t="s">
        <v>102</v>
      </c>
      <c r="B81" s="212" t="s">
        <v>99</v>
      </c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4"/>
      <c r="Y81" s="19"/>
      <c r="Z81" s="19"/>
      <c r="AA81" s="19"/>
    </row>
    <row r="82" spans="1:27" ht="15.75" customHeight="1" x14ac:dyDescent="0.2">
      <c r="A82" s="51" t="s">
        <v>10</v>
      </c>
      <c r="B82" s="253" t="s">
        <v>87</v>
      </c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62"/>
      <c r="Y82" s="19"/>
      <c r="Z82" s="19"/>
      <c r="AA82" s="19"/>
    </row>
    <row r="83" spans="1:27" ht="16.5" customHeight="1" x14ac:dyDescent="0.2">
      <c r="A83" s="52" t="s">
        <v>11</v>
      </c>
      <c r="B83" s="208" t="s">
        <v>55</v>
      </c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10"/>
      <c r="Y83" s="19"/>
      <c r="Z83" s="19"/>
      <c r="AA83" s="19"/>
    </row>
    <row r="84" spans="1:27" ht="38.25" x14ac:dyDescent="0.2">
      <c r="A84" s="96" t="str">
        <f>'4'!A83</f>
        <v>2.1.1.1</v>
      </c>
      <c r="B84" s="104" t="str">
        <f>'4'!B83</f>
        <v>Придбання та встановлення пластинчастого підіргівача на ЦТП за адресою: бульвар Івана Газюка, 15б в м. Луцьку</v>
      </c>
      <c r="C84" s="96" t="str">
        <f>'4'!C83</f>
        <v>1 шт.</v>
      </c>
      <c r="D84" s="59">
        <f>'4'!D83</f>
        <v>282.66000000000003</v>
      </c>
      <c r="E84" s="96" t="s">
        <v>38</v>
      </c>
      <c r="F84" s="96" t="s">
        <v>38</v>
      </c>
      <c r="G84" s="96" t="s">
        <v>38</v>
      </c>
      <c r="H84" s="96" t="s">
        <v>38</v>
      </c>
      <c r="I84" s="96" t="s">
        <v>38</v>
      </c>
      <c r="J84" s="96" t="s">
        <v>38</v>
      </c>
      <c r="K84" s="96" t="s">
        <v>38</v>
      </c>
      <c r="L84" s="96" t="s">
        <v>38</v>
      </c>
      <c r="M84" s="96" t="s">
        <v>38</v>
      </c>
      <c r="N84" s="148">
        <f>'4'!K83</f>
        <v>282.66000000000003</v>
      </c>
      <c r="O84" s="148">
        <f>'4'!L83</f>
        <v>0</v>
      </c>
      <c r="P84" s="58">
        <v>0</v>
      </c>
      <c r="Q84" s="58">
        <f>D84</f>
        <v>282.66000000000003</v>
      </c>
      <c r="R84" s="58">
        <v>0</v>
      </c>
      <c r="S84" s="58">
        <v>0</v>
      </c>
      <c r="T84" s="59" t="s">
        <v>95</v>
      </c>
      <c r="U84" s="59" t="s">
        <v>95</v>
      </c>
      <c r="V84" s="59" t="s">
        <v>95</v>
      </c>
      <c r="W84" s="59" t="s">
        <v>95</v>
      </c>
      <c r="X84" s="59" t="s">
        <v>95</v>
      </c>
      <c r="Y84" s="19"/>
      <c r="Z84" s="19"/>
      <c r="AA84" s="19"/>
    </row>
    <row r="85" spans="1:27" ht="14.25" customHeight="1" x14ac:dyDescent="0.2">
      <c r="A85" s="203" t="s">
        <v>60</v>
      </c>
      <c r="B85" s="204"/>
      <c r="C85" s="211"/>
      <c r="D85" s="59">
        <f>SUM(D84:D84)</f>
        <v>282.66000000000003</v>
      </c>
      <c r="E85" s="59" t="s">
        <v>38</v>
      </c>
      <c r="F85" s="59" t="s">
        <v>38</v>
      </c>
      <c r="G85" s="54" t="s">
        <v>95</v>
      </c>
      <c r="H85" s="54" t="s">
        <v>95</v>
      </c>
      <c r="I85" s="54" t="s">
        <v>95</v>
      </c>
      <c r="J85" s="61" t="s">
        <v>95</v>
      </c>
      <c r="K85" s="54" t="s">
        <v>95</v>
      </c>
      <c r="L85" s="54" t="s">
        <v>95</v>
      </c>
      <c r="M85" s="59" t="s">
        <v>95</v>
      </c>
      <c r="N85" s="59">
        <f t="shared" ref="N85:S85" si="21">SUM(N84:N84)</f>
        <v>282.66000000000003</v>
      </c>
      <c r="O85" s="59">
        <f t="shared" si="21"/>
        <v>0</v>
      </c>
      <c r="P85" s="59">
        <f t="shared" si="21"/>
        <v>0</v>
      </c>
      <c r="Q85" s="59">
        <f t="shared" si="21"/>
        <v>282.66000000000003</v>
      </c>
      <c r="R85" s="59">
        <f t="shared" si="21"/>
        <v>0</v>
      </c>
      <c r="S85" s="59">
        <f t="shared" si="21"/>
        <v>0</v>
      </c>
      <c r="T85" s="59" t="s">
        <v>95</v>
      </c>
      <c r="U85" s="59" t="s">
        <v>95</v>
      </c>
      <c r="V85" s="59" t="s">
        <v>95</v>
      </c>
      <c r="W85" s="59" t="s">
        <v>95</v>
      </c>
      <c r="X85" s="59" t="s">
        <v>95</v>
      </c>
      <c r="Y85" s="19"/>
      <c r="Z85" s="19"/>
      <c r="AA85" s="19"/>
    </row>
    <row r="86" spans="1:27" ht="17.25" customHeight="1" x14ac:dyDescent="0.2">
      <c r="A86" s="95" t="s">
        <v>33</v>
      </c>
      <c r="B86" s="208" t="s">
        <v>129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10"/>
      <c r="Y86" s="19"/>
      <c r="Z86" s="19"/>
      <c r="AA86" s="19"/>
    </row>
    <row r="87" spans="1:27" ht="14.25" customHeight="1" x14ac:dyDescent="0.2">
      <c r="A87" s="203" t="s">
        <v>61</v>
      </c>
      <c r="B87" s="204"/>
      <c r="C87" s="211"/>
      <c r="D87" s="59">
        <v>0</v>
      </c>
      <c r="E87" s="92" t="s">
        <v>16</v>
      </c>
      <c r="F87" s="92" t="s">
        <v>16</v>
      </c>
      <c r="G87" s="92" t="s">
        <v>95</v>
      </c>
      <c r="H87" s="92" t="s">
        <v>95</v>
      </c>
      <c r="I87" s="92" t="s">
        <v>95</v>
      </c>
      <c r="J87" s="92" t="s">
        <v>95</v>
      </c>
      <c r="K87" s="92" t="s">
        <v>95</v>
      </c>
      <c r="L87" s="92" t="s">
        <v>95</v>
      </c>
      <c r="M87" s="92" t="s">
        <v>95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95" t="s">
        <v>95</v>
      </c>
      <c r="U87" s="95" t="s">
        <v>95</v>
      </c>
      <c r="V87" s="95" t="s">
        <v>95</v>
      </c>
      <c r="W87" s="95" t="s">
        <v>95</v>
      </c>
      <c r="X87" s="95" t="s">
        <v>95</v>
      </c>
      <c r="Y87" s="19"/>
      <c r="Z87" s="19"/>
      <c r="AA87" s="19"/>
    </row>
    <row r="88" spans="1:27" ht="18" customHeight="1" x14ac:dyDescent="0.2">
      <c r="A88" s="55" t="s">
        <v>34</v>
      </c>
      <c r="B88" s="203" t="s">
        <v>56</v>
      </c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11"/>
      <c r="Y88" s="19"/>
      <c r="Z88" s="19"/>
      <c r="AA88" s="19"/>
    </row>
    <row r="89" spans="1:27" ht="39" customHeight="1" x14ac:dyDescent="0.2">
      <c r="A89" s="55" t="str">
        <f>'4'!A88</f>
        <v>2.1.3.1</v>
      </c>
      <c r="B89" s="157" t="s">
        <v>236</v>
      </c>
      <c r="C89" s="154" t="str">
        <f>'4'!C88</f>
        <v>1 шт.</v>
      </c>
      <c r="D89" s="154">
        <f>'4'!D88</f>
        <v>385.77</v>
      </c>
      <c r="E89" s="96" t="s">
        <v>38</v>
      </c>
      <c r="F89" s="96" t="s">
        <v>38</v>
      </c>
      <c r="G89" s="96" t="s">
        <v>38</v>
      </c>
      <c r="H89" s="96" t="s">
        <v>38</v>
      </c>
      <c r="I89" s="96" t="s">
        <v>38</v>
      </c>
      <c r="J89" s="96" t="s">
        <v>38</v>
      </c>
      <c r="K89" s="96" t="s">
        <v>38</v>
      </c>
      <c r="L89" s="96" t="s">
        <v>38</v>
      </c>
      <c r="M89" s="96" t="s">
        <v>38</v>
      </c>
      <c r="N89" s="154">
        <f>'4'!K88</f>
        <v>385.77</v>
      </c>
      <c r="O89" s="154">
        <f>'4'!L88</f>
        <v>0</v>
      </c>
      <c r="P89" s="58">
        <v>0</v>
      </c>
      <c r="Q89" s="154">
        <f>D89</f>
        <v>385.77</v>
      </c>
      <c r="R89" s="58">
        <v>0</v>
      </c>
      <c r="S89" s="58">
        <v>0</v>
      </c>
      <c r="T89" s="167" t="s">
        <v>95</v>
      </c>
      <c r="U89" s="167" t="s">
        <v>95</v>
      </c>
      <c r="V89" s="167" t="s">
        <v>95</v>
      </c>
      <c r="W89" s="167" t="s">
        <v>95</v>
      </c>
      <c r="X89" s="167" t="s">
        <v>95</v>
      </c>
      <c r="Y89" s="19"/>
      <c r="Z89" s="19"/>
      <c r="AA89" s="19"/>
    </row>
    <row r="90" spans="1:27" ht="33.75" customHeight="1" x14ac:dyDescent="0.2">
      <c r="A90" s="55" t="str">
        <f>'4'!A89</f>
        <v>2.1.3.2</v>
      </c>
      <c r="B90" s="157" t="s">
        <v>237</v>
      </c>
      <c r="C90" s="55" t="str">
        <f>'4'!C89</f>
        <v>1 шт.</v>
      </c>
      <c r="D90" s="154">
        <f>'4'!D89</f>
        <v>386.1</v>
      </c>
      <c r="E90" s="96" t="s">
        <v>38</v>
      </c>
      <c r="F90" s="96" t="s">
        <v>38</v>
      </c>
      <c r="G90" s="96" t="s">
        <v>38</v>
      </c>
      <c r="H90" s="96" t="s">
        <v>38</v>
      </c>
      <c r="I90" s="96" t="s">
        <v>38</v>
      </c>
      <c r="J90" s="96" t="s">
        <v>38</v>
      </c>
      <c r="K90" s="96" t="s">
        <v>38</v>
      </c>
      <c r="L90" s="96" t="s">
        <v>38</v>
      </c>
      <c r="M90" s="96" t="s">
        <v>38</v>
      </c>
      <c r="N90" s="154">
        <f>'4'!K89</f>
        <v>386.1</v>
      </c>
      <c r="O90" s="154">
        <f>'4'!L89</f>
        <v>0</v>
      </c>
      <c r="P90" s="58">
        <v>0</v>
      </c>
      <c r="Q90" s="154">
        <f t="shared" ref="Q90:Q95" si="22">D90</f>
        <v>386.1</v>
      </c>
      <c r="R90" s="58">
        <v>0</v>
      </c>
      <c r="S90" s="58">
        <v>0</v>
      </c>
      <c r="T90" s="167" t="s">
        <v>95</v>
      </c>
      <c r="U90" s="167" t="s">
        <v>95</v>
      </c>
      <c r="V90" s="167" t="s">
        <v>95</v>
      </c>
      <c r="W90" s="167" t="s">
        <v>95</v>
      </c>
      <c r="X90" s="167" t="s">
        <v>95</v>
      </c>
      <c r="Y90" s="19"/>
      <c r="Z90" s="19"/>
      <c r="AA90" s="19"/>
    </row>
    <row r="91" spans="1:27" ht="33.75" customHeight="1" x14ac:dyDescent="0.2">
      <c r="A91" s="55" t="str">
        <f>'4'!A90</f>
        <v>2.1.3.3</v>
      </c>
      <c r="B91" s="157" t="s">
        <v>258</v>
      </c>
      <c r="C91" s="55" t="str">
        <f>'4'!C90</f>
        <v>1 шт.</v>
      </c>
      <c r="D91" s="154">
        <f>'4'!D90</f>
        <v>259.14</v>
      </c>
      <c r="E91" s="96" t="s">
        <v>38</v>
      </c>
      <c r="F91" s="96" t="s">
        <v>38</v>
      </c>
      <c r="G91" s="96" t="s">
        <v>38</v>
      </c>
      <c r="H91" s="96" t="s">
        <v>38</v>
      </c>
      <c r="I91" s="96" t="s">
        <v>38</v>
      </c>
      <c r="J91" s="96" t="s">
        <v>38</v>
      </c>
      <c r="K91" s="96" t="s">
        <v>38</v>
      </c>
      <c r="L91" s="96" t="s">
        <v>38</v>
      </c>
      <c r="M91" s="96" t="s">
        <v>38</v>
      </c>
      <c r="N91" s="154">
        <f>'4'!K90</f>
        <v>259.14</v>
      </c>
      <c r="O91" s="154">
        <f>'4'!L90</f>
        <v>0</v>
      </c>
      <c r="P91" s="58">
        <v>0</v>
      </c>
      <c r="Q91" s="154">
        <f t="shared" si="22"/>
        <v>259.14</v>
      </c>
      <c r="R91" s="58">
        <v>0</v>
      </c>
      <c r="S91" s="58">
        <v>0</v>
      </c>
      <c r="T91" s="167" t="s">
        <v>95</v>
      </c>
      <c r="U91" s="167" t="s">
        <v>95</v>
      </c>
      <c r="V91" s="167" t="s">
        <v>95</v>
      </c>
      <c r="W91" s="167" t="s">
        <v>95</v>
      </c>
      <c r="X91" s="167" t="s">
        <v>95</v>
      </c>
      <c r="Y91" s="19"/>
      <c r="Z91" s="19"/>
      <c r="AA91" s="19"/>
    </row>
    <row r="92" spans="1:27" ht="33.75" customHeight="1" x14ac:dyDescent="0.2">
      <c r="A92" s="55" t="str">
        <f>'4'!A91</f>
        <v>2.1.3.4</v>
      </c>
      <c r="B92" s="157" t="s">
        <v>222</v>
      </c>
      <c r="C92" s="55" t="str">
        <f>'4'!C91</f>
        <v>1 шт.</v>
      </c>
      <c r="D92" s="154">
        <f>'4'!D91</f>
        <v>158.28</v>
      </c>
      <c r="E92" s="96" t="s">
        <v>38</v>
      </c>
      <c r="F92" s="96" t="s">
        <v>38</v>
      </c>
      <c r="G92" s="96" t="s">
        <v>38</v>
      </c>
      <c r="H92" s="96" t="s">
        <v>38</v>
      </c>
      <c r="I92" s="96" t="s">
        <v>38</v>
      </c>
      <c r="J92" s="96" t="s">
        <v>38</v>
      </c>
      <c r="K92" s="96" t="s">
        <v>38</v>
      </c>
      <c r="L92" s="96" t="s">
        <v>38</v>
      </c>
      <c r="M92" s="96" t="s">
        <v>38</v>
      </c>
      <c r="N92" s="154">
        <f>'4'!K91</f>
        <v>158.28</v>
      </c>
      <c r="O92" s="154">
        <f>'4'!L91</f>
        <v>0</v>
      </c>
      <c r="P92" s="58">
        <v>0</v>
      </c>
      <c r="Q92" s="154">
        <f t="shared" si="22"/>
        <v>158.28</v>
      </c>
      <c r="R92" s="58">
        <v>0</v>
      </c>
      <c r="S92" s="58">
        <v>0</v>
      </c>
      <c r="T92" s="167" t="s">
        <v>95</v>
      </c>
      <c r="U92" s="167" t="s">
        <v>95</v>
      </c>
      <c r="V92" s="167" t="s">
        <v>95</v>
      </c>
      <c r="W92" s="167" t="s">
        <v>95</v>
      </c>
      <c r="X92" s="167" t="s">
        <v>95</v>
      </c>
      <c r="Y92" s="19"/>
      <c r="Z92" s="19"/>
      <c r="AA92" s="19"/>
    </row>
    <row r="93" spans="1:27" ht="31.5" customHeight="1" x14ac:dyDescent="0.2">
      <c r="A93" s="55" t="str">
        <f>'4'!A92</f>
        <v>2.1.3.5</v>
      </c>
      <c r="B93" s="157" t="s">
        <v>200</v>
      </c>
      <c r="C93" s="55" t="str">
        <f>'4'!C92</f>
        <v>1 шт.</v>
      </c>
      <c r="D93" s="154">
        <f>'4'!D92</f>
        <v>192.32</v>
      </c>
      <c r="E93" s="96" t="s">
        <v>38</v>
      </c>
      <c r="F93" s="96" t="s">
        <v>38</v>
      </c>
      <c r="G93" s="96" t="s">
        <v>38</v>
      </c>
      <c r="H93" s="96" t="s">
        <v>38</v>
      </c>
      <c r="I93" s="96" t="s">
        <v>38</v>
      </c>
      <c r="J93" s="96" t="s">
        <v>38</v>
      </c>
      <c r="K93" s="96" t="s">
        <v>38</v>
      </c>
      <c r="L93" s="96" t="s">
        <v>38</v>
      </c>
      <c r="M93" s="96" t="s">
        <v>38</v>
      </c>
      <c r="N93" s="154">
        <f>'4'!K92</f>
        <v>192.32</v>
      </c>
      <c r="O93" s="154">
        <f>'4'!L92</f>
        <v>0</v>
      </c>
      <c r="P93" s="58">
        <v>0</v>
      </c>
      <c r="Q93" s="154">
        <f t="shared" si="22"/>
        <v>192.32</v>
      </c>
      <c r="R93" s="58">
        <v>0</v>
      </c>
      <c r="S93" s="58">
        <v>0</v>
      </c>
      <c r="T93" s="167" t="s">
        <v>95</v>
      </c>
      <c r="U93" s="167" t="s">
        <v>95</v>
      </c>
      <c r="V93" s="167" t="s">
        <v>95</v>
      </c>
      <c r="W93" s="167" t="s">
        <v>95</v>
      </c>
      <c r="X93" s="167" t="s">
        <v>95</v>
      </c>
      <c r="Y93" s="19"/>
      <c r="Z93" s="19"/>
      <c r="AA93" s="19"/>
    </row>
    <row r="94" spans="1:27" ht="38.25" x14ac:dyDescent="0.2">
      <c r="A94" s="55" t="str">
        <f>'4'!A93</f>
        <v>2.1.3.6</v>
      </c>
      <c r="B94" s="157" t="s">
        <v>239</v>
      </c>
      <c r="C94" s="55" t="str">
        <f>'4'!C93</f>
        <v>1 шт.</v>
      </c>
      <c r="D94" s="154">
        <f>'4'!D93</f>
        <v>215.48</v>
      </c>
      <c r="E94" s="96" t="s">
        <v>38</v>
      </c>
      <c r="F94" s="96" t="s">
        <v>38</v>
      </c>
      <c r="G94" s="96" t="s">
        <v>38</v>
      </c>
      <c r="H94" s="96" t="s">
        <v>38</v>
      </c>
      <c r="I94" s="96" t="s">
        <v>38</v>
      </c>
      <c r="J94" s="96" t="s">
        <v>38</v>
      </c>
      <c r="K94" s="96" t="s">
        <v>38</v>
      </c>
      <c r="L94" s="96" t="s">
        <v>38</v>
      </c>
      <c r="M94" s="96" t="s">
        <v>38</v>
      </c>
      <c r="N94" s="154">
        <f>'4'!K93</f>
        <v>215.48</v>
      </c>
      <c r="O94" s="154">
        <f>'4'!L93</f>
        <v>0</v>
      </c>
      <c r="P94" s="58">
        <v>0</v>
      </c>
      <c r="Q94" s="154">
        <f t="shared" si="22"/>
        <v>215.48</v>
      </c>
      <c r="R94" s="58">
        <v>0</v>
      </c>
      <c r="S94" s="58">
        <v>0</v>
      </c>
      <c r="T94" s="167" t="s">
        <v>95</v>
      </c>
      <c r="U94" s="167" t="s">
        <v>95</v>
      </c>
      <c r="V94" s="167" t="s">
        <v>95</v>
      </c>
      <c r="W94" s="167" t="s">
        <v>95</v>
      </c>
      <c r="X94" s="167" t="s">
        <v>95</v>
      </c>
      <c r="Y94" s="19"/>
      <c r="Z94" s="19"/>
      <c r="AA94" s="19"/>
    </row>
    <row r="95" spans="1:27" ht="35.25" customHeight="1" x14ac:dyDescent="0.2">
      <c r="A95" s="55" t="str">
        <f>'4'!A94</f>
        <v>2.1.3.7</v>
      </c>
      <c r="B95" s="157" t="s">
        <v>217</v>
      </c>
      <c r="C95" s="55" t="str">
        <f>'4'!C94</f>
        <v>1 шт.</v>
      </c>
      <c r="D95" s="154">
        <f>'4'!D94</f>
        <v>236.3</v>
      </c>
      <c r="E95" s="96" t="s">
        <v>38</v>
      </c>
      <c r="F95" s="96" t="s">
        <v>38</v>
      </c>
      <c r="G95" s="96" t="s">
        <v>38</v>
      </c>
      <c r="H95" s="96" t="s">
        <v>38</v>
      </c>
      <c r="I95" s="96" t="s">
        <v>38</v>
      </c>
      <c r="J95" s="96" t="s">
        <v>38</v>
      </c>
      <c r="K95" s="96" t="s">
        <v>38</v>
      </c>
      <c r="L95" s="96" t="s">
        <v>38</v>
      </c>
      <c r="M95" s="96" t="s">
        <v>38</v>
      </c>
      <c r="N95" s="154">
        <f>'4'!K94</f>
        <v>236.3</v>
      </c>
      <c r="O95" s="154">
        <f>'4'!L94</f>
        <v>0</v>
      </c>
      <c r="P95" s="58">
        <v>0</v>
      </c>
      <c r="Q95" s="154">
        <f t="shared" si="22"/>
        <v>236.3</v>
      </c>
      <c r="R95" s="58">
        <v>0</v>
      </c>
      <c r="S95" s="58">
        <v>0</v>
      </c>
      <c r="T95" s="167" t="s">
        <v>95</v>
      </c>
      <c r="U95" s="167" t="s">
        <v>95</v>
      </c>
      <c r="V95" s="167" t="s">
        <v>95</v>
      </c>
      <c r="W95" s="167" t="s">
        <v>95</v>
      </c>
      <c r="X95" s="167" t="s">
        <v>95</v>
      </c>
      <c r="Y95" s="19"/>
      <c r="Z95" s="19"/>
      <c r="AA95" s="19"/>
    </row>
    <row r="96" spans="1:27" ht="14.25" customHeight="1" x14ac:dyDescent="0.2">
      <c r="A96" s="203" t="s">
        <v>62</v>
      </c>
      <c r="B96" s="204"/>
      <c r="C96" s="211"/>
      <c r="D96" s="154">
        <f>SUM(D89:D95)</f>
        <v>1833.3899999999999</v>
      </c>
      <c r="E96" s="92" t="s">
        <v>16</v>
      </c>
      <c r="F96" s="92" t="s">
        <v>16</v>
      </c>
      <c r="G96" s="92" t="s">
        <v>95</v>
      </c>
      <c r="H96" s="92" t="s">
        <v>95</v>
      </c>
      <c r="I96" s="92" t="s">
        <v>95</v>
      </c>
      <c r="J96" s="92" t="s">
        <v>95</v>
      </c>
      <c r="K96" s="92" t="s">
        <v>95</v>
      </c>
      <c r="L96" s="92" t="s">
        <v>95</v>
      </c>
      <c r="M96" s="92" t="s">
        <v>95</v>
      </c>
      <c r="N96" s="154">
        <f t="shared" ref="N96:S96" si="23">SUM(N89:N95)</f>
        <v>1833.3899999999999</v>
      </c>
      <c r="O96" s="154">
        <f t="shared" si="23"/>
        <v>0</v>
      </c>
      <c r="P96" s="154">
        <f t="shared" si="23"/>
        <v>0</v>
      </c>
      <c r="Q96" s="154">
        <f t="shared" si="23"/>
        <v>1833.3899999999999</v>
      </c>
      <c r="R96" s="154">
        <f t="shared" si="23"/>
        <v>0</v>
      </c>
      <c r="S96" s="154">
        <f t="shared" si="23"/>
        <v>0</v>
      </c>
      <c r="T96" s="95" t="s">
        <v>95</v>
      </c>
      <c r="U96" s="95" t="s">
        <v>95</v>
      </c>
      <c r="V96" s="95" t="s">
        <v>95</v>
      </c>
      <c r="W96" s="95" t="s">
        <v>95</v>
      </c>
      <c r="X96" s="95" t="s">
        <v>95</v>
      </c>
      <c r="Y96" s="19"/>
      <c r="Z96" s="19"/>
      <c r="AA96" s="19"/>
    </row>
    <row r="97" spans="1:29" ht="16.5" customHeight="1" x14ac:dyDescent="0.2">
      <c r="A97" s="203" t="s">
        <v>63</v>
      </c>
      <c r="B97" s="204"/>
      <c r="C97" s="211"/>
      <c r="D97" s="173">
        <f>D85+D96+D87</f>
        <v>2116.0499999999997</v>
      </c>
      <c r="E97" s="92" t="s">
        <v>38</v>
      </c>
      <c r="F97" s="92" t="s">
        <v>38</v>
      </c>
      <c r="G97" s="92" t="s">
        <v>95</v>
      </c>
      <c r="H97" s="54" t="s">
        <v>95</v>
      </c>
      <c r="I97" s="54" t="s">
        <v>95</v>
      </c>
      <c r="J97" s="61" t="str">
        <f>J85</f>
        <v>-</v>
      </c>
      <c r="K97" s="54" t="s">
        <v>95</v>
      </c>
      <c r="L97" s="54" t="s">
        <v>95</v>
      </c>
      <c r="M97" s="62" t="str">
        <f>M85</f>
        <v>-</v>
      </c>
      <c r="N97" s="173">
        <f t="shared" ref="N97:S97" si="24">N85+N96+N87</f>
        <v>2116.0499999999997</v>
      </c>
      <c r="O97" s="173">
        <f t="shared" si="24"/>
        <v>0</v>
      </c>
      <c r="P97" s="173">
        <f t="shared" si="24"/>
        <v>0</v>
      </c>
      <c r="Q97" s="173">
        <f t="shared" si="24"/>
        <v>2116.0499999999997</v>
      </c>
      <c r="R97" s="173">
        <f t="shared" si="24"/>
        <v>0</v>
      </c>
      <c r="S97" s="173">
        <f t="shared" si="24"/>
        <v>0</v>
      </c>
      <c r="T97" s="76" t="str">
        <f>T85</f>
        <v>-</v>
      </c>
      <c r="U97" s="62" t="s">
        <v>95</v>
      </c>
      <c r="V97" s="62" t="str">
        <f>V85</f>
        <v>-</v>
      </c>
      <c r="W97" s="62" t="str">
        <f>W85</f>
        <v>-</v>
      </c>
      <c r="X97" s="62" t="str">
        <f>X85</f>
        <v>-</v>
      </c>
      <c r="Y97" s="19"/>
      <c r="Z97" s="19"/>
      <c r="AA97" s="19"/>
    </row>
    <row r="98" spans="1:29" ht="17.25" customHeight="1" x14ac:dyDescent="0.2">
      <c r="A98" s="253" t="s">
        <v>103</v>
      </c>
      <c r="B98" s="254"/>
      <c r="C98" s="262"/>
      <c r="D98" s="169">
        <f>'4'!D97</f>
        <v>2116.0499999999997</v>
      </c>
      <c r="E98" s="169">
        <f>'4'!E97</f>
        <v>686.48</v>
      </c>
      <c r="F98" s="169">
        <f>'4'!F97</f>
        <v>0</v>
      </c>
      <c r="G98" s="169">
        <v>0</v>
      </c>
      <c r="H98" s="169">
        <v>0</v>
      </c>
      <c r="I98" s="169">
        <v>0</v>
      </c>
      <c r="J98" s="169">
        <f>'4'!I97</f>
        <v>1429.5699999999997</v>
      </c>
      <c r="K98" s="169">
        <v>0</v>
      </c>
      <c r="L98" s="169">
        <v>0</v>
      </c>
      <c r="M98" s="169">
        <f>E98+F98+K98+L98</f>
        <v>686.48</v>
      </c>
      <c r="N98" s="169">
        <f t="shared" ref="N98:S98" si="25">N97</f>
        <v>2116.0499999999997</v>
      </c>
      <c r="O98" s="169">
        <f t="shared" si="25"/>
        <v>0</v>
      </c>
      <c r="P98" s="169">
        <f t="shared" si="25"/>
        <v>0</v>
      </c>
      <c r="Q98" s="169">
        <f t="shared" si="25"/>
        <v>2116.0499999999997</v>
      </c>
      <c r="R98" s="169">
        <f t="shared" si="25"/>
        <v>0</v>
      </c>
      <c r="S98" s="169">
        <f t="shared" si="25"/>
        <v>0</v>
      </c>
      <c r="T98" s="107" t="s">
        <v>95</v>
      </c>
      <c r="U98" s="107" t="s">
        <v>95</v>
      </c>
      <c r="V98" s="107" t="s">
        <v>95</v>
      </c>
      <c r="W98" s="95" t="s">
        <v>95</v>
      </c>
      <c r="X98" s="95" t="s">
        <v>95</v>
      </c>
      <c r="Y98" s="19"/>
      <c r="Z98" s="19"/>
      <c r="AA98" s="19"/>
    </row>
    <row r="99" spans="1:29" ht="17.25" hidden="1" customHeight="1" x14ac:dyDescent="0.2">
      <c r="A99" s="205" t="s">
        <v>82</v>
      </c>
      <c r="B99" s="206"/>
      <c r="C99" s="207"/>
      <c r="D99" s="63">
        <f>D74+D76+D78</f>
        <v>36959.01</v>
      </c>
      <c r="E99" s="60" t="str">
        <f>E79</f>
        <v>х</v>
      </c>
      <c r="F99" s="60" t="str">
        <f>F79</f>
        <v>х</v>
      </c>
      <c r="G99" s="54" t="s">
        <v>95</v>
      </c>
      <c r="H99" s="54" t="s">
        <v>95</v>
      </c>
      <c r="I99" s="54" t="s">
        <v>95</v>
      </c>
      <c r="J99" s="75" t="str">
        <f>J79</f>
        <v>-</v>
      </c>
      <c r="K99" s="54" t="s">
        <v>95</v>
      </c>
      <c r="L99" s="54" t="s">
        <v>95</v>
      </c>
      <c r="M99" s="63" t="str">
        <f t="shared" ref="M99:T99" si="26">M79</f>
        <v>-</v>
      </c>
      <c r="N99" s="63">
        <f t="shared" si="26"/>
        <v>9404.3200000000015</v>
      </c>
      <c r="O99" s="63">
        <f t="shared" si="26"/>
        <v>27554.69</v>
      </c>
      <c r="P99" s="63">
        <f t="shared" si="26"/>
        <v>0</v>
      </c>
      <c r="Q99" s="63">
        <f t="shared" si="26"/>
        <v>0</v>
      </c>
      <c r="R99" s="63">
        <f t="shared" si="26"/>
        <v>16409.579999999998</v>
      </c>
      <c r="S99" s="63">
        <f t="shared" si="26"/>
        <v>20549.429999999997</v>
      </c>
      <c r="T99" s="77" t="str">
        <f t="shared" si="26"/>
        <v>-</v>
      </c>
      <c r="U99" s="63"/>
      <c r="V99" s="63" t="str">
        <f>V79</f>
        <v>-</v>
      </c>
      <c r="W99" s="63" t="str">
        <f>W79</f>
        <v>-</v>
      </c>
      <c r="X99" s="63" t="str">
        <f>X79</f>
        <v>-</v>
      </c>
      <c r="Y99" s="23"/>
      <c r="Z99" s="23"/>
      <c r="AA99" s="23"/>
    </row>
    <row r="100" spans="1:29" ht="17.25" customHeight="1" x14ac:dyDescent="0.2">
      <c r="A100" s="109" t="s">
        <v>68</v>
      </c>
      <c r="B100" s="212" t="s">
        <v>12</v>
      </c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4"/>
      <c r="Y100" s="108"/>
      <c r="Z100" s="108"/>
      <c r="AA100" s="108"/>
    </row>
    <row r="101" spans="1:29" x14ac:dyDescent="0.2">
      <c r="A101" s="51" t="s">
        <v>13</v>
      </c>
      <c r="B101" s="253" t="s">
        <v>141</v>
      </c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62"/>
      <c r="Y101" s="25"/>
      <c r="Z101" s="25"/>
      <c r="AA101" s="25"/>
    </row>
    <row r="102" spans="1:29" x14ac:dyDescent="0.2">
      <c r="A102" s="52" t="s">
        <v>14</v>
      </c>
      <c r="B102" s="208" t="s">
        <v>55</v>
      </c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10"/>
      <c r="Y102" s="25"/>
      <c r="Z102" s="25"/>
      <c r="AA102" s="25"/>
    </row>
    <row r="103" spans="1:29" s="88" customFormat="1" x14ac:dyDescent="0.2">
      <c r="A103" s="203" t="s">
        <v>64</v>
      </c>
      <c r="B103" s="204"/>
      <c r="C103" s="211"/>
      <c r="D103" s="59">
        <v>0</v>
      </c>
      <c r="E103" s="107" t="s">
        <v>16</v>
      </c>
      <c r="F103" s="107" t="s">
        <v>16</v>
      </c>
      <c r="G103" s="54" t="s">
        <v>95</v>
      </c>
      <c r="H103" s="54" t="s">
        <v>95</v>
      </c>
      <c r="I103" s="54" t="s">
        <v>95</v>
      </c>
      <c r="J103" s="54" t="s">
        <v>95</v>
      </c>
      <c r="K103" s="54" t="s">
        <v>95</v>
      </c>
      <c r="L103" s="54" t="s">
        <v>95</v>
      </c>
      <c r="M103" s="79">
        <v>0</v>
      </c>
      <c r="N103" s="79">
        <v>0</v>
      </c>
      <c r="O103" s="79">
        <v>0</v>
      </c>
      <c r="P103" s="79">
        <v>0</v>
      </c>
      <c r="Q103" s="79">
        <v>0</v>
      </c>
      <c r="R103" s="79">
        <v>0</v>
      </c>
      <c r="S103" s="79">
        <v>0</v>
      </c>
      <c r="T103" s="54" t="s">
        <v>95</v>
      </c>
      <c r="U103" s="54" t="s">
        <v>95</v>
      </c>
      <c r="V103" s="54" t="s">
        <v>95</v>
      </c>
      <c r="W103" s="54" t="s">
        <v>95</v>
      </c>
      <c r="X103" s="54" t="s">
        <v>95</v>
      </c>
      <c r="Y103" s="110"/>
      <c r="Z103" s="110"/>
      <c r="AA103" s="110"/>
      <c r="AB103" s="116"/>
      <c r="AC103" s="116"/>
    </row>
    <row r="104" spans="1:29" s="88" customFormat="1" x14ac:dyDescent="0.2">
      <c r="A104" s="107" t="s">
        <v>15</v>
      </c>
      <c r="B104" s="208" t="s">
        <v>129</v>
      </c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10"/>
      <c r="Y104" s="116"/>
      <c r="Z104" s="116"/>
      <c r="AA104" s="116"/>
      <c r="AB104" s="116"/>
      <c r="AC104" s="116"/>
    </row>
    <row r="105" spans="1:29" s="88" customFormat="1" x14ac:dyDescent="0.2">
      <c r="A105" s="203" t="s">
        <v>65</v>
      </c>
      <c r="B105" s="204"/>
      <c r="C105" s="211"/>
      <c r="D105" s="59">
        <v>0</v>
      </c>
      <c r="E105" s="107" t="s">
        <v>16</v>
      </c>
      <c r="F105" s="107" t="s">
        <v>16</v>
      </c>
      <c r="G105" s="54" t="s">
        <v>95</v>
      </c>
      <c r="H105" s="54" t="s">
        <v>95</v>
      </c>
      <c r="I105" s="54" t="s">
        <v>95</v>
      </c>
      <c r="J105" s="54" t="s">
        <v>95</v>
      </c>
      <c r="K105" s="54" t="s">
        <v>95</v>
      </c>
      <c r="L105" s="54" t="s">
        <v>95</v>
      </c>
      <c r="M105" s="60">
        <f>D105</f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54" t="s">
        <v>95</v>
      </c>
      <c r="U105" s="54" t="s">
        <v>95</v>
      </c>
      <c r="V105" s="54" t="s">
        <v>95</v>
      </c>
      <c r="W105" s="54" t="s">
        <v>95</v>
      </c>
      <c r="X105" s="54" t="s">
        <v>95</v>
      </c>
      <c r="Y105" s="110"/>
      <c r="Z105" s="110"/>
      <c r="AA105" s="110"/>
      <c r="AB105" s="116"/>
      <c r="AC105" s="116"/>
    </row>
    <row r="106" spans="1:29" s="88" customFormat="1" x14ac:dyDescent="0.2">
      <c r="A106" s="55" t="s">
        <v>36</v>
      </c>
      <c r="B106" s="203" t="s">
        <v>56</v>
      </c>
      <c r="C106" s="204"/>
      <c r="D106" s="204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11"/>
      <c r="Y106" s="116"/>
      <c r="Z106" s="116"/>
      <c r="AA106" s="116"/>
      <c r="AB106" s="116"/>
      <c r="AC106" s="116"/>
    </row>
    <row r="107" spans="1:29" s="88" customFormat="1" x14ac:dyDescent="0.2">
      <c r="A107" s="203" t="s">
        <v>66</v>
      </c>
      <c r="B107" s="204"/>
      <c r="C107" s="211"/>
      <c r="D107" s="59">
        <v>0</v>
      </c>
      <c r="E107" s="107" t="s">
        <v>16</v>
      </c>
      <c r="F107" s="107" t="s">
        <v>16</v>
      </c>
      <c r="G107" s="54" t="s">
        <v>95</v>
      </c>
      <c r="H107" s="54" t="s">
        <v>95</v>
      </c>
      <c r="I107" s="54" t="s">
        <v>95</v>
      </c>
      <c r="J107" s="54" t="s">
        <v>95</v>
      </c>
      <c r="K107" s="54" t="s">
        <v>95</v>
      </c>
      <c r="L107" s="54" t="s">
        <v>95</v>
      </c>
      <c r="M107" s="59">
        <v>0</v>
      </c>
      <c r="N107" s="59">
        <v>0</v>
      </c>
      <c r="O107" s="59">
        <f>SUM(O105:O106)</f>
        <v>0</v>
      </c>
      <c r="P107" s="59">
        <v>0</v>
      </c>
      <c r="Q107" s="59">
        <v>0</v>
      </c>
      <c r="R107" s="59">
        <v>0</v>
      </c>
      <c r="S107" s="59">
        <v>0</v>
      </c>
      <c r="T107" s="54" t="s">
        <v>95</v>
      </c>
      <c r="U107" s="54" t="s">
        <v>95</v>
      </c>
      <c r="V107" s="54" t="s">
        <v>95</v>
      </c>
      <c r="W107" s="54" t="s">
        <v>95</v>
      </c>
      <c r="X107" s="54" t="s">
        <v>95</v>
      </c>
      <c r="Y107" s="110"/>
      <c r="Z107" s="138"/>
      <c r="AA107" s="110"/>
      <c r="AB107" s="116"/>
      <c r="AC107" s="116"/>
    </row>
    <row r="108" spans="1:29" s="88" customFormat="1" x14ac:dyDescent="0.2">
      <c r="A108" s="253" t="s">
        <v>67</v>
      </c>
      <c r="B108" s="254"/>
      <c r="C108" s="262"/>
      <c r="D108" s="60">
        <f>D107+D105+D103</f>
        <v>0</v>
      </c>
      <c r="E108" s="107" t="s">
        <v>16</v>
      </c>
      <c r="F108" s="107" t="s">
        <v>16</v>
      </c>
      <c r="G108" s="54" t="s">
        <v>95</v>
      </c>
      <c r="H108" s="54" t="s">
        <v>95</v>
      </c>
      <c r="I108" s="54" t="s">
        <v>95</v>
      </c>
      <c r="J108" s="54" t="s">
        <v>95</v>
      </c>
      <c r="K108" s="54" t="s">
        <v>95</v>
      </c>
      <c r="L108" s="54" t="s">
        <v>95</v>
      </c>
      <c r="M108" s="60">
        <f t="shared" ref="M108:S108" si="27">M107+M105+M103</f>
        <v>0</v>
      </c>
      <c r="N108" s="60">
        <f t="shared" si="27"/>
        <v>0</v>
      </c>
      <c r="O108" s="60">
        <f t="shared" si="27"/>
        <v>0</v>
      </c>
      <c r="P108" s="60">
        <f t="shared" si="27"/>
        <v>0</v>
      </c>
      <c r="Q108" s="60">
        <f t="shared" si="27"/>
        <v>0</v>
      </c>
      <c r="R108" s="60">
        <f t="shared" si="27"/>
        <v>0</v>
      </c>
      <c r="S108" s="60">
        <f t="shared" si="27"/>
        <v>0</v>
      </c>
      <c r="T108" s="54" t="s">
        <v>95</v>
      </c>
      <c r="U108" s="54" t="s">
        <v>95</v>
      </c>
      <c r="V108" s="54" t="s">
        <v>95</v>
      </c>
      <c r="W108" s="54" t="s">
        <v>95</v>
      </c>
      <c r="X108" s="54" t="s">
        <v>95</v>
      </c>
      <c r="Y108" s="110"/>
      <c r="Z108" s="110"/>
      <c r="AA108" s="110"/>
      <c r="AB108" s="116"/>
      <c r="AC108" s="116"/>
    </row>
    <row r="109" spans="1:29" s="88" customFormat="1" x14ac:dyDescent="0.2">
      <c r="A109" s="253" t="s">
        <v>83</v>
      </c>
      <c r="B109" s="254"/>
      <c r="C109" s="262"/>
      <c r="D109" s="60">
        <f>D108</f>
        <v>0</v>
      </c>
      <c r="E109" s="60">
        <v>0</v>
      </c>
      <c r="F109" s="60">
        <f>'4'!F107</f>
        <v>0</v>
      </c>
      <c r="G109" s="60">
        <v>0</v>
      </c>
      <c r="H109" s="60">
        <v>0</v>
      </c>
      <c r="I109" s="60">
        <v>0</v>
      </c>
      <c r="J109" s="60">
        <v>0</v>
      </c>
      <c r="K109" s="60">
        <v>0</v>
      </c>
      <c r="L109" s="60">
        <v>0</v>
      </c>
      <c r="M109" s="169">
        <f>E109+F109+K109+L109</f>
        <v>0</v>
      </c>
      <c r="N109" s="60">
        <f t="shared" ref="N109:S109" si="28">N108</f>
        <v>0</v>
      </c>
      <c r="O109" s="60">
        <f t="shared" si="28"/>
        <v>0</v>
      </c>
      <c r="P109" s="60">
        <f t="shared" si="28"/>
        <v>0</v>
      </c>
      <c r="Q109" s="60">
        <f t="shared" si="28"/>
        <v>0</v>
      </c>
      <c r="R109" s="60">
        <f t="shared" si="28"/>
        <v>0</v>
      </c>
      <c r="S109" s="60">
        <f t="shared" si="28"/>
        <v>0</v>
      </c>
      <c r="T109" s="54" t="s">
        <v>95</v>
      </c>
      <c r="U109" s="54" t="s">
        <v>95</v>
      </c>
      <c r="V109" s="54" t="s">
        <v>95</v>
      </c>
      <c r="W109" s="54" t="s">
        <v>95</v>
      </c>
      <c r="X109" s="54" t="s">
        <v>95</v>
      </c>
      <c r="Y109" s="87"/>
      <c r="Z109" s="87"/>
      <c r="AA109" s="87"/>
      <c r="AB109" s="116"/>
      <c r="AC109" s="116"/>
    </row>
    <row r="110" spans="1:29" s="88" customFormat="1" ht="15.75" customHeight="1" x14ac:dyDescent="0.2">
      <c r="A110" s="109" t="s">
        <v>145</v>
      </c>
      <c r="B110" s="212" t="s">
        <v>123</v>
      </c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4"/>
      <c r="Y110" s="87"/>
      <c r="Z110" s="87"/>
      <c r="AA110" s="87"/>
      <c r="AB110" s="116"/>
      <c r="AC110" s="116"/>
    </row>
    <row r="111" spans="1:29" s="88" customFormat="1" x14ac:dyDescent="0.2">
      <c r="A111" s="51" t="s">
        <v>128</v>
      </c>
      <c r="B111" s="253" t="s">
        <v>141</v>
      </c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62"/>
      <c r="Y111" s="87"/>
      <c r="Z111" s="87"/>
      <c r="AA111" s="87"/>
      <c r="AB111" s="116"/>
      <c r="AC111" s="116"/>
    </row>
    <row r="112" spans="1:29" s="88" customFormat="1" x14ac:dyDescent="0.2">
      <c r="A112" s="52" t="s">
        <v>125</v>
      </c>
      <c r="B112" s="208" t="s">
        <v>55</v>
      </c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10"/>
      <c r="Y112" s="87"/>
      <c r="Z112" s="87"/>
      <c r="AA112" s="87"/>
      <c r="AB112" s="116"/>
      <c r="AC112" s="116"/>
    </row>
    <row r="113" spans="1:29" s="88" customFormat="1" x14ac:dyDescent="0.2">
      <c r="A113" s="203" t="s">
        <v>130</v>
      </c>
      <c r="B113" s="204"/>
      <c r="C113" s="211"/>
      <c r="D113" s="59">
        <v>0</v>
      </c>
      <c r="E113" s="123" t="s">
        <v>16</v>
      </c>
      <c r="F113" s="123" t="s">
        <v>16</v>
      </c>
      <c r="G113" s="54" t="s">
        <v>95</v>
      </c>
      <c r="H113" s="54" t="s">
        <v>95</v>
      </c>
      <c r="I113" s="54" t="s">
        <v>95</v>
      </c>
      <c r="J113" s="54" t="s">
        <v>95</v>
      </c>
      <c r="K113" s="54" t="s">
        <v>95</v>
      </c>
      <c r="L113" s="54" t="s">
        <v>95</v>
      </c>
      <c r="M113" s="54" t="s">
        <v>95</v>
      </c>
      <c r="N113" s="54" t="s">
        <v>95</v>
      </c>
      <c r="O113" s="54" t="s">
        <v>95</v>
      </c>
      <c r="P113" s="54" t="s">
        <v>95</v>
      </c>
      <c r="Q113" s="54" t="s">
        <v>95</v>
      </c>
      <c r="R113" s="54" t="s">
        <v>95</v>
      </c>
      <c r="S113" s="54" t="s">
        <v>95</v>
      </c>
      <c r="T113" s="54" t="s">
        <v>95</v>
      </c>
      <c r="U113" s="54" t="s">
        <v>95</v>
      </c>
      <c r="V113" s="54" t="s">
        <v>95</v>
      </c>
      <c r="W113" s="54" t="s">
        <v>95</v>
      </c>
      <c r="X113" s="54" t="s">
        <v>95</v>
      </c>
      <c r="Y113" s="87"/>
      <c r="Z113" s="87"/>
      <c r="AA113" s="87"/>
      <c r="AB113" s="116"/>
      <c r="AC113" s="116"/>
    </row>
    <row r="114" spans="1:29" s="88" customFormat="1" x14ac:dyDescent="0.2">
      <c r="A114" s="123" t="s">
        <v>144</v>
      </c>
      <c r="B114" s="208" t="s">
        <v>129</v>
      </c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10"/>
      <c r="Y114" s="87"/>
      <c r="Z114" s="87"/>
      <c r="AA114" s="87"/>
      <c r="AB114" s="116"/>
      <c r="AC114" s="116"/>
    </row>
    <row r="115" spans="1:29" s="88" customFormat="1" x14ac:dyDescent="0.2">
      <c r="A115" s="203" t="s">
        <v>131</v>
      </c>
      <c r="B115" s="204"/>
      <c r="C115" s="211"/>
      <c r="D115" s="59">
        <v>0</v>
      </c>
      <c r="E115" s="123" t="s">
        <v>16</v>
      </c>
      <c r="F115" s="123" t="s">
        <v>16</v>
      </c>
      <c r="G115" s="54" t="s">
        <v>95</v>
      </c>
      <c r="H115" s="54" t="s">
        <v>95</v>
      </c>
      <c r="I115" s="54" t="s">
        <v>95</v>
      </c>
      <c r="J115" s="54" t="s">
        <v>95</v>
      </c>
      <c r="K115" s="54" t="s">
        <v>95</v>
      </c>
      <c r="L115" s="54" t="s">
        <v>95</v>
      </c>
      <c r="M115" s="54" t="s">
        <v>95</v>
      </c>
      <c r="N115" s="54" t="s">
        <v>95</v>
      </c>
      <c r="O115" s="54" t="s">
        <v>95</v>
      </c>
      <c r="P115" s="54" t="s">
        <v>95</v>
      </c>
      <c r="Q115" s="54" t="s">
        <v>95</v>
      </c>
      <c r="R115" s="54" t="s">
        <v>95</v>
      </c>
      <c r="S115" s="54" t="s">
        <v>95</v>
      </c>
      <c r="T115" s="54" t="s">
        <v>95</v>
      </c>
      <c r="U115" s="54" t="s">
        <v>95</v>
      </c>
      <c r="V115" s="54" t="s">
        <v>95</v>
      </c>
      <c r="W115" s="54" t="s">
        <v>95</v>
      </c>
      <c r="X115" s="54" t="s">
        <v>95</v>
      </c>
      <c r="Y115" s="87"/>
      <c r="Z115" s="87"/>
      <c r="AA115" s="87"/>
      <c r="AB115" s="116"/>
      <c r="AC115" s="116"/>
    </row>
    <row r="116" spans="1:29" s="88" customFormat="1" x14ac:dyDescent="0.2">
      <c r="A116" s="55" t="s">
        <v>127</v>
      </c>
      <c r="B116" s="203" t="s">
        <v>56</v>
      </c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11"/>
      <c r="Y116" s="87"/>
      <c r="Z116" s="87"/>
      <c r="AA116" s="87"/>
      <c r="AB116" s="116"/>
      <c r="AC116" s="116"/>
    </row>
    <row r="117" spans="1:29" s="88" customFormat="1" x14ac:dyDescent="0.2">
      <c r="A117" s="203" t="s">
        <v>132</v>
      </c>
      <c r="B117" s="204"/>
      <c r="C117" s="211"/>
      <c r="D117" s="59">
        <v>0</v>
      </c>
      <c r="E117" s="123" t="s">
        <v>16</v>
      </c>
      <c r="F117" s="123" t="s">
        <v>16</v>
      </c>
      <c r="G117" s="54" t="s">
        <v>95</v>
      </c>
      <c r="H117" s="54" t="s">
        <v>95</v>
      </c>
      <c r="I117" s="54" t="s">
        <v>95</v>
      </c>
      <c r="J117" s="54" t="s">
        <v>95</v>
      </c>
      <c r="K117" s="54" t="s">
        <v>95</v>
      </c>
      <c r="L117" s="54" t="s">
        <v>95</v>
      </c>
      <c r="M117" s="54" t="s">
        <v>95</v>
      </c>
      <c r="N117" s="54" t="s">
        <v>95</v>
      </c>
      <c r="O117" s="54" t="s">
        <v>95</v>
      </c>
      <c r="P117" s="54" t="s">
        <v>95</v>
      </c>
      <c r="Q117" s="54" t="s">
        <v>95</v>
      </c>
      <c r="R117" s="54" t="s">
        <v>95</v>
      </c>
      <c r="S117" s="54" t="s">
        <v>95</v>
      </c>
      <c r="T117" s="54" t="s">
        <v>95</v>
      </c>
      <c r="U117" s="54" t="s">
        <v>95</v>
      </c>
      <c r="V117" s="54" t="s">
        <v>95</v>
      </c>
      <c r="W117" s="54" t="s">
        <v>95</v>
      </c>
      <c r="X117" s="54" t="s">
        <v>95</v>
      </c>
      <c r="Y117" s="87"/>
      <c r="Z117" s="87"/>
      <c r="AA117" s="87"/>
      <c r="AB117" s="116"/>
      <c r="AC117" s="116"/>
    </row>
    <row r="118" spans="1:29" s="88" customFormat="1" x14ac:dyDescent="0.2">
      <c r="A118" s="253" t="s">
        <v>133</v>
      </c>
      <c r="B118" s="254"/>
      <c r="C118" s="262"/>
      <c r="D118" s="60">
        <v>0</v>
      </c>
      <c r="E118" s="123" t="s">
        <v>16</v>
      </c>
      <c r="F118" s="123" t="s">
        <v>16</v>
      </c>
      <c r="G118" s="54" t="s">
        <v>95</v>
      </c>
      <c r="H118" s="54" t="s">
        <v>95</v>
      </c>
      <c r="I118" s="54" t="s">
        <v>95</v>
      </c>
      <c r="J118" s="54" t="s">
        <v>95</v>
      </c>
      <c r="K118" s="54" t="s">
        <v>95</v>
      </c>
      <c r="L118" s="54" t="s">
        <v>95</v>
      </c>
      <c r="M118" s="54" t="s">
        <v>95</v>
      </c>
      <c r="N118" s="54" t="s">
        <v>95</v>
      </c>
      <c r="O118" s="54" t="s">
        <v>95</v>
      </c>
      <c r="P118" s="54" t="s">
        <v>95</v>
      </c>
      <c r="Q118" s="54" t="s">
        <v>95</v>
      </c>
      <c r="R118" s="54" t="s">
        <v>95</v>
      </c>
      <c r="S118" s="54" t="s">
        <v>95</v>
      </c>
      <c r="T118" s="54" t="s">
        <v>95</v>
      </c>
      <c r="U118" s="54" t="s">
        <v>95</v>
      </c>
      <c r="V118" s="54" t="s">
        <v>95</v>
      </c>
      <c r="W118" s="54" t="s">
        <v>95</v>
      </c>
      <c r="X118" s="54" t="s">
        <v>95</v>
      </c>
      <c r="Y118" s="87"/>
      <c r="Z118" s="87"/>
      <c r="AA118" s="87"/>
      <c r="AB118" s="116"/>
      <c r="AC118" s="116"/>
    </row>
    <row r="119" spans="1:29" s="88" customFormat="1" x14ac:dyDescent="0.2">
      <c r="A119" s="253" t="s">
        <v>134</v>
      </c>
      <c r="B119" s="254"/>
      <c r="C119" s="262"/>
      <c r="D119" s="60">
        <v>0</v>
      </c>
      <c r="E119" s="60">
        <v>0</v>
      </c>
      <c r="F119" s="60">
        <v>0</v>
      </c>
      <c r="G119" s="60">
        <v>0</v>
      </c>
      <c r="H119" s="60">
        <v>0</v>
      </c>
      <c r="I119" s="60">
        <v>0</v>
      </c>
      <c r="J119" s="60">
        <v>0</v>
      </c>
      <c r="K119" s="60">
        <v>0</v>
      </c>
      <c r="L119" s="60">
        <v>0</v>
      </c>
      <c r="M119" s="169">
        <f>E119+F119+K119+L119</f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0</v>
      </c>
      <c r="S119" s="60">
        <v>0</v>
      </c>
      <c r="T119" s="54" t="s">
        <v>95</v>
      </c>
      <c r="U119" s="54" t="s">
        <v>95</v>
      </c>
      <c r="V119" s="54" t="s">
        <v>95</v>
      </c>
      <c r="W119" s="54" t="s">
        <v>95</v>
      </c>
      <c r="X119" s="54" t="s">
        <v>95</v>
      </c>
      <c r="Y119" s="87"/>
      <c r="Z119" s="87"/>
      <c r="AA119" s="87"/>
      <c r="AB119" s="116"/>
      <c r="AC119" s="116"/>
    </row>
    <row r="120" spans="1:29" s="88" customFormat="1" x14ac:dyDescent="0.2">
      <c r="A120" s="270" t="s">
        <v>240</v>
      </c>
      <c r="B120" s="270"/>
      <c r="C120" s="270"/>
      <c r="D120" s="169">
        <f t="shared" ref="D120:S120" si="29">D37+D48+D59+D80+D98+D109+D119</f>
        <v>76849.159999999989</v>
      </c>
      <c r="E120" s="169">
        <f t="shared" si="29"/>
        <v>70995.719999999987</v>
      </c>
      <c r="F120" s="169">
        <f t="shared" si="29"/>
        <v>0</v>
      </c>
      <c r="G120" s="169">
        <f t="shared" si="29"/>
        <v>0</v>
      </c>
      <c r="H120" s="169">
        <f t="shared" si="29"/>
        <v>0</v>
      </c>
      <c r="I120" s="169">
        <f t="shared" si="29"/>
        <v>0</v>
      </c>
      <c r="J120" s="169">
        <f t="shared" si="29"/>
        <v>5853.439999999996</v>
      </c>
      <c r="K120" s="169">
        <f t="shared" si="29"/>
        <v>0</v>
      </c>
      <c r="L120" s="169">
        <f t="shared" si="29"/>
        <v>0</v>
      </c>
      <c r="M120" s="169">
        <f t="shared" si="29"/>
        <v>70995.719999999987</v>
      </c>
      <c r="N120" s="169">
        <f t="shared" si="29"/>
        <v>21460.69</v>
      </c>
      <c r="O120" s="169">
        <f t="shared" si="29"/>
        <v>55388.47</v>
      </c>
      <c r="P120" s="169">
        <f t="shared" si="29"/>
        <v>9638.82</v>
      </c>
      <c r="Q120" s="169">
        <f t="shared" si="29"/>
        <v>11018.529999999999</v>
      </c>
      <c r="R120" s="169">
        <f t="shared" si="29"/>
        <v>16409.579999999998</v>
      </c>
      <c r="S120" s="169">
        <f t="shared" si="29"/>
        <v>39782.229999999996</v>
      </c>
      <c r="T120" s="68" t="s">
        <v>95</v>
      </c>
      <c r="U120" s="60" t="s">
        <v>95</v>
      </c>
      <c r="V120" s="60" t="s">
        <v>95</v>
      </c>
      <c r="W120" s="54" t="s">
        <v>95</v>
      </c>
      <c r="X120" s="60" t="s">
        <v>95</v>
      </c>
      <c r="Y120" s="87"/>
      <c r="Z120" s="87"/>
      <c r="AA120" s="87"/>
      <c r="AB120" s="116"/>
      <c r="AC120" s="116"/>
    </row>
    <row r="121" spans="1:29" x14ac:dyDescent="0.2">
      <c r="A121" s="295"/>
      <c r="B121" s="295"/>
      <c r="C121" s="30"/>
      <c r="D121" s="30"/>
      <c r="E121" s="30"/>
      <c r="F121" s="30"/>
      <c r="G121" s="30"/>
      <c r="H121" s="23"/>
      <c r="I121" s="23"/>
      <c r="J121" s="23"/>
      <c r="K121" s="23"/>
      <c r="L121" s="23"/>
      <c r="M121" s="23"/>
      <c r="N121" s="127"/>
      <c r="O121" s="23"/>
      <c r="P121" s="25"/>
      <c r="Q121" s="25"/>
      <c r="R121" s="129"/>
      <c r="S121" s="129"/>
      <c r="T121" s="23"/>
      <c r="U121" s="23"/>
      <c r="V121" s="23"/>
      <c r="W121" s="23"/>
      <c r="X121" s="23"/>
      <c r="Y121" s="23"/>
      <c r="Z121" s="23"/>
      <c r="AA121" s="23"/>
    </row>
    <row r="122" spans="1:29" x14ac:dyDescent="0.2">
      <c r="M122" s="88"/>
      <c r="N122" s="88"/>
      <c r="Q122" s="85"/>
    </row>
    <row r="123" spans="1:29" x14ac:dyDescent="0.2">
      <c r="A123" s="293" t="s">
        <v>169</v>
      </c>
      <c r="B123" s="294"/>
      <c r="C123" s="294"/>
      <c r="D123" s="261" t="s">
        <v>90</v>
      </c>
      <c r="E123" s="261"/>
      <c r="F123" s="261"/>
      <c r="G123" s="293" t="s">
        <v>170</v>
      </c>
      <c r="H123" s="293"/>
      <c r="I123" s="293"/>
      <c r="J123" s="293"/>
      <c r="K123" s="293"/>
      <c r="L123" s="85"/>
      <c r="M123" s="88"/>
      <c r="N123" s="133"/>
      <c r="Q123" s="85"/>
      <c r="R123" s="85"/>
      <c r="S123" s="85"/>
    </row>
    <row r="124" spans="1:29" x14ac:dyDescent="0.2">
      <c r="A124" s="255" t="s">
        <v>69</v>
      </c>
      <c r="B124" s="255"/>
      <c r="C124" s="255"/>
      <c r="D124" s="248" t="s">
        <v>70</v>
      </c>
      <c r="E124" s="248"/>
      <c r="F124" s="248"/>
      <c r="G124" s="260" t="s">
        <v>80</v>
      </c>
      <c r="H124" s="260"/>
      <c r="I124" s="260"/>
      <c r="J124" s="260"/>
      <c r="K124" s="260"/>
      <c r="M124" s="88"/>
      <c r="N124" s="134"/>
      <c r="O124" s="85"/>
      <c r="Q124" s="85"/>
      <c r="R124" s="85"/>
      <c r="S124" s="85"/>
    </row>
    <row r="125" spans="1:29" x14ac:dyDescent="0.2">
      <c r="N125" s="85"/>
      <c r="V125" s="85"/>
    </row>
    <row r="126" spans="1:29" x14ac:dyDescent="0.2">
      <c r="G126" s="85"/>
      <c r="P126" s="85"/>
    </row>
    <row r="127" spans="1:29" x14ac:dyDescent="0.2">
      <c r="G127" s="85"/>
    </row>
    <row r="128" spans="1:29" x14ac:dyDescent="0.2">
      <c r="D128" s="85"/>
      <c r="F128" s="85"/>
      <c r="G128" s="85"/>
    </row>
    <row r="129" spans="6:12" x14ac:dyDescent="0.2">
      <c r="I129" s="85"/>
      <c r="J129" s="85"/>
    </row>
    <row r="130" spans="6:12" x14ac:dyDescent="0.2">
      <c r="F130" s="85"/>
    </row>
    <row r="131" spans="6:12" x14ac:dyDescent="0.2">
      <c r="F131" s="85"/>
    </row>
    <row r="133" spans="6:12" x14ac:dyDescent="0.2">
      <c r="F133" s="85"/>
    </row>
    <row r="134" spans="6:12" x14ac:dyDescent="0.2">
      <c r="F134" s="85"/>
    </row>
    <row r="142" spans="6:12" x14ac:dyDescent="0.2">
      <c r="L142" s="20"/>
    </row>
  </sheetData>
  <mergeCells count="125">
    <mergeCell ref="B38:X38"/>
    <mergeCell ref="B39:X39"/>
    <mergeCell ref="B40:X40"/>
    <mergeCell ref="A41:C41"/>
    <mergeCell ref="A46:C46"/>
    <mergeCell ref="A47:C47"/>
    <mergeCell ref="A99:C99"/>
    <mergeCell ref="B77:X77"/>
    <mergeCell ref="B102:X102"/>
    <mergeCell ref="A78:C78"/>
    <mergeCell ref="B42:X42"/>
    <mergeCell ref="A76:C76"/>
    <mergeCell ref="A56:C56"/>
    <mergeCell ref="A58:C58"/>
    <mergeCell ref="A59:C59"/>
    <mergeCell ref="B49:X49"/>
    <mergeCell ref="B50:X50"/>
    <mergeCell ref="B51:X51"/>
    <mergeCell ref="B104:X104"/>
    <mergeCell ref="B106:X106"/>
    <mergeCell ref="A103:C103"/>
    <mergeCell ref="A105:C105"/>
    <mergeCell ref="A108:C108"/>
    <mergeCell ref="A107:C107"/>
    <mergeCell ref="B101:X101"/>
    <mergeCell ref="B100:X100"/>
    <mergeCell ref="A79:C79"/>
    <mergeCell ref="A97:C97"/>
    <mergeCell ref="A80:C80"/>
    <mergeCell ref="B81:X81"/>
    <mergeCell ref="B82:X82"/>
    <mergeCell ref="B83:X83"/>
    <mergeCell ref="A85:C85"/>
    <mergeCell ref="A98:C98"/>
    <mergeCell ref="B86:X86"/>
    <mergeCell ref="A87:C87"/>
    <mergeCell ref="B88:X88"/>
    <mergeCell ref="A96:C96"/>
    <mergeCell ref="A123:C123"/>
    <mergeCell ref="D123:F123"/>
    <mergeCell ref="G123:K123"/>
    <mergeCell ref="A124:C124"/>
    <mergeCell ref="D124:F124"/>
    <mergeCell ref="G124:K124"/>
    <mergeCell ref="A109:C109"/>
    <mergeCell ref="A120:C120"/>
    <mergeCell ref="A121:B121"/>
    <mergeCell ref="A119:C119"/>
    <mergeCell ref="B110:X110"/>
    <mergeCell ref="B111:X111"/>
    <mergeCell ref="B112:X112"/>
    <mergeCell ref="A113:C113"/>
    <mergeCell ref="B114:X114"/>
    <mergeCell ref="A115:C115"/>
    <mergeCell ref="B116:X116"/>
    <mergeCell ref="A117:C117"/>
    <mergeCell ref="A118:C118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T15:T18"/>
    <mergeCell ref="U15:U18"/>
    <mergeCell ref="Q16:Q18"/>
    <mergeCell ref="B22:X22"/>
    <mergeCell ref="I17:J17"/>
    <mergeCell ref="M15:M18"/>
    <mergeCell ref="D15:J15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B7:D7"/>
    <mergeCell ref="B3:D3"/>
    <mergeCell ref="B20:X20"/>
    <mergeCell ref="K15:K18"/>
    <mergeCell ref="A27:C27"/>
    <mergeCell ref="A35:C35"/>
    <mergeCell ref="B28:X28"/>
    <mergeCell ref="A15:A18"/>
    <mergeCell ref="G17:G18"/>
    <mergeCell ref="A74:C74"/>
    <mergeCell ref="B75:X75"/>
    <mergeCell ref="B61:X61"/>
    <mergeCell ref="B60:X60"/>
    <mergeCell ref="B62:X62"/>
    <mergeCell ref="A48:C48"/>
    <mergeCell ref="A37:C37"/>
    <mergeCell ref="A43:C43"/>
    <mergeCell ref="B26:X26"/>
    <mergeCell ref="A25:C25"/>
    <mergeCell ref="B44:X44"/>
    <mergeCell ref="F17:F18"/>
    <mergeCell ref="D16:D18"/>
    <mergeCell ref="L15:L18"/>
    <mergeCell ref="A36:C36"/>
    <mergeCell ref="A52:C52"/>
    <mergeCell ref="B53:X53"/>
    <mergeCell ref="A54:C54"/>
    <mergeCell ref="B55:X55"/>
  </mergeCells>
  <phoneticPr fontId="2" type="noConversion"/>
  <printOptions horizontalCentered="1"/>
  <pageMargins left="0.43307086614173229" right="0.51181102362204722" top="1.1811023622047245" bottom="0.19685039370078741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1"/>
  <sheetViews>
    <sheetView tabSelected="1" topLeftCell="A43" zoomScale="88" zoomScaleNormal="88" zoomScaleSheetLayoutView="100" workbookViewId="0">
      <selection activeCell="A73" sqref="A73"/>
    </sheetView>
  </sheetViews>
  <sheetFormatPr defaultColWidth="9.140625" defaultRowHeight="12.75" x14ac:dyDescent="0.2"/>
  <cols>
    <col min="1" max="1" width="10" style="2" customWidth="1"/>
    <col min="2" max="2" width="47" style="3" customWidth="1"/>
    <col min="3" max="3" width="17.7109375" style="4" customWidth="1"/>
    <col min="4" max="4" width="18.42578125" style="4" customWidth="1"/>
    <col min="5" max="5" width="22.140625" style="4" customWidth="1"/>
    <col min="6" max="6" width="30" style="4" customWidth="1"/>
    <col min="7" max="7" width="29.28515625" style="4" customWidth="1"/>
    <col min="8" max="12" width="9.140625" style="5"/>
    <col min="13" max="16384" width="9.140625" style="4"/>
  </cols>
  <sheetData>
    <row r="1" spans="1:12" ht="9.75" customHeight="1" x14ac:dyDescent="0.3">
      <c r="E1" s="26"/>
      <c r="F1" s="26"/>
      <c r="G1" s="26"/>
    </row>
    <row r="2" spans="1:12" ht="20.25" customHeight="1" x14ac:dyDescent="0.3">
      <c r="A2" s="304" t="s">
        <v>147</v>
      </c>
      <c r="B2" s="304"/>
      <c r="C2" s="304"/>
      <c r="D2" s="304"/>
      <c r="E2" s="304"/>
      <c r="F2" s="304"/>
      <c r="G2" s="304"/>
    </row>
    <row r="3" spans="1:12" ht="33" customHeight="1" x14ac:dyDescent="0.3">
      <c r="A3" s="125"/>
      <c r="B3" s="304" t="s">
        <v>253</v>
      </c>
      <c r="C3" s="304"/>
      <c r="D3" s="304"/>
      <c r="E3" s="304"/>
      <c r="F3" s="304"/>
      <c r="G3" s="125"/>
    </row>
    <row r="4" spans="1:12" ht="17.25" customHeight="1" x14ac:dyDescent="0.3">
      <c r="A4" s="309" t="s">
        <v>148</v>
      </c>
      <c r="B4" s="309"/>
      <c r="C4" s="309"/>
      <c r="D4" s="309"/>
      <c r="E4" s="309"/>
      <c r="F4" s="309"/>
      <c r="G4" s="309"/>
    </row>
    <row r="5" spans="1:12" ht="15" customHeight="1" x14ac:dyDescent="0.2">
      <c r="A5" s="310" t="s">
        <v>149</v>
      </c>
      <c r="B5" s="308"/>
      <c r="C5" s="308"/>
      <c r="D5" s="308"/>
      <c r="E5" s="308"/>
      <c r="F5" s="308"/>
      <c r="G5" s="311"/>
    </row>
    <row r="6" spans="1:12" ht="27" customHeight="1" x14ac:dyDescent="0.2">
      <c r="A6" s="306" t="s">
        <v>0</v>
      </c>
      <c r="B6" s="296" t="s">
        <v>17</v>
      </c>
      <c r="C6" s="298" t="s">
        <v>252</v>
      </c>
      <c r="D6" s="298"/>
      <c r="E6" s="298"/>
      <c r="F6" s="298"/>
      <c r="G6" s="298"/>
    </row>
    <row r="7" spans="1:12" ht="15.75" customHeight="1" x14ac:dyDescent="0.2">
      <c r="A7" s="307"/>
      <c r="B7" s="296"/>
      <c r="C7" s="301" t="s">
        <v>25</v>
      </c>
      <c r="D7" s="299" t="s">
        <v>74</v>
      </c>
      <c r="E7" s="299"/>
      <c r="F7" s="299"/>
      <c r="G7" s="299"/>
    </row>
    <row r="8" spans="1:12" ht="62.25" customHeight="1" x14ac:dyDescent="0.2">
      <c r="A8" s="307"/>
      <c r="B8" s="296"/>
      <c r="C8" s="302"/>
      <c r="D8" s="312" t="s">
        <v>22</v>
      </c>
      <c r="E8" s="269" t="s">
        <v>19</v>
      </c>
      <c r="F8" s="300" t="s">
        <v>46</v>
      </c>
      <c r="G8" s="300" t="s">
        <v>23</v>
      </c>
    </row>
    <row r="9" spans="1:12" ht="31.5" customHeight="1" x14ac:dyDescent="0.2">
      <c r="A9" s="308"/>
      <c r="B9" s="296"/>
      <c r="C9" s="303"/>
      <c r="D9" s="312"/>
      <c r="E9" s="269"/>
      <c r="F9" s="300"/>
      <c r="G9" s="300"/>
    </row>
    <row r="10" spans="1:12" s="2" customFormat="1" ht="13.5" customHeight="1" x14ac:dyDescent="0.2">
      <c r="A10" s="14">
        <v>1</v>
      </c>
      <c r="B10" s="64">
        <v>2</v>
      </c>
      <c r="C10" s="14">
        <v>3</v>
      </c>
      <c r="D10" s="14">
        <v>4</v>
      </c>
      <c r="E10" s="14">
        <v>5</v>
      </c>
      <c r="F10" s="65">
        <v>6</v>
      </c>
      <c r="G10" s="65">
        <v>7</v>
      </c>
      <c r="H10" s="7"/>
      <c r="I10" s="7"/>
      <c r="J10" s="7"/>
      <c r="K10" s="7"/>
      <c r="L10" s="7"/>
    </row>
    <row r="11" spans="1:12" ht="15" customHeight="1" x14ac:dyDescent="0.2">
      <c r="A11" s="14" t="s">
        <v>104</v>
      </c>
      <c r="B11" s="297" t="s">
        <v>188</v>
      </c>
      <c r="C11" s="297"/>
      <c r="D11" s="297"/>
      <c r="E11" s="297"/>
      <c r="F11" s="297"/>
      <c r="G11" s="297"/>
      <c r="H11" s="8"/>
      <c r="I11" s="8"/>
      <c r="J11" s="8"/>
    </row>
    <row r="12" spans="1:12" ht="13.5" customHeight="1" x14ac:dyDescent="0.2">
      <c r="A12" s="12" t="s">
        <v>7</v>
      </c>
      <c r="B12" s="296" t="s">
        <v>150</v>
      </c>
      <c r="C12" s="296"/>
      <c r="D12" s="296"/>
      <c r="E12" s="296"/>
      <c r="F12" s="296"/>
      <c r="G12" s="296"/>
      <c r="H12" s="9"/>
      <c r="I12" s="9"/>
      <c r="J12" s="9"/>
    </row>
    <row r="13" spans="1:12" ht="30" customHeight="1" x14ac:dyDescent="0.2">
      <c r="A13" s="11" t="s">
        <v>8</v>
      </c>
      <c r="B13" s="97" t="s">
        <v>41</v>
      </c>
      <c r="C13" s="175">
        <f>D13+E13+F13+G13</f>
        <v>19232.8</v>
      </c>
      <c r="D13" s="175">
        <f>'4'!D24</f>
        <v>19232.8</v>
      </c>
      <c r="E13" s="175">
        <v>0</v>
      </c>
      <c r="F13" s="175">
        <v>0</v>
      </c>
      <c r="G13" s="175">
        <v>0</v>
      </c>
      <c r="H13" s="7"/>
      <c r="I13" s="7"/>
      <c r="J13" s="7"/>
    </row>
    <row r="14" spans="1:12" ht="26.25" customHeight="1" x14ac:dyDescent="0.2">
      <c r="A14" s="13" t="s">
        <v>37</v>
      </c>
      <c r="B14" s="97" t="s">
        <v>42</v>
      </c>
      <c r="C14" s="175">
        <f t="shared" ref="C14:C17" si="0">D14+E14+F14+G14</f>
        <v>0</v>
      </c>
      <c r="D14" s="175">
        <f>'4'!D26</f>
        <v>0</v>
      </c>
      <c r="E14" s="175">
        <v>0</v>
      </c>
      <c r="F14" s="175">
        <v>0</v>
      </c>
      <c r="G14" s="175">
        <v>0</v>
      </c>
      <c r="H14" s="7"/>
      <c r="I14" s="7"/>
      <c r="J14" s="7"/>
    </row>
    <row r="15" spans="1:12" ht="18" customHeight="1" x14ac:dyDescent="0.2">
      <c r="A15" s="12" t="s">
        <v>32</v>
      </c>
      <c r="B15" s="98" t="s">
        <v>18</v>
      </c>
      <c r="C15" s="175">
        <f t="shared" si="0"/>
        <v>13965.91</v>
      </c>
      <c r="D15" s="175">
        <f>D16-D13-D14</f>
        <v>13965.91</v>
      </c>
      <c r="E15" s="175">
        <f t="shared" ref="E15:G15" si="1">E16-E13-E14</f>
        <v>0</v>
      </c>
      <c r="F15" s="175">
        <f t="shared" si="1"/>
        <v>0</v>
      </c>
      <c r="G15" s="175">
        <f t="shared" si="1"/>
        <v>0</v>
      </c>
      <c r="H15" s="7"/>
      <c r="I15" s="7"/>
      <c r="J15" s="7"/>
    </row>
    <row r="16" spans="1:12" ht="15" customHeight="1" x14ac:dyDescent="0.2">
      <c r="A16" s="14"/>
      <c r="B16" s="6" t="s">
        <v>59</v>
      </c>
      <c r="C16" s="175">
        <f t="shared" si="0"/>
        <v>33198.71</v>
      </c>
      <c r="D16" s="175">
        <f>'4'!E36</f>
        <v>33198.71</v>
      </c>
      <c r="E16" s="175">
        <f>'4'!F36</f>
        <v>0</v>
      </c>
      <c r="F16" s="175">
        <f>'4'!G36</f>
        <v>0</v>
      </c>
      <c r="G16" s="175">
        <f>'4'!H36</f>
        <v>0</v>
      </c>
      <c r="H16" s="7"/>
      <c r="I16" s="7"/>
      <c r="J16" s="7"/>
    </row>
    <row r="17" spans="1:10" ht="15" customHeight="1" x14ac:dyDescent="0.2">
      <c r="A17" s="13"/>
      <c r="B17" s="6" t="s">
        <v>105</v>
      </c>
      <c r="C17" s="176">
        <f t="shared" si="0"/>
        <v>33198.71</v>
      </c>
      <c r="D17" s="176">
        <f>D16</f>
        <v>33198.71</v>
      </c>
      <c r="E17" s="176">
        <f t="shared" ref="E17:G17" si="2">E16</f>
        <v>0</v>
      </c>
      <c r="F17" s="176">
        <f t="shared" si="2"/>
        <v>0</v>
      </c>
      <c r="G17" s="176">
        <f t="shared" si="2"/>
        <v>0</v>
      </c>
      <c r="H17" s="10"/>
      <c r="I17" s="10"/>
      <c r="J17" s="10"/>
    </row>
    <row r="18" spans="1:10" ht="15" customHeight="1" x14ac:dyDescent="0.2">
      <c r="A18" s="14" t="s">
        <v>189</v>
      </c>
      <c r="B18" s="297" t="s">
        <v>251</v>
      </c>
      <c r="C18" s="297"/>
      <c r="D18" s="297"/>
      <c r="E18" s="297"/>
      <c r="F18" s="297"/>
      <c r="G18" s="297"/>
      <c r="H18" s="8"/>
      <c r="I18" s="8"/>
      <c r="J18" s="8"/>
    </row>
    <row r="19" spans="1:10" ht="13.5" customHeight="1" x14ac:dyDescent="0.2">
      <c r="A19" s="12" t="s">
        <v>7</v>
      </c>
      <c r="B19" s="296" t="s">
        <v>150</v>
      </c>
      <c r="C19" s="296"/>
      <c r="D19" s="296"/>
      <c r="E19" s="296"/>
      <c r="F19" s="296"/>
      <c r="G19" s="296"/>
      <c r="H19" s="9"/>
      <c r="I19" s="9"/>
      <c r="J19" s="9"/>
    </row>
    <row r="20" spans="1:10" ht="30" customHeight="1" x14ac:dyDescent="0.2">
      <c r="A20" s="11" t="s">
        <v>8</v>
      </c>
      <c r="B20" s="97" t="s">
        <v>41</v>
      </c>
      <c r="C20" s="175">
        <f>D20+E20+F20+G20</f>
        <v>0</v>
      </c>
      <c r="D20" s="175">
        <v>0</v>
      </c>
      <c r="E20" s="175">
        <v>0</v>
      </c>
      <c r="F20" s="175">
        <v>0</v>
      </c>
      <c r="G20" s="175">
        <v>0</v>
      </c>
      <c r="H20" s="184"/>
      <c r="I20" s="184"/>
      <c r="J20" s="184"/>
    </row>
    <row r="21" spans="1:10" ht="26.25" customHeight="1" x14ac:dyDescent="0.2">
      <c r="A21" s="13" t="s">
        <v>37</v>
      </c>
      <c r="B21" s="97" t="s">
        <v>42</v>
      </c>
      <c r="C21" s="175">
        <f t="shared" ref="C21:C24" si="3">D21+E21+F21+G21</f>
        <v>0</v>
      </c>
      <c r="D21" s="175">
        <v>0</v>
      </c>
      <c r="E21" s="175">
        <v>0</v>
      </c>
      <c r="F21" s="175">
        <v>0</v>
      </c>
      <c r="G21" s="175">
        <v>0</v>
      </c>
      <c r="H21" s="184"/>
      <c r="I21" s="184"/>
      <c r="J21" s="184"/>
    </row>
    <row r="22" spans="1:10" ht="18" customHeight="1" x14ac:dyDescent="0.2">
      <c r="A22" s="12" t="s">
        <v>32</v>
      </c>
      <c r="B22" s="98" t="s">
        <v>18</v>
      </c>
      <c r="C22" s="175">
        <f t="shared" si="3"/>
        <v>85.67</v>
      </c>
      <c r="D22" s="175">
        <f>'4'!E47</f>
        <v>85.67</v>
      </c>
      <c r="E22" s="175">
        <f>'5'!F48</f>
        <v>0</v>
      </c>
      <c r="F22" s="175">
        <f>'5'!K37</f>
        <v>0</v>
      </c>
      <c r="G22" s="175">
        <f>'5'!L37</f>
        <v>0</v>
      </c>
      <c r="H22" s="184"/>
      <c r="I22" s="184"/>
      <c r="J22" s="184"/>
    </row>
    <row r="23" spans="1:10" ht="15" customHeight="1" x14ac:dyDescent="0.2">
      <c r="A23" s="14"/>
      <c r="B23" s="6" t="s">
        <v>59</v>
      </c>
      <c r="C23" s="175">
        <f t="shared" si="3"/>
        <v>85.67</v>
      </c>
      <c r="D23" s="175">
        <f t="shared" ref="D23:G23" si="4">D20+D21+D22</f>
        <v>85.67</v>
      </c>
      <c r="E23" s="175">
        <f t="shared" si="4"/>
        <v>0</v>
      </c>
      <c r="F23" s="175">
        <f t="shared" si="4"/>
        <v>0</v>
      </c>
      <c r="G23" s="175">
        <f t="shared" si="4"/>
        <v>0</v>
      </c>
      <c r="H23" s="184"/>
      <c r="I23" s="184"/>
      <c r="J23" s="184"/>
    </row>
    <row r="24" spans="1:10" ht="15" customHeight="1" x14ac:dyDescent="0.2">
      <c r="A24" s="13"/>
      <c r="B24" s="6" t="s">
        <v>191</v>
      </c>
      <c r="C24" s="176">
        <f t="shared" si="3"/>
        <v>85.67</v>
      </c>
      <c r="D24" s="176">
        <f>D23</f>
        <v>85.67</v>
      </c>
      <c r="E24" s="176">
        <f t="shared" ref="E24:G24" si="5">E23</f>
        <v>0</v>
      </c>
      <c r="F24" s="176">
        <f t="shared" si="5"/>
        <v>0</v>
      </c>
      <c r="G24" s="176">
        <f t="shared" si="5"/>
        <v>0</v>
      </c>
      <c r="H24" s="10"/>
      <c r="I24" s="10"/>
      <c r="J24" s="10"/>
    </row>
    <row r="25" spans="1:10" ht="15" customHeight="1" x14ac:dyDescent="0.2">
      <c r="A25" s="192" t="s">
        <v>190</v>
      </c>
      <c r="B25" s="297" t="s">
        <v>250</v>
      </c>
      <c r="C25" s="297"/>
      <c r="D25" s="297"/>
      <c r="E25" s="297"/>
      <c r="F25" s="297"/>
      <c r="G25" s="297"/>
      <c r="H25" s="8"/>
      <c r="I25" s="8"/>
      <c r="J25" s="8"/>
    </row>
    <row r="26" spans="1:10" ht="13.5" customHeight="1" x14ac:dyDescent="0.2">
      <c r="A26" s="12" t="s">
        <v>7</v>
      </c>
      <c r="B26" s="296" t="s">
        <v>150</v>
      </c>
      <c r="C26" s="296"/>
      <c r="D26" s="296"/>
      <c r="E26" s="296"/>
      <c r="F26" s="296"/>
      <c r="G26" s="296"/>
      <c r="H26" s="9"/>
      <c r="I26" s="9"/>
      <c r="J26" s="9"/>
    </row>
    <row r="27" spans="1:10" ht="30" customHeight="1" x14ac:dyDescent="0.2">
      <c r="A27" s="11" t="s">
        <v>8</v>
      </c>
      <c r="B27" s="97" t="s">
        <v>41</v>
      </c>
      <c r="C27" s="175">
        <f>D27+E27+F27+G27</f>
        <v>0</v>
      </c>
      <c r="D27" s="175">
        <v>0</v>
      </c>
      <c r="E27" s="175">
        <v>0</v>
      </c>
      <c r="F27" s="175">
        <v>0</v>
      </c>
      <c r="G27" s="175">
        <v>0</v>
      </c>
      <c r="H27" s="191"/>
      <c r="I27" s="191"/>
      <c r="J27" s="191"/>
    </row>
    <row r="28" spans="1:10" ht="26.25" customHeight="1" x14ac:dyDescent="0.2">
      <c r="A28" s="13" t="s">
        <v>37</v>
      </c>
      <c r="B28" s="97" t="s">
        <v>42</v>
      </c>
      <c r="C28" s="175">
        <f t="shared" ref="C28:C31" si="6">D28+E28+F28+G28</f>
        <v>0</v>
      </c>
      <c r="D28" s="175">
        <v>0</v>
      </c>
      <c r="E28" s="175">
        <f>'5'!F59</f>
        <v>0</v>
      </c>
      <c r="F28" s="175">
        <v>0</v>
      </c>
      <c r="G28" s="175">
        <v>0</v>
      </c>
      <c r="H28" s="191"/>
      <c r="I28" s="191"/>
      <c r="J28" s="191"/>
    </row>
    <row r="29" spans="1:10" ht="18" customHeight="1" x14ac:dyDescent="0.2">
      <c r="A29" s="12" t="s">
        <v>32</v>
      </c>
      <c r="B29" s="98" t="s">
        <v>18</v>
      </c>
      <c r="C29" s="175">
        <f t="shared" si="6"/>
        <v>65.849999999999994</v>
      </c>
      <c r="D29" s="175">
        <f>'4'!E58</f>
        <v>65.849999999999994</v>
      </c>
      <c r="E29" s="175">
        <v>0</v>
      </c>
      <c r="F29" s="175">
        <v>0</v>
      </c>
      <c r="G29" s="175">
        <v>0</v>
      </c>
      <c r="H29" s="191"/>
      <c r="I29" s="191"/>
      <c r="J29" s="191"/>
    </row>
    <row r="30" spans="1:10" ht="15" customHeight="1" x14ac:dyDescent="0.2">
      <c r="A30" s="192"/>
      <c r="B30" s="6" t="s">
        <v>59</v>
      </c>
      <c r="C30" s="175">
        <f t="shared" si="6"/>
        <v>65.849999999999994</v>
      </c>
      <c r="D30" s="175">
        <f t="shared" ref="D30:G30" si="7">D27+D28+D29</f>
        <v>65.849999999999994</v>
      </c>
      <c r="E30" s="175">
        <f t="shared" si="7"/>
        <v>0</v>
      </c>
      <c r="F30" s="175">
        <f t="shared" si="7"/>
        <v>0</v>
      </c>
      <c r="G30" s="175">
        <f t="shared" si="7"/>
        <v>0</v>
      </c>
      <c r="H30" s="191"/>
      <c r="I30" s="191"/>
      <c r="J30" s="191"/>
    </row>
    <row r="31" spans="1:10" ht="15" customHeight="1" x14ac:dyDescent="0.2">
      <c r="A31" s="13"/>
      <c r="B31" s="6" t="s">
        <v>192</v>
      </c>
      <c r="C31" s="176">
        <f t="shared" si="6"/>
        <v>65.849999999999994</v>
      </c>
      <c r="D31" s="176">
        <f>D30</f>
        <v>65.849999999999994</v>
      </c>
      <c r="E31" s="176">
        <f t="shared" ref="E31" si="8">E30</f>
        <v>0</v>
      </c>
      <c r="F31" s="176">
        <v>0</v>
      </c>
      <c r="G31" s="176">
        <v>0</v>
      </c>
      <c r="H31" s="10"/>
      <c r="I31" s="10"/>
      <c r="J31" s="10"/>
    </row>
    <row r="32" spans="1:10" ht="16.5" customHeight="1" x14ac:dyDescent="0.2">
      <c r="A32" s="14" t="s">
        <v>100</v>
      </c>
      <c r="B32" s="297" t="s">
        <v>98</v>
      </c>
      <c r="C32" s="297"/>
      <c r="D32" s="297"/>
      <c r="E32" s="297"/>
      <c r="F32" s="297"/>
      <c r="G32" s="297"/>
      <c r="H32" s="10"/>
      <c r="I32" s="10"/>
      <c r="J32" s="10"/>
    </row>
    <row r="33" spans="1:10" ht="12.75" customHeight="1" x14ac:dyDescent="0.2">
      <c r="A33" s="12" t="s">
        <v>10</v>
      </c>
      <c r="B33" s="296" t="s">
        <v>151</v>
      </c>
      <c r="C33" s="296"/>
      <c r="D33" s="296"/>
      <c r="E33" s="296"/>
      <c r="F33" s="296"/>
      <c r="G33" s="296"/>
      <c r="H33" s="9"/>
      <c r="I33" s="9"/>
      <c r="J33" s="9"/>
    </row>
    <row r="34" spans="1:10" ht="27.75" customHeight="1" x14ac:dyDescent="0.2">
      <c r="A34" s="11" t="s">
        <v>11</v>
      </c>
      <c r="B34" s="97" t="s">
        <v>41</v>
      </c>
      <c r="C34" s="175">
        <f t="shared" ref="C34:C38" si="9">D34+E34+F34+G34</f>
        <v>36959.01</v>
      </c>
      <c r="D34" s="175">
        <f>'4'!E79</f>
        <v>36959.01</v>
      </c>
      <c r="E34" s="175">
        <v>0</v>
      </c>
      <c r="F34" s="175">
        <v>0</v>
      </c>
      <c r="G34" s="175">
        <v>0</v>
      </c>
      <c r="H34" s="89"/>
      <c r="I34" s="7"/>
      <c r="J34" s="7"/>
    </row>
    <row r="35" spans="1:10" ht="27.75" customHeight="1" x14ac:dyDescent="0.2">
      <c r="A35" s="13" t="s">
        <v>33</v>
      </c>
      <c r="B35" s="97" t="s">
        <v>42</v>
      </c>
      <c r="C35" s="175">
        <f t="shared" si="9"/>
        <v>0</v>
      </c>
      <c r="D35" s="175">
        <f>'4'!D75</f>
        <v>0</v>
      </c>
      <c r="E35" s="175">
        <v>0</v>
      </c>
      <c r="F35" s="175">
        <v>0</v>
      </c>
      <c r="G35" s="175">
        <v>0</v>
      </c>
      <c r="H35" s="7"/>
      <c r="I35" s="7"/>
      <c r="J35" s="7"/>
    </row>
    <row r="36" spans="1:10" ht="14.25" customHeight="1" x14ac:dyDescent="0.2">
      <c r="A36" s="12" t="s">
        <v>34</v>
      </c>
      <c r="B36" s="97" t="s">
        <v>18</v>
      </c>
      <c r="C36" s="175">
        <v>0</v>
      </c>
      <c r="D36" s="175">
        <f>D37-D34-D35</f>
        <v>0</v>
      </c>
      <c r="E36" s="175">
        <f t="shared" ref="E36" si="10">E37-E34-E35</f>
        <v>0</v>
      </c>
      <c r="F36" s="175">
        <f t="shared" ref="F36" si="11">F37-F34-F35</f>
        <v>0</v>
      </c>
      <c r="G36" s="175">
        <f t="shared" ref="G36" si="12">G37-G34-G35</f>
        <v>0</v>
      </c>
      <c r="H36" s="7"/>
      <c r="I36" s="7"/>
      <c r="J36" s="7"/>
    </row>
    <row r="37" spans="1:10" ht="14.25" customHeight="1" x14ac:dyDescent="0.2">
      <c r="A37" s="14"/>
      <c r="B37" s="6" t="s">
        <v>63</v>
      </c>
      <c r="C37" s="175">
        <f t="shared" si="9"/>
        <v>36959.01</v>
      </c>
      <c r="D37" s="175">
        <f>'4'!E79</f>
        <v>36959.01</v>
      </c>
      <c r="E37" s="175">
        <v>0</v>
      </c>
      <c r="F37" s="175">
        <v>0</v>
      </c>
      <c r="G37" s="175">
        <v>0</v>
      </c>
      <c r="H37" s="7"/>
      <c r="I37" s="7"/>
      <c r="J37" s="7"/>
    </row>
    <row r="38" spans="1:10" x14ac:dyDescent="0.2">
      <c r="A38" s="13"/>
      <c r="B38" s="6" t="s">
        <v>101</v>
      </c>
      <c r="C38" s="176">
        <f t="shared" si="9"/>
        <v>36959.01</v>
      </c>
      <c r="D38" s="176">
        <f>D37</f>
        <v>36959.01</v>
      </c>
      <c r="E38" s="176">
        <f>E37</f>
        <v>0</v>
      </c>
      <c r="F38" s="176">
        <f t="shared" ref="F38:G38" si="13">F37</f>
        <v>0</v>
      </c>
      <c r="G38" s="176">
        <f t="shared" si="13"/>
        <v>0</v>
      </c>
      <c r="H38" s="10"/>
      <c r="I38" s="10"/>
      <c r="J38" s="10"/>
    </row>
    <row r="39" spans="1:10" ht="16.5" customHeight="1" x14ac:dyDescent="0.2">
      <c r="A39" s="14" t="s">
        <v>102</v>
      </c>
      <c r="B39" s="305" t="s">
        <v>99</v>
      </c>
      <c r="C39" s="305"/>
      <c r="D39" s="305"/>
      <c r="E39" s="305"/>
      <c r="F39" s="305"/>
      <c r="G39" s="305"/>
      <c r="H39" s="10"/>
      <c r="I39" s="10"/>
      <c r="J39" s="10"/>
    </row>
    <row r="40" spans="1:10" ht="13.5" customHeight="1" x14ac:dyDescent="0.2">
      <c r="A40" s="12" t="s">
        <v>10</v>
      </c>
      <c r="B40" s="296" t="s">
        <v>151</v>
      </c>
      <c r="C40" s="296"/>
      <c r="D40" s="296"/>
      <c r="E40" s="296"/>
      <c r="F40" s="296"/>
      <c r="G40" s="296"/>
      <c r="H40" s="10"/>
      <c r="I40" s="10"/>
      <c r="J40" s="10"/>
    </row>
    <row r="41" spans="1:10" ht="25.5" x14ac:dyDescent="0.2">
      <c r="A41" s="11" t="s">
        <v>11</v>
      </c>
      <c r="B41" s="97" t="s">
        <v>41</v>
      </c>
      <c r="C41" s="175">
        <f t="shared" ref="C41:C45" si="14">D41+E41+F41+G41</f>
        <v>282.66000000000003</v>
      </c>
      <c r="D41" s="175">
        <f>'4'!D83</f>
        <v>282.66000000000003</v>
      </c>
      <c r="E41" s="175">
        <v>0</v>
      </c>
      <c r="F41" s="175">
        <v>0</v>
      </c>
      <c r="G41" s="175">
        <v>0</v>
      </c>
      <c r="H41" s="10"/>
      <c r="I41" s="10"/>
      <c r="J41" s="10"/>
    </row>
    <row r="42" spans="1:10" ht="25.5" x14ac:dyDescent="0.2">
      <c r="A42" s="13" t="s">
        <v>33</v>
      </c>
      <c r="B42" s="97" t="s">
        <v>42</v>
      </c>
      <c r="C42" s="175">
        <f t="shared" si="14"/>
        <v>0</v>
      </c>
      <c r="D42" s="175">
        <v>0</v>
      </c>
      <c r="E42" s="175">
        <v>0</v>
      </c>
      <c r="F42" s="175">
        <v>0</v>
      </c>
      <c r="G42" s="175">
        <v>0</v>
      </c>
      <c r="H42" s="10"/>
      <c r="I42" s="10"/>
      <c r="J42" s="10"/>
    </row>
    <row r="43" spans="1:10" ht="13.5" customHeight="1" x14ac:dyDescent="0.2">
      <c r="A43" s="12" t="s">
        <v>34</v>
      </c>
      <c r="B43" s="97" t="s">
        <v>18</v>
      </c>
      <c r="C43" s="175">
        <f t="shared" si="14"/>
        <v>403.82</v>
      </c>
      <c r="D43" s="175">
        <f>D44-D41-D42</f>
        <v>403.82</v>
      </c>
      <c r="E43" s="175">
        <f>'5'!F98</f>
        <v>0</v>
      </c>
      <c r="F43" s="175">
        <v>0</v>
      </c>
      <c r="G43" s="175">
        <v>0</v>
      </c>
      <c r="H43" s="10"/>
      <c r="I43" s="10"/>
      <c r="J43" s="10"/>
    </row>
    <row r="44" spans="1:10" x14ac:dyDescent="0.2">
      <c r="A44" s="14"/>
      <c r="B44" s="6" t="s">
        <v>63</v>
      </c>
      <c r="C44" s="175">
        <f t="shared" si="14"/>
        <v>686.48</v>
      </c>
      <c r="D44" s="175">
        <f>'4'!E97</f>
        <v>686.48</v>
      </c>
      <c r="E44" s="175">
        <f t="shared" ref="E44" si="15">E41+E42+E43</f>
        <v>0</v>
      </c>
      <c r="F44" s="175">
        <f t="shared" ref="F44" si="16">F41+F42+F43</f>
        <v>0</v>
      </c>
      <c r="G44" s="175">
        <f t="shared" ref="G44" si="17">G41+G42+G43</f>
        <v>0</v>
      </c>
      <c r="H44" s="10"/>
      <c r="I44" s="10"/>
      <c r="J44" s="10"/>
    </row>
    <row r="45" spans="1:10" ht="13.5" customHeight="1" x14ac:dyDescent="0.2">
      <c r="A45" s="13"/>
      <c r="B45" s="6" t="s">
        <v>103</v>
      </c>
      <c r="C45" s="176">
        <f t="shared" si="14"/>
        <v>686.48</v>
      </c>
      <c r="D45" s="176">
        <f>D44</f>
        <v>686.48</v>
      </c>
      <c r="E45" s="176">
        <f>E44</f>
        <v>0</v>
      </c>
      <c r="F45" s="176">
        <f t="shared" ref="F45" si="18">F44</f>
        <v>0</v>
      </c>
      <c r="G45" s="176">
        <f t="shared" ref="G45" si="19">G44</f>
        <v>0</v>
      </c>
      <c r="H45" s="10"/>
      <c r="I45" s="10"/>
      <c r="J45" s="10"/>
    </row>
    <row r="46" spans="1:10" x14ac:dyDescent="0.2">
      <c r="A46" s="14" t="s">
        <v>68</v>
      </c>
      <c r="B46" s="305" t="s">
        <v>109</v>
      </c>
      <c r="C46" s="305"/>
      <c r="D46" s="305"/>
      <c r="E46" s="305"/>
      <c r="F46" s="305"/>
      <c r="G46" s="305"/>
      <c r="H46" s="10"/>
      <c r="I46" s="10"/>
      <c r="J46" s="10"/>
    </row>
    <row r="47" spans="1:10" ht="13.5" customHeight="1" x14ac:dyDescent="0.2">
      <c r="A47" s="12" t="s">
        <v>13</v>
      </c>
      <c r="B47" s="296" t="s">
        <v>151</v>
      </c>
      <c r="C47" s="296"/>
      <c r="D47" s="296"/>
      <c r="E47" s="296"/>
      <c r="F47" s="296"/>
      <c r="G47" s="296"/>
      <c r="H47" s="10"/>
      <c r="I47" s="10"/>
      <c r="J47" s="10"/>
    </row>
    <row r="48" spans="1:10" ht="25.5" x14ac:dyDescent="0.2">
      <c r="A48" s="11" t="s">
        <v>14</v>
      </c>
      <c r="B48" s="97" t="s">
        <v>41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"/>
      <c r="I48" s="10"/>
      <c r="J48" s="10"/>
    </row>
    <row r="49" spans="1:10" ht="25.5" x14ac:dyDescent="0.2">
      <c r="A49" s="13" t="s">
        <v>35</v>
      </c>
      <c r="B49" s="97" t="s">
        <v>42</v>
      </c>
      <c r="C49" s="105">
        <f t="shared" ref="C49:C52" si="20">D49+E49+F49+G49</f>
        <v>0</v>
      </c>
      <c r="D49" s="105">
        <v>0</v>
      </c>
      <c r="E49" s="105">
        <f>'4'!F107</f>
        <v>0</v>
      </c>
      <c r="F49" s="105">
        <v>0</v>
      </c>
      <c r="G49" s="105">
        <v>0</v>
      </c>
      <c r="H49" s="10"/>
      <c r="I49" s="10"/>
      <c r="J49" s="10"/>
    </row>
    <row r="50" spans="1:10" ht="14.25" customHeight="1" x14ac:dyDescent="0.2">
      <c r="A50" s="12" t="s">
        <v>36</v>
      </c>
      <c r="B50" s="97" t="s">
        <v>18</v>
      </c>
      <c r="C50" s="105">
        <f t="shared" si="20"/>
        <v>0</v>
      </c>
      <c r="D50" s="105">
        <f>'5'!E104</f>
        <v>0</v>
      </c>
      <c r="E50" s="105">
        <v>0</v>
      </c>
      <c r="F50" s="105">
        <v>0</v>
      </c>
      <c r="G50" s="105">
        <v>0</v>
      </c>
      <c r="H50" s="10"/>
      <c r="I50" s="10"/>
      <c r="J50" s="10"/>
    </row>
    <row r="51" spans="1:10" x14ac:dyDescent="0.2">
      <c r="A51" s="14"/>
      <c r="B51" s="6" t="s">
        <v>67</v>
      </c>
      <c r="C51" s="105">
        <f t="shared" si="20"/>
        <v>0</v>
      </c>
      <c r="D51" s="105">
        <f t="shared" ref="D51:G51" si="21">D48+D49+D50</f>
        <v>0</v>
      </c>
      <c r="E51" s="105">
        <f t="shared" si="21"/>
        <v>0</v>
      </c>
      <c r="F51" s="105">
        <f t="shared" si="21"/>
        <v>0</v>
      </c>
      <c r="G51" s="105">
        <f t="shared" si="21"/>
        <v>0</v>
      </c>
      <c r="H51" s="10"/>
      <c r="I51" s="10"/>
      <c r="J51" s="10"/>
    </row>
    <row r="52" spans="1:10" x14ac:dyDescent="0.2">
      <c r="A52" s="13"/>
      <c r="B52" s="6" t="s">
        <v>83</v>
      </c>
      <c r="C52" s="106">
        <f t="shared" si="20"/>
        <v>0</v>
      </c>
      <c r="D52" s="106">
        <f>D51</f>
        <v>0</v>
      </c>
      <c r="E52" s="106">
        <f>E51</f>
        <v>0</v>
      </c>
      <c r="F52" s="106">
        <f t="shared" ref="F52:G52" si="22">F51</f>
        <v>0</v>
      </c>
      <c r="G52" s="106">
        <f t="shared" si="22"/>
        <v>0</v>
      </c>
      <c r="H52" s="10"/>
      <c r="I52" s="10"/>
      <c r="J52" s="10"/>
    </row>
    <row r="53" spans="1:10" x14ac:dyDescent="0.2">
      <c r="A53" s="14" t="s">
        <v>124</v>
      </c>
      <c r="B53" s="305" t="s">
        <v>152</v>
      </c>
      <c r="C53" s="305"/>
      <c r="D53" s="305"/>
      <c r="E53" s="305"/>
      <c r="F53" s="305"/>
      <c r="G53" s="305"/>
      <c r="H53" s="10"/>
      <c r="I53" s="10"/>
      <c r="J53" s="10"/>
    </row>
    <row r="54" spans="1:10" ht="11.25" customHeight="1" x14ac:dyDescent="0.2">
      <c r="A54" s="12" t="s">
        <v>128</v>
      </c>
      <c r="B54" s="296" t="s">
        <v>151</v>
      </c>
      <c r="C54" s="296"/>
      <c r="D54" s="296"/>
      <c r="E54" s="296"/>
      <c r="F54" s="296"/>
      <c r="G54" s="296"/>
      <c r="H54" s="10"/>
      <c r="I54" s="10"/>
      <c r="J54" s="10"/>
    </row>
    <row r="55" spans="1:10" ht="25.5" x14ac:dyDescent="0.2">
      <c r="A55" s="11" t="s">
        <v>125</v>
      </c>
      <c r="B55" s="97" t="s">
        <v>41</v>
      </c>
      <c r="C55" s="105">
        <v>0</v>
      </c>
      <c r="D55" s="105">
        <v>0</v>
      </c>
      <c r="E55" s="105">
        <v>0</v>
      </c>
      <c r="F55" s="105">
        <v>0</v>
      </c>
      <c r="G55" s="105">
        <v>0</v>
      </c>
      <c r="H55" s="10"/>
      <c r="I55" s="10"/>
      <c r="J55" s="10"/>
    </row>
    <row r="56" spans="1:10" ht="25.5" x14ac:dyDescent="0.2">
      <c r="A56" s="13" t="s">
        <v>126</v>
      </c>
      <c r="B56" s="97" t="s">
        <v>42</v>
      </c>
      <c r="C56" s="105">
        <f t="shared" ref="C56:C59" si="23">D56+E56+F56+G56</f>
        <v>0</v>
      </c>
      <c r="D56" s="105">
        <v>0</v>
      </c>
      <c r="E56" s="105">
        <v>0</v>
      </c>
      <c r="F56" s="105">
        <v>0</v>
      </c>
      <c r="G56" s="105">
        <v>0</v>
      </c>
      <c r="H56" s="10"/>
      <c r="I56" s="10"/>
      <c r="J56" s="10"/>
    </row>
    <row r="57" spans="1:10" ht="14.25" customHeight="1" x14ac:dyDescent="0.2">
      <c r="A57" s="12" t="s">
        <v>127</v>
      </c>
      <c r="B57" s="97" t="s">
        <v>18</v>
      </c>
      <c r="C57" s="105">
        <f t="shared" si="23"/>
        <v>0</v>
      </c>
      <c r="D57" s="105">
        <v>0</v>
      </c>
      <c r="E57" s="105">
        <v>0</v>
      </c>
      <c r="F57" s="105">
        <v>0</v>
      </c>
      <c r="G57" s="105">
        <v>0</v>
      </c>
      <c r="H57" s="10"/>
      <c r="I57" s="10"/>
      <c r="J57" s="10"/>
    </row>
    <row r="58" spans="1:10" x14ac:dyDescent="0.2">
      <c r="A58" s="14"/>
      <c r="B58" s="6" t="s">
        <v>133</v>
      </c>
      <c r="C58" s="105">
        <f t="shared" si="23"/>
        <v>0</v>
      </c>
      <c r="D58" s="105">
        <f t="shared" ref="D58:G58" si="24">D55+D56+D57</f>
        <v>0</v>
      </c>
      <c r="E58" s="105">
        <f t="shared" si="24"/>
        <v>0</v>
      </c>
      <c r="F58" s="105">
        <f t="shared" si="24"/>
        <v>0</v>
      </c>
      <c r="G58" s="105">
        <f t="shared" si="24"/>
        <v>0</v>
      </c>
      <c r="H58" s="10"/>
      <c r="I58" s="10"/>
      <c r="J58" s="10"/>
    </row>
    <row r="59" spans="1:10" x14ac:dyDescent="0.2">
      <c r="A59" s="13"/>
      <c r="B59" s="6" t="s">
        <v>134</v>
      </c>
      <c r="C59" s="106">
        <f t="shared" si="23"/>
        <v>0</v>
      </c>
      <c r="D59" s="106">
        <f>D58</f>
        <v>0</v>
      </c>
      <c r="E59" s="106">
        <f>E58</f>
        <v>0</v>
      </c>
      <c r="F59" s="106">
        <f t="shared" ref="F59:G59" si="25">F58</f>
        <v>0</v>
      </c>
      <c r="G59" s="106">
        <f t="shared" si="25"/>
        <v>0</v>
      </c>
      <c r="H59" s="10"/>
      <c r="I59" s="10"/>
      <c r="J59" s="10"/>
    </row>
    <row r="60" spans="1:10" x14ac:dyDescent="0.2">
      <c r="A60" s="13"/>
      <c r="B60" s="6" t="s">
        <v>240</v>
      </c>
      <c r="C60" s="176">
        <f>C17+C24+C31+C38+C45+C52+C59</f>
        <v>70995.719999999987</v>
      </c>
      <c r="D60" s="176">
        <f t="shared" ref="D60:G60" si="26">D17+D24+D31+D38+D45+D52+D59</f>
        <v>70995.719999999987</v>
      </c>
      <c r="E60" s="176">
        <f t="shared" si="26"/>
        <v>0</v>
      </c>
      <c r="F60" s="176">
        <f t="shared" si="26"/>
        <v>0</v>
      </c>
      <c r="G60" s="176">
        <f t="shared" si="26"/>
        <v>0</v>
      </c>
      <c r="H60" s="10"/>
      <c r="I60" s="10"/>
      <c r="J60" s="10"/>
    </row>
    <row r="61" spans="1:10" ht="0.75" customHeight="1" x14ac:dyDescent="0.2">
      <c r="A61" s="112"/>
      <c r="B61" s="27"/>
      <c r="C61" s="10"/>
      <c r="D61" s="10"/>
      <c r="E61" s="10"/>
      <c r="F61" s="10"/>
      <c r="G61" s="10"/>
      <c r="H61" s="10"/>
      <c r="I61" s="10"/>
      <c r="J61" s="10"/>
    </row>
    <row r="62" spans="1:10" ht="15.75" customHeight="1" x14ac:dyDescent="0.25">
      <c r="A62" s="111"/>
      <c r="B62" s="102" t="s">
        <v>107</v>
      </c>
      <c r="C62" s="313" t="s">
        <v>162</v>
      </c>
      <c r="D62" s="313"/>
      <c r="E62" s="5"/>
      <c r="F62" s="318" t="s">
        <v>160</v>
      </c>
      <c r="G62" s="318"/>
    </row>
    <row r="63" spans="1:10" ht="12" customHeight="1" x14ac:dyDescent="0.2">
      <c r="A63" s="314" t="s">
        <v>163</v>
      </c>
      <c r="B63" s="314"/>
      <c r="C63" s="5"/>
      <c r="D63" s="5"/>
      <c r="E63" s="5"/>
      <c r="F63" s="315"/>
      <c r="G63" s="315"/>
    </row>
    <row r="64" spans="1:10" ht="13.5" customHeight="1" x14ac:dyDescent="0.2">
      <c r="A64" s="53" t="s">
        <v>91</v>
      </c>
      <c r="B64" s="113"/>
      <c r="C64" s="5"/>
      <c r="D64" s="5"/>
      <c r="E64" s="5"/>
      <c r="F64" s="142"/>
      <c r="G64" s="142"/>
    </row>
    <row r="65" spans="1:7" ht="12.75" customHeight="1" x14ac:dyDescent="0.25">
      <c r="A65" s="7"/>
      <c r="B65" s="102" t="s">
        <v>110</v>
      </c>
      <c r="C65" s="313" t="s">
        <v>162</v>
      </c>
      <c r="D65" s="313"/>
      <c r="E65" s="5"/>
      <c r="F65" s="316" t="s">
        <v>161</v>
      </c>
      <c r="G65" s="317"/>
    </row>
    <row r="66" spans="1:7" ht="7.5" customHeight="1" x14ac:dyDescent="0.2">
      <c r="A66" s="314"/>
      <c r="B66" s="314"/>
      <c r="C66" s="5"/>
      <c r="D66" s="5"/>
      <c r="E66" s="5"/>
      <c r="F66" s="315"/>
      <c r="G66" s="315"/>
    </row>
    <row r="67" spans="1:7" ht="1.5" customHeight="1" x14ac:dyDescent="0.2">
      <c r="A67" s="115"/>
      <c r="B67" s="115"/>
      <c r="C67" s="5"/>
      <c r="D67" s="5"/>
      <c r="E67" s="5"/>
      <c r="F67" s="142"/>
      <c r="G67" s="142"/>
    </row>
    <row r="68" spans="1:7" ht="17.25" customHeight="1" x14ac:dyDescent="0.25">
      <c r="A68" s="114"/>
      <c r="B68" s="102" t="s">
        <v>168</v>
      </c>
      <c r="C68" s="313" t="s">
        <v>162</v>
      </c>
      <c r="D68" s="313"/>
      <c r="E68" s="5"/>
      <c r="F68" s="316" t="s">
        <v>159</v>
      </c>
      <c r="G68" s="317"/>
    </row>
    <row r="69" spans="1:7" ht="9.75" customHeight="1" x14ac:dyDescent="0.2">
      <c r="A69" s="314"/>
      <c r="B69" s="314"/>
      <c r="C69" s="5"/>
      <c r="D69" s="5"/>
      <c r="E69" s="5"/>
      <c r="F69" s="315"/>
      <c r="G69" s="315"/>
    </row>
    <row r="70" spans="1:7" ht="0.75" customHeight="1" x14ac:dyDescent="0.2">
      <c r="A70" s="32"/>
      <c r="B70" s="103"/>
      <c r="C70" s="5"/>
      <c r="D70" s="5"/>
      <c r="E70" s="5"/>
      <c r="F70" s="142"/>
      <c r="G70" s="142"/>
    </row>
    <row r="71" spans="1:7" ht="0.75" hidden="1" customHeight="1" x14ac:dyDescent="0.25">
      <c r="A71" s="7"/>
      <c r="B71" s="102"/>
      <c r="C71" s="313"/>
      <c r="D71" s="313"/>
      <c r="E71" s="5"/>
      <c r="F71" s="316"/>
      <c r="G71" s="317"/>
    </row>
  </sheetData>
  <mergeCells count="41">
    <mergeCell ref="C62:D62"/>
    <mergeCell ref="B25:G25"/>
    <mergeCell ref="B26:G26"/>
    <mergeCell ref="F62:G62"/>
    <mergeCell ref="A69:B69"/>
    <mergeCell ref="F69:G69"/>
    <mergeCell ref="C71:D71"/>
    <mergeCell ref="F71:G71"/>
    <mergeCell ref="A63:B63"/>
    <mergeCell ref="F63:G63"/>
    <mergeCell ref="C65:D65"/>
    <mergeCell ref="A66:B66"/>
    <mergeCell ref="F66:G66"/>
    <mergeCell ref="F65:G65"/>
    <mergeCell ref="C68:D68"/>
    <mergeCell ref="F68:G68"/>
    <mergeCell ref="A2:G2"/>
    <mergeCell ref="B3:F3"/>
    <mergeCell ref="B53:G53"/>
    <mergeCell ref="B54:G54"/>
    <mergeCell ref="B40:G40"/>
    <mergeCell ref="B46:G46"/>
    <mergeCell ref="B47:G47"/>
    <mergeCell ref="B39:G39"/>
    <mergeCell ref="A6:A9"/>
    <mergeCell ref="B33:G33"/>
    <mergeCell ref="A4:G4"/>
    <mergeCell ref="B32:G32"/>
    <mergeCell ref="A5:G5"/>
    <mergeCell ref="F8:F9"/>
    <mergeCell ref="D8:D9"/>
    <mergeCell ref="B11:G11"/>
    <mergeCell ref="B12:G12"/>
    <mergeCell ref="B18:G18"/>
    <mergeCell ref="B19:G19"/>
    <mergeCell ref="C6:G6"/>
    <mergeCell ref="B6:B9"/>
    <mergeCell ref="D7:G7"/>
    <mergeCell ref="G8:G9"/>
    <mergeCell ref="E8:E9"/>
    <mergeCell ref="C7:C9"/>
  </mergeCells>
  <phoneticPr fontId="2" type="noConversion"/>
  <printOptions horizontalCentered="1"/>
  <pageMargins left="0.39370078740157483" right="0.39370078740157483" top="1.1811023622047245" bottom="0.39370078740157483" header="0.27559055118110237" footer="0"/>
  <pageSetup paperSize="9" scale="81" fitToHeight="0" orientation="landscape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'5'!Область_друку</vt:lpstr>
      <vt:lpstr>'6'!Область_друку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2026-07-08T12:59:07Z</cp:lastPrinted>
  <dcterms:created xsi:type="dcterms:W3CDTF">2011-09-13T12:33:42Z</dcterms:created>
  <dcterms:modified xsi:type="dcterms:W3CDTF">2026-07-08T13:12:16Z</dcterms:modified>
</cp:coreProperties>
</file>