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5815" windowHeight="13905" tabRatio="500"/>
  </bookViews>
  <sheets>
    <sheet name="Лист1" sheetId="1" r:id="rId1"/>
  </sheets>
  <definedNames>
    <definedName name="_xlnm._FilterDatabase" localSheetId="0" hidden="1">Лист1!$A$13:$O$191</definedName>
    <definedName name="_xlnm.Print_Titles" localSheetId="0">Лист1!$11:$12</definedName>
    <definedName name="_xlnm.Print_Area" localSheetId="0">Лист1!$A$1:$K$191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72" i="1"/>
  <c r="I163" l="1"/>
  <c r="G163" s="1"/>
  <c r="I153"/>
  <c r="G153" s="1"/>
  <c r="H111"/>
  <c r="G134"/>
  <c r="I131"/>
  <c r="G131" s="1"/>
  <c r="I132"/>
  <c r="I133"/>
  <c r="G133" s="1"/>
  <c r="H95"/>
  <c r="H110"/>
  <c r="K149"/>
  <c r="G137"/>
  <c r="I28"/>
  <c r="G89"/>
  <c r="I162"/>
  <c r="G162" s="1"/>
  <c r="I154"/>
  <c r="I155"/>
  <c r="I156"/>
  <c r="G156" s="1"/>
  <c r="I157"/>
  <c r="I158"/>
  <c r="I159"/>
  <c r="I160"/>
  <c r="I161"/>
  <c r="G161" s="1"/>
  <c r="I164"/>
  <c r="G119"/>
  <c r="I170"/>
  <c r="G170" s="1"/>
  <c r="G88"/>
  <c r="H177" l="1"/>
  <c r="H112"/>
  <c r="H109"/>
  <c r="H54"/>
  <c r="G54" s="1"/>
  <c r="I39"/>
  <c r="I40"/>
  <c r="H166"/>
  <c r="H76"/>
  <c r="H60"/>
  <c r="H15"/>
  <c r="K166"/>
  <c r="K165" s="1"/>
  <c r="K176"/>
  <c r="K175" s="1"/>
  <c r="I74"/>
  <c r="G74" s="1"/>
  <c r="I21"/>
  <c r="G28"/>
  <c r="I27"/>
  <c r="I26"/>
  <c r="I25"/>
  <c r="G55"/>
  <c r="G56"/>
  <c r="G87"/>
  <c r="I167"/>
  <c r="I22"/>
  <c r="I42"/>
  <c r="I41"/>
  <c r="I33"/>
  <c r="H93" l="1"/>
  <c r="H105"/>
  <c r="I128"/>
  <c r="I127"/>
  <c r="I126"/>
  <c r="I125"/>
  <c r="I124"/>
  <c r="I123"/>
  <c r="I122"/>
  <c r="I121"/>
  <c r="I120"/>
  <c r="I118"/>
  <c r="I117"/>
  <c r="I129"/>
  <c r="G129" s="1"/>
  <c r="G21" l="1"/>
  <c r="G160"/>
  <c r="G154"/>
  <c r="G155"/>
  <c r="I130" l="1"/>
  <c r="G130" s="1"/>
  <c r="H149" l="1"/>
  <c r="I135" l="1"/>
  <c r="G117"/>
  <c r="I38" l="1"/>
  <c r="I145"/>
  <c r="G178" l="1"/>
  <c r="G179"/>
  <c r="I183" l="1"/>
  <c r="G182"/>
  <c r="G181"/>
  <c r="G180"/>
  <c r="G177"/>
  <c r="J176"/>
  <c r="J175" s="1"/>
  <c r="H176"/>
  <c r="H175" s="1"/>
  <c r="I173"/>
  <c r="G173" s="1"/>
  <c r="I171"/>
  <c r="G171" s="1"/>
  <c r="I169"/>
  <c r="G169" s="1"/>
  <c r="I168"/>
  <c r="G168" s="1"/>
  <c r="G167"/>
  <c r="J166"/>
  <c r="J165" s="1"/>
  <c r="H165"/>
  <c r="G164"/>
  <c r="G159"/>
  <c r="G158"/>
  <c r="G157"/>
  <c r="I152"/>
  <c r="G152" s="1"/>
  <c r="I151"/>
  <c r="G151" s="1"/>
  <c r="I150"/>
  <c r="G150" s="1"/>
  <c r="K148"/>
  <c r="J149"/>
  <c r="J148" s="1"/>
  <c r="G147"/>
  <c r="G146"/>
  <c r="G145"/>
  <c r="G144"/>
  <c r="G143"/>
  <c r="K142"/>
  <c r="K141" s="1"/>
  <c r="J142"/>
  <c r="J141" s="1"/>
  <c r="H142"/>
  <c r="H141" s="1"/>
  <c r="G139"/>
  <c r="G138"/>
  <c r="G136"/>
  <c r="G135"/>
  <c r="G132"/>
  <c r="G128"/>
  <c r="G127"/>
  <c r="G126"/>
  <c r="G125"/>
  <c r="G124"/>
  <c r="G123"/>
  <c r="G122"/>
  <c r="G121"/>
  <c r="G120"/>
  <c r="G118"/>
  <c r="K116"/>
  <c r="K115" s="1"/>
  <c r="J116"/>
  <c r="J115" s="1"/>
  <c r="H116"/>
  <c r="H115" s="1"/>
  <c r="I113"/>
  <c r="G113" s="1"/>
  <c r="G112"/>
  <c r="G111"/>
  <c r="G110"/>
  <c r="G109"/>
  <c r="G108"/>
  <c r="G107"/>
  <c r="G106"/>
  <c r="K105"/>
  <c r="K104" s="1"/>
  <c r="J105"/>
  <c r="J104" s="1"/>
  <c r="H104"/>
  <c r="G103"/>
  <c r="G102"/>
  <c r="G101"/>
  <c r="G100"/>
  <c r="G99"/>
  <c r="K98"/>
  <c r="K97" s="1"/>
  <c r="J98"/>
  <c r="J97" s="1"/>
  <c r="H98"/>
  <c r="H97" s="1"/>
  <c r="G96"/>
  <c r="G95"/>
  <c r="G94"/>
  <c r="K93"/>
  <c r="K92" s="1"/>
  <c r="J93"/>
  <c r="J92" s="1"/>
  <c r="H92"/>
  <c r="G91"/>
  <c r="G90"/>
  <c r="G86"/>
  <c r="G85"/>
  <c r="G84"/>
  <c r="G83"/>
  <c r="G82"/>
  <c r="G81"/>
  <c r="G80"/>
  <c r="G79"/>
  <c r="G78"/>
  <c r="G77"/>
  <c r="K76"/>
  <c r="K75" s="1"/>
  <c r="J76"/>
  <c r="J75" s="1"/>
  <c r="H75"/>
  <c r="G73"/>
  <c r="G72"/>
  <c r="G71"/>
  <c r="G70"/>
  <c r="G69"/>
  <c r="G68"/>
  <c r="G67"/>
  <c r="I66"/>
  <c r="G66" s="1"/>
  <c r="I65"/>
  <c r="G65" s="1"/>
  <c r="I64"/>
  <c r="G64" s="1"/>
  <c r="I63"/>
  <c r="G63" s="1"/>
  <c r="I62"/>
  <c r="G62" s="1"/>
  <c r="I61"/>
  <c r="G61" s="1"/>
  <c r="K60"/>
  <c r="J60"/>
  <c r="K59"/>
  <c r="J59"/>
  <c r="H59"/>
  <c r="I58"/>
  <c r="G58" s="1"/>
  <c r="I57"/>
  <c r="G57" s="1"/>
  <c r="G53"/>
  <c r="G52"/>
  <c r="G51"/>
  <c r="G49"/>
  <c r="K48"/>
  <c r="K47" s="1"/>
  <c r="J48"/>
  <c r="J47" s="1"/>
  <c r="H48"/>
  <c r="I46"/>
  <c r="G46" s="1"/>
  <c r="G45"/>
  <c r="G44"/>
  <c r="G43"/>
  <c r="G42"/>
  <c r="G41"/>
  <c r="G40"/>
  <c r="G39"/>
  <c r="G38"/>
  <c r="G37"/>
  <c r="G36"/>
  <c r="G35"/>
  <c r="G34"/>
  <c r="G33"/>
  <c r="G32"/>
  <c r="G31"/>
  <c r="G30"/>
  <c r="G29"/>
  <c r="G27"/>
  <c r="G26"/>
  <c r="G25"/>
  <c r="G24"/>
  <c r="G23"/>
  <c r="G20"/>
  <c r="G19"/>
  <c r="G18"/>
  <c r="G17"/>
  <c r="G16"/>
  <c r="K15"/>
  <c r="K14" s="1"/>
  <c r="H14"/>
  <c r="G166" l="1"/>
  <c r="I105"/>
  <c r="I104" s="1"/>
  <c r="G104" s="1"/>
  <c r="K184"/>
  <c r="I142"/>
  <c r="I48"/>
  <c r="I47" s="1"/>
  <c r="H47"/>
  <c r="H148"/>
  <c r="I149"/>
  <c r="G50"/>
  <c r="I59"/>
  <c r="G59" s="1"/>
  <c r="I60"/>
  <c r="G60" s="1"/>
  <c r="I98"/>
  <c r="G176"/>
  <c r="I76"/>
  <c r="I93"/>
  <c r="I116"/>
  <c r="I166"/>
  <c r="I165" s="1"/>
  <c r="G165" s="1"/>
  <c r="I176"/>
  <c r="I175" s="1"/>
  <c r="G175" s="1"/>
  <c r="H184" l="1"/>
  <c r="I148"/>
  <c r="G148" s="1"/>
  <c r="G149"/>
  <c r="I141"/>
  <c r="G141" s="1"/>
  <c r="G142"/>
  <c r="G105"/>
  <c r="G47"/>
  <c r="G48"/>
  <c r="I75"/>
  <c r="G75" s="1"/>
  <c r="G76"/>
  <c r="I115"/>
  <c r="G115" s="1"/>
  <c r="G116"/>
  <c r="I97"/>
  <c r="G98"/>
  <c r="G97" s="1"/>
  <c r="I92"/>
  <c r="G92" s="1"/>
  <c r="G93"/>
  <c r="I15"/>
  <c r="G22"/>
  <c r="J15"/>
  <c r="J14" s="1"/>
  <c r="J184" s="1"/>
  <c r="I14" l="1"/>
  <c r="I184" s="1"/>
  <c r="G184" s="1"/>
  <c r="G15"/>
  <c r="G14" s="1"/>
</calcChain>
</file>

<file path=xl/sharedStrings.xml><?xml version="1.0" encoding="utf-8"?>
<sst xmlns="http://schemas.openxmlformats.org/spreadsheetml/2006/main" count="593" uniqueCount="398">
  <si>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</si>
  <si>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</si>
  <si>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</si>
  <si>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</si>
  <si>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</si>
  <si>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</si>
  <si>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</si>
  <si>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</si>
  <si>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</si>
  <si>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</si>
  <si>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</si>
  <si>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</si>
  <si>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</si>
  <si>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</si>
  <si>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</si>
  <si>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</si>
  <si>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</si>
  <si>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</si>
  <si>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</si>
  <si>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</si>
  <si>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</si>
  <si>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</si>
  <si>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</si>
  <si>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</si>
  <si>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</si>
  <si>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</si>
  <si>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</si>
  <si>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</si>
  <si>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</si>
  <si>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</si>
  <si>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</si>
  <si>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</si>
  <si>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</si>
  <si>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</si>
  <si>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</si>
  <si>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</si>
  <si>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</si>
  <si>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</si>
  <si>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</si>
  <si>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</si>
  <si>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</si>
  <si>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</si>
  <si>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</si>
  <si>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</si>
  <si>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</si>
  <si>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</si>
  <si>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</si>
  <si>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</si>
  <si>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</si>
  <si>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</si>
  <si>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</si>
  <si>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</si>
  <si>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</si>
  <si>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</si>
  <si>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</si>
  <si>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</si>
  <si>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</si>
  <si>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</si>
  <si>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</si>
  <si>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</si>
  <si>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</si>
  <si>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</si>
  <si>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</si>
  <si>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</si>
  <si>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</si>
  <si>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</si>
  <si>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</si>
  <si>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</si>
  <si>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</si>
  <si>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</si>
  <si>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</si>
  <si>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</si>
  <si>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</si>
  <si>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</si>
  <si>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</si>
  <si>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</si>
  <si>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</si>
  <si>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</si>
  <si>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</si>
  <si>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</si>
  <si>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</si>
  <si>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</si>
  <si>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</si>
  <si>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</si>
  <si>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</si>
  <si>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</si>
  <si>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</si>
  <si>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</si>
  <si>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</si>
  <si>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</si>
  <si>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</si>
  <si>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</si>
  <si>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</si>
  <si>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</si>
  <si>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</si>
  <si>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</si>
  <si>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</si>
  <si>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</si>
  <si>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</si>
  <si>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</si>
  <si>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</si>
  <si>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</si>
  <si>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</si>
  <si>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</si>
  <si>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</si>
  <si>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</si>
  <si>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</si>
  <si>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</si>
  <si>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</si>
  <si>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</si>
  <si>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</si>
  <si>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</si>
  <si>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</si>
  <si>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</si>
  <si>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</si>
  <si>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0990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</si>
  <si>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</si>
  <si>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</si>
  <si>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</si>
  <si>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</si>
  <si>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</si>
  <si>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</si>
  <si>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</si>
  <si>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7321</t>
  </si>
  <si>
    <t>Будівництво освітніх установ та закладів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</si>
  <si>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</si>
  <si>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</si>
  <si>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</si>
  <si>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</si>
  <si>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</si>
  <si>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</si>
  <si>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</si>
  <si>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</si>
  <si>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</si>
  <si>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</si>
  <si>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</si>
  <si>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</si>
  <si>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</si>
  <si>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</si>
  <si>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</si>
  <si>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</si>
  <si>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</si>
  <si>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</si>
  <si>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</si>
  <si>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</si>
  <si>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</si>
  <si>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</si>
  <si>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</si>
  <si>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</si>
  <si>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</si>
  <si>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</si>
  <si>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</si>
  <si>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</si>
  <si>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</si>
  <si>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</si>
  <si>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</si>
  <si>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</si>
  <si>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</si>
  <si>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</si>
  <si>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</si>
  <si>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</si>
  <si>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</si>
  <si>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</si>
  <si>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</si>
  <si>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</si>
  <si>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</si>
  <si>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</si>
  <si>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</si>
  <si>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</si>
  <si>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</si>
  <si>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</si>
  <si>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</si>
  <si>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</si>
  <si>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</si>
  <si>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</si>
  <si>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</si>
  <si>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</si>
  <si>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</si>
  <si>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</si>
  <si>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</si>
  <si>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</si>
  <si>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</si>
  <si>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</si>
  <si>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</si>
  <si>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</si>
  <si>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</si>
  <si>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</si>
  <si>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</si>
  <si>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</si>
  <si>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</si>
  <si>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</si>
  <si>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</si>
  <si>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</si>
  <si>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</si>
  <si>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</si>
  <si>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</si>
  <si>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</si>
  <si>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</si>
  <si>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</si>
  <si>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</si>
  <si>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Заходи державної політики з питань молоді</t>
  </si>
  <si>
    <t>.5061</t>
  </si>
  <si>
    <t>.0810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</si>
  <si>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</si>
  <si>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</si>
  <si>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</si>
  <si>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</si>
  <si>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</si>
  <si>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</si>
  <si>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</si>
  <si>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</si>
  <si>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</si>
  <si>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</si>
  <si>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</si>
  <si>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</si>
  <si>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</si>
  <si>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</si>
  <si>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</si>
  <si>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</si>
  <si>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</si>
  <si>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</si>
  <si>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</si>
  <si>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</si>
  <si>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</si>
  <si>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</si>
  <si>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</si>
  <si>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</si>
  <si>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</si>
  <si>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</si>
  <si>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</si>
  <si>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</si>
  <si>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</si>
  <si>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</si>
  <si>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</si>
  <si>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</si>
  <si>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</si>
  <si>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</si>
  <si>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</si>
  <si>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</si>
  <si>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</si>
  <si>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</si>
  <si>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</si>
  <si>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</si>
  <si>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</si>
  <si>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</si>
  <si>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</si>
  <si>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</si>
  <si>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</si>
  <si>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</si>
  <si>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</si>
  <si>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</si>
  <si>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</si>
  <si>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</si>
  <si>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</si>
  <si>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</si>
  <si>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</si>
  <si>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</si>
  <si>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</si>
  <si>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</si>
  <si>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</si>
  <si>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</si>
  <si>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</si>
  <si>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</si>
  <si>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</si>
  <si>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</si>
  <si>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</si>
  <si>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</si>
  <si>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</si>
  <si>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</si>
  <si>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</si>
  <si>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</si>
  <si>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</si>
  <si>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</si>
  <si>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</si>
  <si>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</si>
  <si>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</si>
  <si>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</si>
  <si>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</si>
  <si>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</si>
  <si>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</si>
  <si>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</si>
  <si>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</si>
  <si>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</si>
  <si>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</si>
  <si>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</si>
  <si>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</si>
  <si>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</si>
  <si>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</si>
  <si>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</si>
  <si>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</si>
  <si>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</si>
  <si>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</si>
  <si>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</si>
  <si>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</si>
  <si>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</si>
  <si>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</si>
  <si>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</si>
  <si>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</si>
  <si>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</si>
  <si>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</si>
  <si>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</si>
  <si>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</si>
  <si>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</si>
  <si>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</si>
  <si>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</si>
  <si>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</si>
  <si>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</si>
  <si>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</si>
  <si>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</si>
  <si>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</si>
  <si>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</si>
  <si>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</si>
  <si>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</si>
  <si>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</si>
  <si>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</si>
  <si>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</si>
  <si>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</si>
  <si>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</si>
  <si>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</si>
  <si>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</si>
  <si>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</si>
  <si>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</si>
  <si>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</si>
  <si>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</si>
  <si>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</si>
  <si>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</si>
  <si>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</si>
  <si>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</si>
  <si>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</si>
  <si>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</si>
  <si>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</si>
  <si>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</si>
  <si>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</si>
  <si>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</si>
  <si>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</si>
  <si>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</si>
  <si>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</si>
  <si>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</si>
  <si>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</si>
  <si>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</si>
  <si>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</si>
  <si>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</si>
  <si>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</si>
  <si>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</si>
  <si>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</si>
  <si>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</si>
  <si>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</si>
  <si>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</si>
  <si>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</si>
  <si>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</si>
  <si>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</si>
  <si>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</si>
  <si>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</si>
  <si>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</si>
  <si>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</si>
  <si>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</si>
  <si>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</si>
  <si>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</si>
  <si>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</si>
  <si>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</si>
  <si>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</si>
  <si>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>Рішення Луцької міської ради від 29.10.2025 р. №82/124</t>
  </si>
  <si>
    <t>0217330</t>
  </si>
  <si>
    <t>0218350</t>
  </si>
  <si>
    <t>0211300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</si>
  <si>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</si>
  <si>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</si>
  <si>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</si>
  <si>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</si>
  <si>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</si>
  <si>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</si>
  <si>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</si>
  <si>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0216091</t>
  </si>
  <si>
    <t>1514083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</si>
  <si>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</si>
  <si>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Зміни до додатку 7</t>
  </si>
  <si>
    <t>до рішення міської ради "Про бюджет Луцької міської територіальної громади на 2026 рік"</t>
  </si>
  <si>
    <t>.3133</t>
  </si>
  <si>
    <t>Забезпечення діяльності місцевих  центрів фізичного здоров"я населення  та проведення  фізкультурно-масових заходів серед населення регіону</t>
  </si>
  <si>
    <t>Рішення Луцької міської ради від 22.12.2025 № 86/80</t>
  </si>
  <si>
    <t>Інші заходи та заклади у сфері соціального захисту і соціального забезпечення</t>
  </si>
  <si>
    <t>Програма забезпечення особистої безпеки громадян та протидії злочинності на 2021-2028 роки</t>
  </si>
  <si>
    <t>Рішення Луцької міської ради від 22.12.2025 № 86/95</t>
  </si>
  <si>
    <t>1516092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</si>
  <si>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</si>
  <si>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1216090</t>
  </si>
  <si>
    <t>Інша діяльність у сфері житлово-комунального господарства</t>
  </si>
  <si>
    <t>.0640</t>
  </si>
  <si>
    <t>1518110</t>
  </si>
  <si>
    <t>0621</t>
  </si>
  <si>
    <t>Пограма "Вода для здорового майбутнього" на 2025-2030 роки</t>
  </si>
  <si>
    <t>Рішення Луцької міської ради від 27.11.2024 №65/106</t>
  </si>
  <si>
    <t>Рішення Луцької міської ради від 24.09.2025  №81/75</t>
  </si>
  <si>
    <t>Департамент з питань ветеранської політики</t>
  </si>
  <si>
    <t>Андрій РАЗУМОВСЬКИЙ</t>
  </si>
  <si>
    <t>Програма підтримки функціонування Центру обслуговування платників Луцької державної податкової інспекції Головного управління державної податкокової служби у Волинській області на 2026-2028 роки</t>
  </si>
  <si>
    <t>Рішення Луцької міської ради від 24.06.2026 № 95/93</t>
  </si>
  <si>
    <t>Додаток 4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</si>
</sst>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7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  <font>
      <sz val="28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11" fillId="0" borderId="0"/>
    <xf numFmtId="0" fontId="42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304">
    <xf numFmtId="0" fontId="0" fillId="0" borderId="0" xfId="0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0" fontId="35" fillId="0" borderId="0" xfId="0" applyFont="1"/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4" fillId="24" borderId="11" xfId="0" applyNumberFormat="1" applyFont="1" applyFill="1" applyBorder="1" applyAlignment="1">
      <alignment horizontal="center" vertical="center"/>
    </xf>
    <xf numFmtId="1" fontId="34" fillId="24" borderId="11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/>
    <xf numFmtId="3" fontId="36" fillId="0" borderId="0" xfId="0" applyNumberFormat="1" applyFont="1"/>
    <xf numFmtId="0" fontId="37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4" fontId="38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39" fillId="0" borderId="0" xfId="0" applyFont="1" applyAlignment="1">
      <alignment horizontal="center"/>
    </xf>
    <xf numFmtId="3" fontId="41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1" fillId="0" borderId="0" xfId="0" applyNumberFormat="1" applyFont="1"/>
    <xf numFmtId="3" fontId="29" fillId="0" borderId="0" xfId="0" applyNumberFormat="1" applyFont="1"/>
    <xf numFmtId="3" fontId="38" fillId="0" borderId="0" xfId="0" applyNumberFormat="1" applyFont="1"/>
    <xf numFmtId="3" fontId="28" fillId="0" borderId="0" xfId="0" applyNumberFormat="1" applyFont="1"/>
    <xf numFmtId="0" fontId="34" fillId="0" borderId="11" xfId="0" applyFont="1" applyBorder="1" applyAlignment="1">
      <alignment horizontal="center" vertical="center"/>
    </xf>
    <xf numFmtId="1" fontId="34" fillId="0" borderId="11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1" fontId="34" fillId="0" borderId="13" xfId="0" applyNumberFormat="1" applyFont="1" applyBorder="1" applyAlignment="1">
      <alignment horizontal="center" vertical="center" wrapText="1"/>
    </xf>
    <xf numFmtId="2" fontId="34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2" fontId="34" fillId="24" borderId="11" xfId="0" applyNumberFormat="1" applyFont="1" applyFill="1" applyBorder="1" applyAlignment="1">
      <alignment horizontal="center" vertical="center" wrapText="1"/>
    </xf>
    <xf numFmtId="49" fontId="34" fillId="0" borderId="11" xfId="0" applyNumberFormat="1" applyFont="1" applyBorder="1" applyAlignment="1">
      <alignment horizontal="center" vertical="center"/>
    </xf>
    <xf numFmtId="49" fontId="34" fillId="0" borderId="11" xfId="0" applyNumberFormat="1" applyFont="1" applyBorder="1" applyAlignment="1">
      <alignment horizontal="center" vertical="center" wrapText="1"/>
    </xf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4" fontId="32" fillId="0" borderId="11" xfId="0" applyNumberFormat="1" applyFont="1" applyFill="1" applyBorder="1" applyAlignment="1">
      <alignment horizontal="center" vertical="center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8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4" fontId="40" fillId="0" borderId="11" xfId="0" applyNumberFormat="1" applyFont="1" applyFill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3" fillId="0" borderId="11" xfId="0" applyNumberFormat="1" applyFont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8" borderId="11" xfId="0" applyFont="1" applyFill="1" applyBorder="1" applyAlignment="1">
      <alignment horizontal="center" vertical="center"/>
    </xf>
    <xf numFmtId="49" fontId="32" fillId="28" borderId="11" xfId="0" applyNumberFormat="1" applyFont="1" applyFill="1" applyBorder="1" applyAlignment="1">
      <alignment horizontal="center"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/>
    </xf>
    <xf numFmtId="2" fontId="32" fillId="24" borderId="12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8" borderId="11" xfId="0" applyNumberFormat="1" applyFont="1" applyFill="1" applyBorder="1" applyAlignment="1">
      <alignment horizontal="center" vertical="center" wrapText="1"/>
    </xf>
    <xf numFmtId="2" fontId="32" fillId="28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/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9" fontId="34" fillId="0" borderId="11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36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2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4" fontId="32" fillId="0" borderId="0" xfId="0" applyNumberFormat="1" applyFont="1"/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" fontId="43" fillId="0" borderId="13" xfId="0" applyNumberFormat="1" applyFont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 wrapText="1"/>
    </xf>
    <xf numFmtId="4" fontId="43" fillId="26" borderId="11" xfId="0" applyNumberFormat="1" applyFont="1" applyFill="1" applyBorder="1" applyAlignment="1">
      <alignment horizontal="center" vertical="center" wrapText="1"/>
    </xf>
    <xf numFmtId="4" fontId="31" fillId="29" borderId="11" xfId="0" applyNumberFormat="1" applyFont="1" applyFill="1" applyBorder="1" applyAlignment="1">
      <alignment horizontal="center" vertical="center" wrapText="1"/>
    </xf>
    <xf numFmtId="4" fontId="43" fillId="20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4" fontId="43" fillId="24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40" fillId="0" borderId="13" xfId="0" applyNumberFormat="1" applyFont="1" applyFill="1" applyBorder="1" applyAlignment="1">
      <alignment horizontal="center" vertical="center"/>
    </xf>
    <xf numFmtId="4" fontId="40" fillId="0" borderId="13" xfId="0" applyNumberFormat="1" applyFont="1" applyBorder="1" applyAlignment="1">
      <alignment horizontal="center" vertical="center"/>
    </xf>
    <xf numFmtId="4" fontId="32" fillId="26" borderId="11" xfId="0" applyNumberFormat="1" applyFont="1" applyFill="1" applyBorder="1" applyAlignment="1">
      <alignment horizontal="center" vertical="center"/>
    </xf>
    <xf numFmtId="4" fontId="40" fillId="0" borderId="11" xfId="0" applyNumberFormat="1" applyFont="1" applyFill="1" applyBorder="1" applyAlignment="1">
      <alignment horizontal="center" vertical="center" wrapText="1"/>
    </xf>
    <xf numFmtId="4" fontId="40" fillId="24" borderId="11" xfId="0" applyNumberFormat="1" applyFont="1" applyFill="1" applyBorder="1" applyAlignment="1">
      <alignment horizontal="center" vertical="center" wrapText="1"/>
    </xf>
    <xf numFmtId="4" fontId="43" fillId="25" borderId="11" xfId="0" applyNumberFormat="1" applyFont="1" applyFill="1" applyBorder="1" applyAlignment="1">
      <alignment horizontal="center" vertical="center"/>
    </xf>
    <xf numFmtId="4" fontId="43" fillId="25" borderId="11" xfId="0" applyNumberFormat="1" applyFont="1" applyFill="1" applyBorder="1" applyAlignment="1">
      <alignment horizontal="center" vertical="center" wrapText="1"/>
    </xf>
    <xf numFmtId="4" fontId="31" fillId="28" borderId="11" xfId="0" applyNumberFormat="1" applyFont="1" applyFill="1" applyBorder="1" applyAlignment="1">
      <alignment horizontal="center" vertical="center" wrapText="1"/>
    </xf>
    <xf numFmtId="4" fontId="40" fillId="0" borderId="13" xfId="0" applyNumberFormat="1" applyFont="1" applyFill="1" applyBorder="1" applyAlignment="1">
      <alignment horizontal="center" vertical="center" wrapText="1"/>
    </xf>
    <xf numFmtId="4" fontId="43" fillId="28" borderId="11" xfId="0" applyNumberFormat="1" applyFont="1" applyFill="1" applyBorder="1" applyAlignment="1">
      <alignment horizontal="center" vertical="center"/>
    </xf>
    <xf numFmtId="4" fontId="43" fillId="26" borderId="11" xfId="0" applyNumberFormat="1" applyFont="1" applyFill="1" applyBorder="1" applyAlignment="1">
      <alignment horizontal="center" vertical="center"/>
    </xf>
    <xf numFmtId="4" fontId="31" fillId="28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4" fontId="43" fillId="27" borderId="11" xfId="0" applyNumberFormat="1" applyFont="1" applyFill="1" applyBorder="1" applyAlignment="1">
      <alignment horizontal="center" vertical="center"/>
    </xf>
    <xf numFmtId="4" fontId="32" fillId="28" borderId="11" xfId="0" applyNumberFormat="1" applyFont="1" applyFill="1" applyBorder="1" applyAlignment="1">
      <alignment horizontal="center" vertical="center"/>
    </xf>
    <xf numFmtId="4" fontId="31" fillId="27" borderId="11" xfId="0" applyNumberFormat="1" applyFont="1" applyFill="1" applyBorder="1" applyAlignment="1">
      <alignment horizontal="center" vertical="center" wrapText="1"/>
    </xf>
    <xf numFmtId="4" fontId="32" fillId="27" borderId="11" xfId="0" applyNumberFormat="1" applyFont="1" applyFill="1" applyBorder="1" applyAlignment="1">
      <alignment horizontal="center" vertical="center"/>
    </xf>
    <xf numFmtId="4" fontId="40" fillId="27" borderId="11" xfId="0" applyNumberFormat="1" applyFont="1" applyFill="1" applyBorder="1" applyAlignment="1">
      <alignment horizontal="center" vertical="center"/>
    </xf>
    <xf numFmtId="4" fontId="31" fillId="27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1" fontId="34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24" borderId="13" xfId="0" applyNumberFormat="1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4" fontId="43" fillId="0" borderId="12" xfId="0" applyNumberFormat="1" applyFont="1" applyBorder="1" applyAlignment="1">
      <alignment horizontal="center" vertical="center"/>
    </xf>
    <xf numFmtId="4" fontId="40" fillId="0" borderId="12" xfId="0" applyNumberFormat="1" applyFont="1" applyFill="1" applyBorder="1" applyAlignment="1">
      <alignment horizontal="center" vertical="center"/>
    </xf>
    <xf numFmtId="4" fontId="40" fillId="0" borderId="12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 wrapText="1"/>
    </xf>
    <xf numFmtId="1" fontId="32" fillId="0" borderId="12" xfId="0" applyNumberFormat="1" applyFont="1" applyBorder="1" applyAlignment="1">
      <alignment horizontal="center" vertical="center" wrapText="1"/>
    </xf>
    <xf numFmtId="49" fontId="34" fillId="0" borderId="12" xfId="0" applyNumberFormat="1" applyFont="1" applyBorder="1" applyAlignment="1">
      <alignment horizontal="center" vertical="center"/>
    </xf>
    <xf numFmtId="1" fontId="34" fillId="0" borderId="12" xfId="0" applyNumberFormat="1" applyFont="1" applyBorder="1" applyAlignment="1">
      <alignment horizontal="center" vertical="center" wrapText="1"/>
    </xf>
    <xf numFmtId="49" fontId="34" fillId="0" borderId="12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/>
    </xf>
    <xf numFmtId="4" fontId="32" fillId="0" borderId="12" xfId="0" applyNumberFormat="1" applyFont="1" applyFill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4" fontId="40" fillId="0" borderId="12" xfId="0" applyNumberFormat="1" applyFont="1" applyFill="1" applyBorder="1" applyAlignment="1">
      <alignment horizontal="center" vertical="center" wrapText="1"/>
    </xf>
    <xf numFmtId="2" fontId="34" fillId="24" borderId="12" xfId="0" applyNumberFormat="1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12" xfId="0" applyFont="1" applyFill="1" applyBorder="1" applyAlignment="1">
      <alignment vertical="center" wrapText="1"/>
    </xf>
    <xf numFmtId="4" fontId="43" fillId="0" borderId="14" xfId="0" applyNumberFormat="1" applyFont="1" applyBorder="1" applyAlignment="1">
      <alignment horizontal="center" vertical="center"/>
    </xf>
    <xf numFmtId="4" fontId="40" fillId="0" borderId="14" xfId="0" applyNumberFormat="1" applyFont="1" applyFill="1" applyBorder="1" applyAlignment="1">
      <alignment horizontal="center" vertical="center"/>
    </xf>
    <xf numFmtId="0" fontId="34" fillId="0" borderId="12" xfId="0" applyFont="1" applyBorder="1" applyAlignment="1">
      <alignment vertical="center" wrapText="1"/>
    </xf>
    <xf numFmtId="0" fontId="34" fillId="0" borderId="12" xfId="63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1" fontId="32" fillId="0" borderId="14" xfId="0" applyNumberFormat="1" applyFont="1" applyBorder="1" applyAlignment="1">
      <alignment horizontal="center" vertical="center" wrapText="1"/>
    </xf>
    <xf numFmtId="4" fontId="40" fillId="0" borderId="14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vertical="center" wrapText="1"/>
    </xf>
    <xf numFmtId="0" fontId="45" fillId="0" borderId="13" xfId="0" applyFont="1" applyBorder="1" applyAlignment="1">
      <alignment horizontal="center" vertical="center" wrapText="1"/>
    </xf>
    <xf numFmtId="4" fontId="40" fillId="24" borderId="13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46" fillId="0" borderId="0" xfId="0" applyFont="1"/>
    <xf numFmtId="3" fontId="46" fillId="0" borderId="0" xfId="0" applyNumberFormat="1" applyFont="1" applyAlignment="1">
      <alignment horizontal="center"/>
    </xf>
    <xf numFmtId="0" fontId="32" fillId="0" borderId="12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24" borderId="12" xfId="0" applyNumberFormat="1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2" fontId="34" fillId="0" borderId="11" xfId="7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2" fontId="34" fillId="24" borderId="11" xfId="0" applyNumberFormat="1" applyFont="1" applyFill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24" borderId="12" xfId="0" applyNumberFormat="1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6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14" xfId="0" applyFont="1" applyBorder="1"/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49" fontId="32" fillId="0" borderId="11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9" fontId="32" fillId="0" borderId="12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center" wrapText="1"/>
    </xf>
    <xf numFmtId="2" fontId="43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1" fontId="32" fillId="0" borderId="12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horizontal="center" vertical="center" wrapText="1"/>
    </xf>
    <xf numFmtId="3" fontId="46" fillId="0" borderId="0" xfId="0" applyNumberFormat="1" applyFont="1" applyAlignment="1">
      <alignment horizontal="right"/>
    </xf>
    <xf numFmtId="2" fontId="34" fillId="0" borderId="12" xfId="0" applyNumberFormat="1" applyFont="1" applyBorder="1" applyAlignment="1">
      <alignment horizontal="center" vertical="center" wrapText="1"/>
    </xf>
    <xf numFmtId="2" fontId="34" fillId="0" borderId="1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124</xdr:row>
      <xdr:rowOff>59760</xdr:rowOff>
    </xdr:from>
    <xdr:to>
      <xdr:col>5</xdr:col>
      <xdr:colOff>2044800</xdr:colOff>
      <xdr:row>124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124</xdr:row>
      <xdr:rowOff>73800</xdr:rowOff>
    </xdr:from>
    <xdr:to>
      <xdr:col>6</xdr:col>
      <xdr:colOff>2520</xdr:colOff>
      <xdr:row>124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251</xdr:row>
      <xdr:rowOff>113853</xdr:rowOff>
    </xdr:from>
    <xdr:to>
      <xdr:col>5</xdr:col>
      <xdr:colOff>1902600</xdr:colOff>
      <xdr:row>251</xdr:row>
      <xdr:rowOff>113853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124</xdr:row>
      <xdr:rowOff>143640</xdr:rowOff>
    </xdr:from>
    <xdr:to>
      <xdr:col>5</xdr:col>
      <xdr:colOff>2030760</xdr:colOff>
      <xdr:row>124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124</xdr:row>
      <xdr:rowOff>0</xdr:rowOff>
    </xdr:from>
    <xdr:to>
      <xdr:col>6</xdr:col>
      <xdr:colOff>83880</xdr:colOff>
      <xdr:row>124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69</xdr:row>
      <xdr:rowOff>390600</xdr:rowOff>
    </xdr:from>
    <xdr:to>
      <xdr:col>6</xdr:col>
      <xdr:colOff>133560</xdr:colOff>
      <xdr:row>69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672"/>
  <sheetViews>
    <sheetView showZeros="0" tabSelected="1" zoomScale="56" zoomScaleNormal="56" workbookViewId="0">
      <selection activeCell="A4" sqref="A4:K4"/>
    </sheetView>
  </sheetViews>
  <sheetFormatPr defaultColWidth="9.140625" defaultRowHeight="12.75"/>
  <cols>
    <col min="1" max="1" width="16.85546875" style="115" customWidth="1"/>
    <col min="2" max="2" width="13" style="1" customWidth="1"/>
    <col min="3" max="3" width="11.140625" style="115" customWidth="1"/>
    <col min="4" max="4" width="53.85546875" style="115" customWidth="1"/>
    <col min="5" max="5" width="52.140625" style="115" customWidth="1"/>
    <col min="6" max="6" width="31.140625" style="115" customWidth="1"/>
    <col min="7" max="7" width="27.140625" style="2" customWidth="1"/>
    <col min="8" max="8" width="27.140625" style="69" customWidth="1"/>
    <col min="9" max="9" width="24.85546875" style="3" customWidth="1"/>
    <col min="10" max="10" width="23.5703125" style="4" hidden="1" customWidth="1"/>
    <col min="11" max="11" width="24.5703125" style="3" customWidth="1"/>
    <col min="12" max="12" width="5.140625" style="115" customWidth="1"/>
    <col min="13" max="13" width="11.140625" style="115" customWidth="1"/>
    <col min="14" max="14" width="12.140625" style="115" customWidth="1"/>
    <col min="15" max="15" width="13.5703125" style="115" customWidth="1"/>
    <col min="16" max="17" width="9.140625" style="115"/>
    <col min="18" max="18" width="23.140625" style="115" customWidth="1"/>
    <col min="19" max="16384" width="9.140625" style="115"/>
  </cols>
  <sheetData>
    <row r="1" spans="1:12" ht="23.25" customHeight="1">
      <c r="B1" s="5"/>
      <c r="C1" s="5"/>
      <c r="D1" s="6"/>
      <c r="E1" s="6"/>
      <c r="F1" s="6"/>
      <c r="G1" s="7" t="s">
        <v>397</v>
      </c>
      <c r="H1" s="65"/>
    </row>
    <row r="2" spans="1:12" ht="18.75">
      <c r="B2" s="5"/>
      <c r="C2" s="5"/>
      <c r="D2" s="6"/>
      <c r="E2" s="8"/>
      <c r="F2" s="8"/>
      <c r="G2" s="9" t="s">
        <v>0</v>
      </c>
      <c r="H2" s="66"/>
    </row>
    <row r="3" spans="1:12" ht="15.75">
      <c r="B3" s="5"/>
      <c r="C3" s="5"/>
      <c r="D3" s="6"/>
      <c r="E3" s="8"/>
      <c r="F3" s="10"/>
      <c r="G3" s="11"/>
      <c r="H3" s="67" t="s">
        <v>1</v>
      </c>
      <c r="I3" s="12"/>
      <c r="J3" s="13"/>
    </row>
    <row r="4" spans="1:12" ht="19.5" customHeight="1">
      <c r="A4" s="288"/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2" s="129" customFormat="1" ht="19.5" customHeight="1">
      <c r="A5" s="295" t="s">
        <v>375</v>
      </c>
      <c r="B5" s="295"/>
      <c r="C5" s="295"/>
      <c r="D5" s="295"/>
      <c r="E5" s="295"/>
      <c r="F5" s="295"/>
      <c r="G5" s="295"/>
      <c r="H5" s="295"/>
      <c r="I5" s="295"/>
      <c r="J5" s="288"/>
      <c r="K5" s="295"/>
    </row>
    <row r="6" spans="1:12" s="129" customFormat="1" ht="19.5" customHeight="1">
      <c r="A6" s="295" t="s">
        <v>376</v>
      </c>
      <c r="B6" s="295"/>
      <c r="C6" s="295"/>
      <c r="D6" s="295"/>
      <c r="E6" s="295"/>
      <c r="F6" s="295"/>
      <c r="G6" s="295"/>
      <c r="H6" s="295"/>
      <c r="I6" s="295"/>
      <c r="J6" s="288"/>
      <c r="K6" s="295"/>
    </row>
    <row r="7" spans="1:12" ht="40.5" customHeight="1">
      <c r="A7" s="289" t="s">
        <v>252</v>
      </c>
      <c r="B7" s="289"/>
      <c r="C7" s="289"/>
      <c r="D7" s="289"/>
      <c r="E7" s="289"/>
      <c r="F7" s="289"/>
      <c r="G7" s="289"/>
      <c r="H7" s="289"/>
      <c r="I7" s="289"/>
      <c r="J7" s="290"/>
      <c r="K7" s="289"/>
      <c r="L7" s="14"/>
    </row>
    <row r="8" spans="1:12" ht="30.75" customHeight="1">
      <c r="A8" s="113"/>
      <c r="B8" s="113"/>
      <c r="C8" s="113"/>
      <c r="D8" s="113"/>
      <c r="E8" s="15" t="s">
        <v>2</v>
      </c>
      <c r="F8" s="113"/>
      <c r="G8" s="16"/>
      <c r="H8" s="68"/>
      <c r="I8" s="16"/>
      <c r="J8" s="17"/>
      <c r="K8" s="16"/>
      <c r="L8" s="14"/>
    </row>
    <row r="9" spans="1:12" ht="24" customHeight="1">
      <c r="A9" s="113"/>
      <c r="B9" s="113"/>
      <c r="C9" s="113"/>
      <c r="D9" s="113"/>
      <c r="E9" s="18" t="s">
        <v>3</v>
      </c>
      <c r="F9" s="113"/>
      <c r="G9" s="16"/>
      <c r="H9" s="68"/>
      <c r="I9" s="16"/>
      <c r="J9" s="17"/>
      <c r="K9" s="16"/>
      <c r="L9" s="14"/>
    </row>
    <row r="10" spans="1:12" ht="18.75">
      <c r="I10" s="19" t="s">
        <v>4</v>
      </c>
      <c r="J10" s="20" t="s">
        <v>4</v>
      </c>
      <c r="K10" s="19"/>
    </row>
    <row r="11" spans="1:12" ht="51.75" customHeight="1">
      <c r="A11" s="291" t="s">
        <v>5</v>
      </c>
      <c r="B11" s="291" t="s">
        <v>6</v>
      </c>
      <c r="C11" s="291" t="s">
        <v>7</v>
      </c>
      <c r="D11" s="291" t="s">
        <v>8</v>
      </c>
      <c r="E11" s="292" t="s">
        <v>9</v>
      </c>
      <c r="F11" s="292" t="s">
        <v>10</v>
      </c>
      <c r="G11" s="293" t="s">
        <v>11</v>
      </c>
      <c r="H11" s="294" t="s">
        <v>12</v>
      </c>
      <c r="I11" s="293" t="s">
        <v>13</v>
      </c>
      <c r="J11" s="293"/>
      <c r="K11" s="293"/>
    </row>
    <row r="12" spans="1:12" ht="63" customHeight="1">
      <c r="A12" s="291"/>
      <c r="B12" s="291"/>
      <c r="C12" s="291"/>
      <c r="D12" s="291"/>
      <c r="E12" s="292"/>
      <c r="F12" s="292"/>
      <c r="G12" s="293"/>
      <c r="H12" s="294"/>
      <c r="I12" s="114" t="s">
        <v>14</v>
      </c>
      <c r="J12" s="21" t="s">
        <v>15</v>
      </c>
      <c r="K12" s="114" t="s">
        <v>16</v>
      </c>
      <c r="L12" s="115">
        <v>1</v>
      </c>
    </row>
    <row r="13" spans="1:12" ht="18.75" customHeight="1">
      <c r="A13" s="202">
        <v>1</v>
      </c>
      <c r="B13" s="202">
        <v>2</v>
      </c>
      <c r="C13" s="202">
        <v>3</v>
      </c>
      <c r="D13" s="202">
        <v>4</v>
      </c>
      <c r="E13" s="202">
        <v>5</v>
      </c>
      <c r="F13" s="202">
        <v>6</v>
      </c>
      <c r="G13" s="22">
        <v>7</v>
      </c>
      <c r="H13" s="203">
        <v>8</v>
      </c>
      <c r="I13" s="22">
        <v>9</v>
      </c>
      <c r="J13" s="22"/>
      <c r="K13" s="22">
        <v>10</v>
      </c>
    </row>
    <row r="14" spans="1:12" ht="27" hidden="1" customHeight="1">
      <c r="A14" s="81" t="s">
        <v>17</v>
      </c>
      <c r="B14" s="81"/>
      <c r="C14" s="82"/>
      <c r="D14" s="100" t="s">
        <v>18</v>
      </c>
      <c r="E14" s="23"/>
      <c r="F14" s="23"/>
      <c r="G14" s="139">
        <f>G15</f>
        <v>684405216.47000003</v>
      </c>
      <c r="H14" s="140">
        <f>H15</f>
        <v>348090500</v>
      </c>
      <c r="I14" s="139">
        <f>I15</f>
        <v>336314716.46999997</v>
      </c>
      <c r="J14" s="141">
        <f>J15</f>
        <v>8133520.46</v>
      </c>
      <c r="K14" s="139">
        <f>K15</f>
        <v>328181196.00999999</v>
      </c>
    </row>
    <row r="15" spans="1:12" ht="33.75" hidden="1" customHeight="1">
      <c r="A15" s="81" t="s">
        <v>19</v>
      </c>
      <c r="B15" s="81"/>
      <c r="C15" s="82"/>
      <c r="D15" s="100" t="s">
        <v>18</v>
      </c>
      <c r="E15" s="23"/>
      <c r="F15" s="23"/>
      <c r="G15" s="142">
        <f>H15+I15</f>
        <v>684405216.47000003</v>
      </c>
      <c r="H15" s="140">
        <f>SUM(H16:H46)</f>
        <v>348090500</v>
      </c>
      <c r="I15" s="139">
        <f>SUM(I16:I46)</f>
        <v>336314716.46999997</v>
      </c>
      <c r="J15" s="143">
        <f>SUM(J16:J46)</f>
        <v>8133520.46</v>
      </c>
      <c r="K15" s="139">
        <f>SUM(K16:K46)</f>
        <v>328181196.00999999</v>
      </c>
    </row>
    <row r="16" spans="1:12" ht="96" hidden="1" customHeight="1">
      <c r="A16" s="197" t="s">
        <v>21</v>
      </c>
      <c r="B16" s="198" t="s">
        <v>22</v>
      </c>
      <c r="C16" s="198">
        <v>1040</v>
      </c>
      <c r="D16" s="200" t="s">
        <v>23</v>
      </c>
      <c r="E16" s="200" t="s">
        <v>24</v>
      </c>
      <c r="F16" s="190" t="s">
        <v>25</v>
      </c>
      <c r="G16" s="138">
        <f>H16+I16</f>
        <v>500000</v>
      </c>
      <c r="H16" s="147">
        <v>500000</v>
      </c>
      <c r="I16" s="148"/>
      <c r="J16" s="144"/>
      <c r="K16" s="148"/>
    </row>
    <row r="17" spans="1:12" ht="75" hidden="1" customHeight="1">
      <c r="A17" s="83" t="s">
        <v>26</v>
      </c>
      <c r="B17" s="108">
        <v>4081</v>
      </c>
      <c r="C17" s="109" t="s">
        <v>27</v>
      </c>
      <c r="D17" s="112" t="s">
        <v>28</v>
      </c>
      <c r="E17" s="112" t="s">
        <v>253</v>
      </c>
      <c r="F17" s="112" t="s">
        <v>254</v>
      </c>
      <c r="G17" s="80">
        <f>H17+I17</f>
        <v>19000000</v>
      </c>
      <c r="H17" s="78">
        <v>19000000</v>
      </c>
      <c r="I17" s="79"/>
      <c r="J17" s="144"/>
      <c r="K17" s="79"/>
    </row>
    <row r="18" spans="1:12" s="24" customFormat="1" ht="105" hidden="1" customHeight="1">
      <c r="A18" s="126" t="s">
        <v>29</v>
      </c>
      <c r="B18" s="127" t="s">
        <v>30</v>
      </c>
      <c r="C18" s="127" t="s">
        <v>27</v>
      </c>
      <c r="D18" s="128" t="s">
        <v>31</v>
      </c>
      <c r="E18" s="112" t="s">
        <v>336</v>
      </c>
      <c r="F18" s="112" t="s">
        <v>337</v>
      </c>
      <c r="G18" s="80">
        <f>H18+I18</f>
        <v>700000</v>
      </c>
      <c r="H18" s="78">
        <v>700000</v>
      </c>
      <c r="I18" s="79"/>
      <c r="J18" s="144"/>
      <c r="K18" s="79"/>
    </row>
    <row r="19" spans="1:12" s="24" customFormat="1" ht="66.75" hidden="1" customHeight="1">
      <c r="A19" s="126"/>
      <c r="B19" s="127"/>
      <c r="C19" s="127"/>
      <c r="D19" s="128"/>
      <c r="E19" s="128" t="s">
        <v>255</v>
      </c>
      <c r="F19" s="128" t="s">
        <v>256</v>
      </c>
      <c r="G19" s="80">
        <f>H19+I19</f>
        <v>2940000</v>
      </c>
      <c r="H19" s="78">
        <v>2940000</v>
      </c>
      <c r="I19" s="79"/>
      <c r="J19" s="287"/>
      <c r="K19" s="79"/>
      <c r="L19" s="129"/>
    </row>
    <row r="20" spans="1:12" s="24" customFormat="1" ht="89.25" hidden="1" customHeight="1">
      <c r="A20" s="109" t="s">
        <v>32</v>
      </c>
      <c r="B20" s="110">
        <v>6020</v>
      </c>
      <c r="C20" s="109" t="s">
        <v>33</v>
      </c>
      <c r="D20" s="110" t="s">
        <v>34</v>
      </c>
      <c r="E20" s="121" t="s">
        <v>315</v>
      </c>
      <c r="F20" s="121" t="s">
        <v>324</v>
      </c>
      <c r="G20" s="145">
        <f t="shared" ref="G20:G43" si="0">H20+I20</f>
        <v>10500000</v>
      </c>
      <c r="H20" s="78">
        <v>10500000</v>
      </c>
      <c r="I20" s="79"/>
      <c r="J20" s="144"/>
      <c r="K20" s="79"/>
    </row>
    <row r="21" spans="1:12" s="24" customFormat="1" ht="122.85" hidden="1" customHeight="1">
      <c r="A21" s="107" t="s">
        <v>362</v>
      </c>
      <c r="B21" s="110">
        <v>7330</v>
      </c>
      <c r="C21" s="109" t="s">
        <v>36</v>
      </c>
      <c r="D21" s="110" t="s">
        <v>368</v>
      </c>
      <c r="E21" s="250" t="s">
        <v>321</v>
      </c>
      <c r="F21" s="250" t="s">
        <v>327</v>
      </c>
      <c r="G21" s="146">
        <f t="shared" si="0"/>
        <v>49886730</v>
      </c>
      <c r="H21" s="70"/>
      <c r="I21" s="26">
        <f>K21</f>
        <v>49886730</v>
      </c>
      <c r="J21" s="144"/>
      <c r="K21" s="26">
        <v>49886730</v>
      </c>
    </row>
    <row r="22" spans="1:12" ht="78" hidden="1" customHeight="1">
      <c r="A22" s="107" t="s">
        <v>38</v>
      </c>
      <c r="B22" s="108">
        <v>7421</v>
      </c>
      <c r="C22" s="83" t="s">
        <v>39</v>
      </c>
      <c r="D22" s="110" t="s">
        <v>40</v>
      </c>
      <c r="E22" s="254"/>
      <c r="F22" s="254"/>
      <c r="G22" s="145">
        <f t="shared" si="0"/>
        <v>249761466.00999999</v>
      </c>
      <c r="H22" s="78">
        <v>60000</v>
      </c>
      <c r="I22" s="79">
        <f>J22+K22</f>
        <v>249701466.00999999</v>
      </c>
      <c r="J22" s="144"/>
      <c r="K22" s="79">
        <v>249701466.00999999</v>
      </c>
    </row>
    <row r="23" spans="1:12" ht="96.75" hidden="1" customHeight="1">
      <c r="A23" s="283" t="s">
        <v>42</v>
      </c>
      <c r="B23" s="285" t="s">
        <v>43</v>
      </c>
      <c r="C23" s="285" t="s">
        <v>44</v>
      </c>
      <c r="D23" s="258" t="s">
        <v>45</v>
      </c>
      <c r="E23" s="112" t="s">
        <v>257</v>
      </c>
      <c r="F23" s="112" t="s">
        <v>258</v>
      </c>
      <c r="G23" s="80">
        <f t="shared" si="0"/>
        <v>2080000</v>
      </c>
      <c r="H23" s="78">
        <v>2080000</v>
      </c>
      <c r="I23" s="79"/>
      <c r="J23" s="144"/>
      <c r="K23" s="79"/>
    </row>
    <row r="24" spans="1:12" s="24" customFormat="1" ht="84" hidden="1" customHeight="1">
      <c r="A24" s="284"/>
      <c r="B24" s="286"/>
      <c r="C24" s="286"/>
      <c r="D24" s="250"/>
      <c r="E24" s="193" t="s">
        <v>259</v>
      </c>
      <c r="F24" s="195" t="s">
        <v>260</v>
      </c>
      <c r="G24" s="204">
        <f t="shared" si="0"/>
        <v>4000000</v>
      </c>
      <c r="H24" s="205">
        <v>4000000</v>
      </c>
      <c r="I24" s="206"/>
      <c r="J24" s="144"/>
      <c r="K24" s="206"/>
    </row>
    <row r="25" spans="1:12" s="24" customFormat="1" ht="127.5" hidden="1" customHeight="1">
      <c r="A25" s="186" t="s">
        <v>362</v>
      </c>
      <c r="B25" s="189">
        <v>7330</v>
      </c>
      <c r="C25" s="188" t="s">
        <v>36</v>
      </c>
      <c r="D25" s="189" t="s">
        <v>368</v>
      </c>
      <c r="E25" s="191" t="s">
        <v>261</v>
      </c>
      <c r="F25" s="191" t="s">
        <v>323</v>
      </c>
      <c r="G25" s="80">
        <f t="shared" si="0"/>
        <v>2500000</v>
      </c>
      <c r="H25" s="78"/>
      <c r="I25" s="79">
        <f>K25</f>
        <v>2500000</v>
      </c>
      <c r="J25" s="144"/>
      <c r="K25" s="79">
        <v>2500000</v>
      </c>
    </row>
    <row r="26" spans="1:12" s="24" customFormat="1" ht="115.5" hidden="1" customHeight="1">
      <c r="A26" s="186" t="s">
        <v>363</v>
      </c>
      <c r="B26" s="189">
        <v>8350</v>
      </c>
      <c r="C26" s="188" t="s">
        <v>73</v>
      </c>
      <c r="D26" s="189" t="s">
        <v>369</v>
      </c>
      <c r="E26" s="189" t="s">
        <v>46</v>
      </c>
      <c r="F26" s="191" t="s">
        <v>270</v>
      </c>
      <c r="G26" s="80">
        <f t="shared" si="0"/>
        <v>12000000</v>
      </c>
      <c r="H26" s="78"/>
      <c r="I26" s="79">
        <f>K26</f>
        <v>12000000</v>
      </c>
      <c r="J26" s="144"/>
      <c r="K26" s="79">
        <v>12000000</v>
      </c>
    </row>
    <row r="27" spans="1:12" s="24" customFormat="1" ht="103.5" hidden="1" customHeight="1">
      <c r="A27" s="186" t="s">
        <v>364</v>
      </c>
      <c r="B27" s="189">
        <v>1300</v>
      </c>
      <c r="C27" s="188" t="s">
        <v>115</v>
      </c>
      <c r="D27" s="189" t="s">
        <v>365</v>
      </c>
      <c r="E27" s="189" t="s">
        <v>47</v>
      </c>
      <c r="F27" s="191" t="s">
        <v>271</v>
      </c>
      <c r="G27" s="80">
        <f t="shared" si="0"/>
        <v>1500000</v>
      </c>
      <c r="H27" s="78"/>
      <c r="I27" s="79">
        <f>K27</f>
        <v>1500000</v>
      </c>
      <c r="J27" s="144"/>
      <c r="K27" s="79">
        <v>1500000</v>
      </c>
    </row>
    <row r="28" spans="1:12" s="24" customFormat="1" ht="107.85" hidden="1" customHeight="1">
      <c r="A28" s="186" t="s">
        <v>372</v>
      </c>
      <c r="B28" s="189">
        <v>6091</v>
      </c>
      <c r="C28" s="188" t="s">
        <v>367</v>
      </c>
      <c r="D28" s="189" t="s">
        <v>366</v>
      </c>
      <c r="E28" s="191" t="s">
        <v>336</v>
      </c>
      <c r="F28" s="191" t="s">
        <v>337</v>
      </c>
      <c r="G28" s="80">
        <f t="shared" si="0"/>
        <v>48000</v>
      </c>
      <c r="H28" s="78"/>
      <c r="I28" s="79">
        <f>K28</f>
        <v>48000</v>
      </c>
      <c r="J28" s="144"/>
      <c r="K28" s="79">
        <v>48000</v>
      </c>
    </row>
    <row r="29" spans="1:12" ht="94.5" hidden="1" customHeight="1">
      <c r="A29" s="197" t="s">
        <v>48</v>
      </c>
      <c r="B29" s="198">
        <v>8120</v>
      </c>
      <c r="C29" s="198" t="s">
        <v>49</v>
      </c>
      <c r="D29" s="197" t="s">
        <v>50</v>
      </c>
      <c r="E29" s="200" t="s">
        <v>274</v>
      </c>
      <c r="F29" s="190" t="s">
        <v>275</v>
      </c>
      <c r="G29" s="138">
        <f t="shared" si="0"/>
        <v>785200</v>
      </c>
      <c r="H29" s="147">
        <v>785200</v>
      </c>
      <c r="I29" s="148"/>
      <c r="J29" s="144"/>
      <c r="K29" s="148"/>
    </row>
    <row r="30" spans="1:12" ht="84.75" hidden="1" customHeight="1">
      <c r="A30" s="83" t="s">
        <v>51</v>
      </c>
      <c r="B30" s="108" t="s">
        <v>52</v>
      </c>
      <c r="C30" s="108" t="s">
        <v>53</v>
      </c>
      <c r="D30" s="112" t="s">
        <v>54</v>
      </c>
      <c r="E30" s="112" t="s">
        <v>272</v>
      </c>
      <c r="F30" s="110" t="s">
        <v>273</v>
      </c>
      <c r="G30" s="80">
        <f t="shared" si="0"/>
        <v>1627000</v>
      </c>
      <c r="H30" s="78">
        <v>1627000</v>
      </c>
      <c r="I30" s="79"/>
      <c r="J30" s="144"/>
      <c r="K30" s="79"/>
    </row>
    <row r="31" spans="1:12" ht="91.5" hidden="1" customHeight="1">
      <c r="A31" s="83" t="s">
        <v>55</v>
      </c>
      <c r="B31" s="108">
        <v>8110</v>
      </c>
      <c r="C31" s="108" t="s">
        <v>49</v>
      </c>
      <c r="D31" s="112" t="s">
        <v>56</v>
      </c>
      <c r="E31" s="112" t="s">
        <v>262</v>
      </c>
      <c r="F31" s="110" t="s">
        <v>263</v>
      </c>
      <c r="G31" s="80">
        <f t="shared" si="0"/>
        <v>1400000</v>
      </c>
      <c r="H31" s="78">
        <v>1400000</v>
      </c>
      <c r="I31" s="79"/>
      <c r="J31" s="144"/>
      <c r="K31" s="79"/>
    </row>
    <row r="32" spans="1:12" ht="72.75" hidden="1" customHeight="1">
      <c r="A32" s="108" t="s">
        <v>57</v>
      </c>
      <c r="B32" s="108">
        <v>7426</v>
      </c>
      <c r="C32" s="108" t="s">
        <v>58</v>
      </c>
      <c r="D32" s="83" t="s">
        <v>59</v>
      </c>
      <c r="E32" s="252" t="s">
        <v>320</v>
      </c>
      <c r="F32" s="252" t="s">
        <v>328</v>
      </c>
      <c r="G32" s="80">
        <f t="shared" si="0"/>
        <v>92000000</v>
      </c>
      <c r="H32" s="78">
        <v>92000000</v>
      </c>
      <c r="I32" s="79"/>
      <c r="J32" s="144"/>
      <c r="K32" s="79"/>
    </row>
    <row r="33" spans="1:13" ht="60.75" hidden="1" customHeight="1">
      <c r="A33" s="107" t="s">
        <v>35</v>
      </c>
      <c r="B33" s="83">
        <v>7670</v>
      </c>
      <c r="C33" s="107" t="s">
        <v>36</v>
      </c>
      <c r="D33" s="110" t="s">
        <v>37</v>
      </c>
      <c r="E33" s="253"/>
      <c r="F33" s="253"/>
      <c r="G33" s="80">
        <f t="shared" si="0"/>
        <v>8750000</v>
      </c>
      <c r="H33" s="78"/>
      <c r="I33" s="79">
        <f>J33+K33</f>
        <v>8750000</v>
      </c>
      <c r="J33" s="144"/>
      <c r="K33" s="79">
        <v>8750000</v>
      </c>
    </row>
    <row r="34" spans="1:13" ht="87.75" hidden="1" customHeight="1">
      <c r="A34" s="83" t="s">
        <v>60</v>
      </c>
      <c r="B34" s="108">
        <v>7610</v>
      </c>
      <c r="C34" s="108" t="s">
        <v>61</v>
      </c>
      <c r="D34" s="112" t="s">
        <v>62</v>
      </c>
      <c r="E34" s="112" t="s">
        <v>264</v>
      </c>
      <c r="F34" s="112" t="s">
        <v>265</v>
      </c>
      <c r="G34" s="80">
        <f t="shared" si="0"/>
        <v>1000000</v>
      </c>
      <c r="H34" s="78">
        <v>1000000</v>
      </c>
      <c r="I34" s="79"/>
      <c r="J34" s="144"/>
      <c r="K34" s="79"/>
    </row>
    <row r="35" spans="1:13" s="61" customFormat="1" ht="73.5" hidden="1" customHeight="1">
      <c r="A35" s="55" t="s">
        <v>63</v>
      </c>
      <c r="B35" s="55">
        <v>8230</v>
      </c>
      <c r="C35" s="55" t="s">
        <v>64</v>
      </c>
      <c r="D35" s="57" t="s">
        <v>65</v>
      </c>
      <c r="E35" s="263" t="s">
        <v>66</v>
      </c>
      <c r="F35" s="264" t="s">
        <v>67</v>
      </c>
      <c r="G35" s="25">
        <f t="shared" si="0"/>
        <v>0</v>
      </c>
      <c r="H35" s="70"/>
      <c r="I35" s="26"/>
      <c r="J35" s="144"/>
      <c r="K35" s="26"/>
      <c r="M35" s="27"/>
    </row>
    <row r="36" spans="1:13" s="61" customFormat="1" ht="73.5" hidden="1" customHeight="1">
      <c r="A36" s="64" t="s">
        <v>68</v>
      </c>
      <c r="B36" s="55">
        <v>8240</v>
      </c>
      <c r="C36" s="64" t="s">
        <v>69</v>
      </c>
      <c r="D36" s="57" t="s">
        <v>70</v>
      </c>
      <c r="E36" s="263"/>
      <c r="F36" s="264"/>
      <c r="G36" s="25">
        <f t="shared" si="0"/>
        <v>0</v>
      </c>
      <c r="H36" s="70"/>
      <c r="I36" s="26"/>
      <c r="J36" s="144"/>
      <c r="K36" s="26"/>
      <c r="M36" s="27"/>
    </row>
    <row r="37" spans="1:13" ht="185.25" hidden="1" customHeight="1">
      <c r="A37" s="207" t="s">
        <v>68</v>
      </c>
      <c r="B37" s="208">
        <v>8240</v>
      </c>
      <c r="C37" s="207" t="s">
        <v>69</v>
      </c>
      <c r="D37" s="195" t="s">
        <v>70</v>
      </c>
      <c r="E37" s="99" t="s">
        <v>72</v>
      </c>
      <c r="F37" s="132" t="s">
        <v>379</v>
      </c>
      <c r="G37" s="204">
        <f t="shared" si="0"/>
        <v>200004000</v>
      </c>
      <c r="H37" s="205">
        <v>200004000</v>
      </c>
      <c r="I37" s="206"/>
      <c r="J37" s="144"/>
      <c r="K37" s="206"/>
      <c r="M37" s="27"/>
    </row>
    <row r="38" spans="1:13" ht="93.75" hidden="1" customHeight="1">
      <c r="A38" s="83" t="s">
        <v>75</v>
      </c>
      <c r="B38" s="187">
        <v>8340</v>
      </c>
      <c r="C38" s="187" t="s">
        <v>76</v>
      </c>
      <c r="D38" s="189" t="s">
        <v>77</v>
      </c>
      <c r="E38" s="199" t="s">
        <v>302</v>
      </c>
      <c r="F38" s="199" t="s">
        <v>301</v>
      </c>
      <c r="G38" s="80">
        <f t="shared" si="0"/>
        <v>5800000</v>
      </c>
      <c r="H38" s="78"/>
      <c r="I38" s="79">
        <f>J38+K38</f>
        <v>5800000</v>
      </c>
      <c r="J38" s="144">
        <v>5800000</v>
      </c>
      <c r="K38" s="79"/>
    </row>
    <row r="39" spans="1:13" ht="67.5" hidden="1" customHeight="1">
      <c r="A39" s="84" t="s">
        <v>78</v>
      </c>
      <c r="B39" s="85" t="s">
        <v>79</v>
      </c>
      <c r="C39" s="85" t="s">
        <v>80</v>
      </c>
      <c r="D39" s="117" t="s">
        <v>81</v>
      </c>
      <c r="E39" s="200" t="s">
        <v>266</v>
      </c>
      <c r="F39" s="200" t="s">
        <v>267</v>
      </c>
      <c r="G39" s="138">
        <f t="shared" si="0"/>
        <v>500000</v>
      </c>
      <c r="H39" s="147">
        <v>500000</v>
      </c>
      <c r="I39" s="148">
        <f t="shared" ref="I39:I40" si="1">J39+K39</f>
        <v>0</v>
      </c>
      <c r="J39" s="144"/>
      <c r="K39" s="148"/>
    </row>
    <row r="40" spans="1:13" ht="100.5" hidden="1" customHeight="1">
      <c r="A40" s="109" t="s">
        <v>84</v>
      </c>
      <c r="B40" s="83">
        <v>7130</v>
      </c>
      <c r="C40" s="107" t="s">
        <v>85</v>
      </c>
      <c r="D40" s="110" t="s">
        <v>86</v>
      </c>
      <c r="E40" s="258" t="s">
        <v>322</v>
      </c>
      <c r="F40" s="258" t="s">
        <v>326</v>
      </c>
      <c r="G40" s="80">
        <f t="shared" si="0"/>
        <v>4224520.46</v>
      </c>
      <c r="H40" s="78">
        <v>1891000</v>
      </c>
      <c r="I40" s="79">
        <f t="shared" si="1"/>
        <v>2333520.46</v>
      </c>
      <c r="J40" s="144">
        <v>2333520.46</v>
      </c>
      <c r="K40" s="79"/>
    </row>
    <row r="41" spans="1:13" ht="69.75" hidden="1" customHeight="1">
      <c r="A41" s="107" t="s">
        <v>87</v>
      </c>
      <c r="B41" s="83">
        <v>7350</v>
      </c>
      <c r="C41" s="107" t="s">
        <v>41</v>
      </c>
      <c r="D41" s="110" t="s">
        <v>88</v>
      </c>
      <c r="E41" s="258"/>
      <c r="F41" s="258"/>
      <c r="G41" s="80">
        <f t="shared" si="0"/>
        <v>3650000</v>
      </c>
      <c r="H41" s="78">
        <v>100000</v>
      </c>
      <c r="I41" s="79">
        <f t="shared" ref="I41:I42" si="2">J41+K41</f>
        <v>3550000</v>
      </c>
      <c r="J41" s="144"/>
      <c r="K41" s="79">
        <v>3550000</v>
      </c>
    </row>
    <row r="42" spans="1:13" ht="62.25" hidden="1" customHeight="1">
      <c r="A42" s="84" t="s">
        <v>89</v>
      </c>
      <c r="B42" s="123">
        <v>7650</v>
      </c>
      <c r="C42" s="84" t="s">
        <v>36</v>
      </c>
      <c r="D42" s="111" t="s">
        <v>90</v>
      </c>
      <c r="E42" s="258"/>
      <c r="F42" s="258"/>
      <c r="G42" s="138">
        <f t="shared" si="0"/>
        <v>245000</v>
      </c>
      <c r="H42" s="147"/>
      <c r="I42" s="79">
        <f t="shared" si="2"/>
        <v>245000</v>
      </c>
      <c r="J42" s="144"/>
      <c r="K42" s="148">
        <v>245000</v>
      </c>
      <c r="L42" s="4"/>
    </row>
    <row r="43" spans="1:13" ht="117.75" hidden="1" customHeight="1">
      <c r="A43" s="107" t="s">
        <v>91</v>
      </c>
      <c r="B43" s="83">
        <v>7450</v>
      </c>
      <c r="C43" s="107" t="s">
        <v>82</v>
      </c>
      <c r="D43" s="110" t="s">
        <v>92</v>
      </c>
      <c r="E43" s="110" t="s">
        <v>93</v>
      </c>
      <c r="F43" s="110" t="s">
        <v>94</v>
      </c>
      <c r="G43" s="80">
        <f t="shared" si="0"/>
        <v>600000</v>
      </c>
      <c r="H43" s="78">
        <v>600000</v>
      </c>
      <c r="I43" s="79"/>
      <c r="J43" s="144"/>
      <c r="K43" s="79"/>
    </row>
    <row r="44" spans="1:13" ht="79.5" hidden="1" customHeight="1">
      <c r="A44" s="283" t="s">
        <v>97</v>
      </c>
      <c r="B44" s="296">
        <v>7693</v>
      </c>
      <c r="C44" s="285" t="s">
        <v>36</v>
      </c>
      <c r="D44" s="258" t="s">
        <v>98</v>
      </c>
      <c r="E44" s="112" t="s">
        <v>319</v>
      </c>
      <c r="F44" s="112" t="s">
        <v>329</v>
      </c>
      <c r="G44" s="80">
        <f t="shared" ref="G44:G60" si="3">H44+I44</f>
        <v>7200000</v>
      </c>
      <c r="H44" s="78">
        <v>7200000</v>
      </c>
      <c r="I44" s="79"/>
      <c r="J44" s="144"/>
      <c r="K44" s="79"/>
    </row>
    <row r="45" spans="1:13" ht="120" hidden="1" customHeight="1">
      <c r="A45" s="283"/>
      <c r="B45" s="296"/>
      <c r="C45" s="285"/>
      <c r="D45" s="258"/>
      <c r="E45" s="112" t="s">
        <v>268</v>
      </c>
      <c r="F45" s="112" t="s">
        <v>269</v>
      </c>
      <c r="G45" s="80">
        <f t="shared" si="3"/>
        <v>700000</v>
      </c>
      <c r="H45" s="78">
        <v>700000</v>
      </c>
      <c r="I45" s="79"/>
      <c r="J45" s="149"/>
      <c r="K45" s="79"/>
    </row>
    <row r="46" spans="1:13" ht="90" hidden="1" customHeight="1">
      <c r="A46" s="107" t="s">
        <v>99</v>
      </c>
      <c r="B46" s="108">
        <v>7110</v>
      </c>
      <c r="C46" s="109" t="s">
        <v>85</v>
      </c>
      <c r="D46" s="110" t="s">
        <v>100</v>
      </c>
      <c r="E46" s="118" t="s">
        <v>316</v>
      </c>
      <c r="F46" s="118" t="s">
        <v>317</v>
      </c>
      <c r="G46" s="80">
        <f t="shared" si="3"/>
        <v>503300</v>
      </c>
      <c r="H46" s="78">
        <v>503300</v>
      </c>
      <c r="I46" s="79">
        <f>J46+K46</f>
        <v>0</v>
      </c>
      <c r="J46" s="144"/>
      <c r="K46" s="79"/>
    </row>
    <row r="47" spans="1:13" ht="32.25" hidden="1" customHeight="1">
      <c r="A47" s="86" t="s">
        <v>101</v>
      </c>
      <c r="B47" s="87"/>
      <c r="C47" s="87"/>
      <c r="D47" s="100" t="s">
        <v>102</v>
      </c>
      <c r="E47" s="98"/>
      <c r="F47" s="98"/>
      <c r="G47" s="142">
        <f t="shared" si="3"/>
        <v>62086460</v>
      </c>
      <c r="H47" s="140">
        <f>H48</f>
        <v>62086460</v>
      </c>
      <c r="I47" s="139">
        <f>I48</f>
        <v>0</v>
      </c>
      <c r="J47" s="143">
        <f>J48</f>
        <v>0</v>
      </c>
      <c r="K47" s="139">
        <f>K48</f>
        <v>0</v>
      </c>
    </row>
    <row r="48" spans="1:13" ht="27" hidden="1" customHeight="1">
      <c r="A48" s="86" t="s">
        <v>103</v>
      </c>
      <c r="B48" s="87"/>
      <c r="C48" s="87"/>
      <c r="D48" s="100" t="s">
        <v>102</v>
      </c>
      <c r="E48" s="98"/>
      <c r="F48" s="98"/>
      <c r="G48" s="142">
        <f t="shared" si="3"/>
        <v>62086460</v>
      </c>
      <c r="H48" s="140">
        <f>SUM(H49:H58)</f>
        <v>62086460</v>
      </c>
      <c r="I48" s="139">
        <f>SUM(I49:I58)</f>
        <v>0</v>
      </c>
      <c r="J48" s="143">
        <f>SUM(J49:J58)</f>
        <v>0</v>
      </c>
      <c r="K48" s="139">
        <f>SUM(K49:K58)</f>
        <v>0</v>
      </c>
    </row>
    <row r="49" spans="1:14" ht="39.75" hidden="1" customHeight="1">
      <c r="A49" s="88" t="s">
        <v>104</v>
      </c>
      <c r="B49" s="89">
        <v>1010</v>
      </c>
      <c r="C49" s="89" t="s">
        <v>105</v>
      </c>
      <c r="D49" s="122" t="s">
        <v>106</v>
      </c>
      <c r="E49" s="258" t="s">
        <v>107</v>
      </c>
      <c r="F49" s="259" t="s">
        <v>108</v>
      </c>
      <c r="G49" s="80">
        <f t="shared" si="3"/>
        <v>97000</v>
      </c>
      <c r="H49" s="150">
        <v>97000</v>
      </c>
      <c r="I49" s="79"/>
      <c r="J49" s="144"/>
      <c r="K49" s="151"/>
    </row>
    <row r="50" spans="1:14" ht="81.75" hidden="1" customHeight="1">
      <c r="A50" s="88" t="s">
        <v>109</v>
      </c>
      <c r="B50" s="89">
        <v>1021</v>
      </c>
      <c r="C50" s="89" t="s">
        <v>110</v>
      </c>
      <c r="D50" s="122" t="s">
        <v>111</v>
      </c>
      <c r="E50" s="258"/>
      <c r="F50" s="259"/>
      <c r="G50" s="80">
        <f t="shared" si="3"/>
        <v>2788300</v>
      </c>
      <c r="H50" s="150">
        <v>2788300</v>
      </c>
      <c r="I50" s="79"/>
      <c r="J50" s="144"/>
      <c r="K50" s="151"/>
    </row>
    <row r="51" spans="1:14" ht="132.75" hidden="1" customHeight="1">
      <c r="A51" s="88" t="s">
        <v>112</v>
      </c>
      <c r="B51" s="89">
        <v>1025</v>
      </c>
      <c r="C51" s="90" t="s">
        <v>113</v>
      </c>
      <c r="D51" s="122" t="s">
        <v>114</v>
      </c>
      <c r="E51" s="258"/>
      <c r="F51" s="259"/>
      <c r="G51" s="80">
        <f t="shared" si="3"/>
        <v>39200</v>
      </c>
      <c r="H51" s="150">
        <v>39200</v>
      </c>
      <c r="I51" s="79"/>
      <c r="J51" s="144"/>
      <c r="K51" s="151"/>
    </row>
    <row r="52" spans="1:14" ht="67.5" hidden="1" customHeight="1">
      <c r="A52" s="107" t="s">
        <v>116</v>
      </c>
      <c r="B52" s="108">
        <v>1142</v>
      </c>
      <c r="C52" s="109" t="s">
        <v>115</v>
      </c>
      <c r="D52" s="110" t="s">
        <v>117</v>
      </c>
      <c r="E52" s="258"/>
      <c r="F52" s="259"/>
      <c r="G52" s="80">
        <f t="shared" si="3"/>
        <v>1901200</v>
      </c>
      <c r="H52" s="78">
        <v>1901200</v>
      </c>
      <c r="I52" s="79"/>
      <c r="J52" s="144"/>
      <c r="K52" s="79"/>
      <c r="N52" s="4"/>
    </row>
    <row r="53" spans="1:14" ht="91.5" hidden="1" customHeight="1">
      <c r="A53" s="107" t="s">
        <v>116</v>
      </c>
      <c r="B53" s="108">
        <v>1142</v>
      </c>
      <c r="C53" s="109" t="s">
        <v>115</v>
      </c>
      <c r="D53" s="110" t="s">
        <v>117</v>
      </c>
      <c r="E53" s="110" t="s">
        <v>118</v>
      </c>
      <c r="F53" s="110" t="s">
        <v>25</v>
      </c>
      <c r="G53" s="80">
        <f t="shared" si="3"/>
        <v>72400</v>
      </c>
      <c r="H53" s="78">
        <v>72400</v>
      </c>
      <c r="I53" s="79"/>
      <c r="J53" s="149"/>
      <c r="K53" s="79"/>
    </row>
    <row r="54" spans="1:14" ht="84.75" hidden="1" customHeight="1">
      <c r="A54" s="107" t="s">
        <v>119</v>
      </c>
      <c r="B54" s="108">
        <v>5031</v>
      </c>
      <c r="C54" s="109" t="s">
        <v>120</v>
      </c>
      <c r="D54" s="110" t="s">
        <v>121</v>
      </c>
      <c r="E54" s="260" t="s">
        <v>286</v>
      </c>
      <c r="F54" s="258" t="s">
        <v>287</v>
      </c>
      <c r="G54" s="80">
        <f t="shared" si="3"/>
        <v>23204900</v>
      </c>
      <c r="H54" s="78">
        <f>23064900+140000</f>
        <v>23204900</v>
      </c>
      <c r="I54" s="79"/>
      <c r="J54" s="149"/>
      <c r="K54" s="79"/>
    </row>
    <row r="55" spans="1:14" s="61" customFormat="1" ht="58.5" hidden="1" customHeight="1">
      <c r="A55" s="28" t="s">
        <v>109</v>
      </c>
      <c r="B55" s="29">
        <v>1021</v>
      </c>
      <c r="C55" s="29" t="s">
        <v>110</v>
      </c>
      <c r="D55" s="62" t="s">
        <v>111</v>
      </c>
      <c r="E55" s="261"/>
      <c r="F55" s="262"/>
      <c r="G55" s="25">
        <f t="shared" si="3"/>
        <v>0</v>
      </c>
      <c r="H55" s="70"/>
      <c r="I55" s="26"/>
      <c r="J55" s="144"/>
      <c r="K55" s="26"/>
    </row>
    <row r="56" spans="1:14" ht="77.25" hidden="1" customHeight="1">
      <c r="A56" s="109" t="s">
        <v>104</v>
      </c>
      <c r="B56" s="83">
        <v>1010</v>
      </c>
      <c r="C56" s="107" t="s">
        <v>122</v>
      </c>
      <c r="D56" s="83" t="s">
        <v>106</v>
      </c>
      <c r="E56" s="243" t="s">
        <v>262</v>
      </c>
      <c r="F56" s="246" t="s">
        <v>361</v>
      </c>
      <c r="G56" s="80">
        <f t="shared" si="3"/>
        <v>500000</v>
      </c>
      <c r="H56" s="78">
        <v>500000</v>
      </c>
      <c r="I56" s="79"/>
      <c r="J56" s="144"/>
      <c r="K56" s="79"/>
    </row>
    <row r="57" spans="1:14" ht="76.5" hidden="1" customHeight="1">
      <c r="A57" s="107" t="s">
        <v>104</v>
      </c>
      <c r="B57" s="108">
        <v>1010</v>
      </c>
      <c r="C57" s="109" t="s">
        <v>105</v>
      </c>
      <c r="D57" s="110" t="s">
        <v>106</v>
      </c>
      <c r="E57" s="250" t="s">
        <v>284</v>
      </c>
      <c r="F57" s="250" t="s">
        <v>285</v>
      </c>
      <c r="G57" s="80">
        <f t="shared" si="3"/>
        <v>8357310</v>
      </c>
      <c r="H57" s="78">
        <v>8357310</v>
      </c>
      <c r="I57" s="79">
        <f t="shared" ref="I57:I58" si="4">J57+K57</f>
        <v>0</v>
      </c>
      <c r="J57" s="144"/>
      <c r="K57" s="79"/>
    </row>
    <row r="58" spans="1:14" ht="94.5" hidden="1" customHeight="1">
      <c r="A58" s="107" t="s">
        <v>109</v>
      </c>
      <c r="B58" s="108">
        <v>1021</v>
      </c>
      <c r="C58" s="109" t="s">
        <v>110</v>
      </c>
      <c r="D58" s="110" t="s">
        <v>111</v>
      </c>
      <c r="E58" s="270"/>
      <c r="F58" s="270"/>
      <c r="G58" s="80">
        <f t="shared" si="3"/>
        <v>25126150</v>
      </c>
      <c r="H58" s="78">
        <v>25126150</v>
      </c>
      <c r="I58" s="79">
        <f t="shared" si="4"/>
        <v>0</v>
      </c>
      <c r="J58" s="144"/>
      <c r="K58" s="79"/>
    </row>
    <row r="59" spans="1:14" ht="29.25" hidden="1" customHeight="1">
      <c r="A59" s="86" t="s">
        <v>125</v>
      </c>
      <c r="B59" s="87"/>
      <c r="C59" s="87"/>
      <c r="D59" s="100" t="s">
        <v>126</v>
      </c>
      <c r="E59" s="98"/>
      <c r="F59" s="98"/>
      <c r="G59" s="142">
        <f t="shared" si="3"/>
        <v>173596149</v>
      </c>
      <c r="H59" s="140">
        <f>SUM(H61:H74)</f>
        <v>164596149</v>
      </c>
      <c r="I59" s="139">
        <f>SUM(I61:I74)</f>
        <v>9000000</v>
      </c>
      <c r="J59" s="143">
        <f>SUM(J61:J74)</f>
        <v>0</v>
      </c>
      <c r="K59" s="139">
        <f>SUM(K61:K74)</f>
        <v>9000000</v>
      </c>
    </row>
    <row r="60" spans="1:14" ht="29.25" hidden="1" customHeight="1">
      <c r="A60" s="86" t="s">
        <v>127</v>
      </c>
      <c r="B60" s="87"/>
      <c r="C60" s="87"/>
      <c r="D60" s="100" t="s">
        <v>126</v>
      </c>
      <c r="E60" s="98"/>
      <c r="F60" s="98"/>
      <c r="G60" s="142">
        <f t="shared" si="3"/>
        <v>173596149</v>
      </c>
      <c r="H60" s="140">
        <f>SUM(H61:H74)</f>
        <v>164596149</v>
      </c>
      <c r="I60" s="139">
        <f>SUM(I61:I74)</f>
        <v>9000000</v>
      </c>
      <c r="J60" s="143">
        <f>SUM(J61:J74)</f>
        <v>0</v>
      </c>
      <c r="K60" s="139">
        <f>SUM(K61:K74)</f>
        <v>9000000</v>
      </c>
      <c r="M60" s="30"/>
    </row>
    <row r="61" spans="1:14" ht="94.5" hidden="1" customHeight="1">
      <c r="A61" s="186" t="s">
        <v>131</v>
      </c>
      <c r="B61" s="187">
        <v>2080</v>
      </c>
      <c r="C61" s="188" t="s">
        <v>132</v>
      </c>
      <c r="D61" s="191" t="s">
        <v>133</v>
      </c>
      <c r="E61" s="258"/>
      <c r="F61" s="258"/>
      <c r="G61" s="80">
        <f t="shared" ref="G61:G74" si="5">H61+I61</f>
        <v>1430600</v>
      </c>
      <c r="H61" s="78">
        <v>1430600</v>
      </c>
      <c r="I61" s="79">
        <f t="shared" ref="I61:I66" si="6">J61+K61</f>
        <v>0</v>
      </c>
      <c r="J61" s="144"/>
      <c r="K61" s="79"/>
    </row>
    <row r="62" spans="1:14" ht="77.25" hidden="1" customHeight="1">
      <c r="A62" s="84" t="s">
        <v>134</v>
      </c>
      <c r="B62" s="198">
        <v>2090</v>
      </c>
      <c r="C62" s="85" t="s">
        <v>135</v>
      </c>
      <c r="D62" s="200" t="s">
        <v>136</v>
      </c>
      <c r="E62" s="265"/>
      <c r="F62" s="265"/>
      <c r="G62" s="138">
        <f t="shared" si="5"/>
        <v>30000</v>
      </c>
      <c r="H62" s="147">
        <v>30000</v>
      </c>
      <c r="I62" s="148">
        <f t="shared" si="6"/>
        <v>0</v>
      </c>
      <c r="J62" s="144"/>
      <c r="K62" s="148"/>
    </row>
    <row r="63" spans="1:14" ht="45" hidden="1" customHeight="1">
      <c r="A63" s="84" t="s">
        <v>137</v>
      </c>
      <c r="B63" s="124">
        <v>2100</v>
      </c>
      <c r="C63" s="85" t="s">
        <v>135</v>
      </c>
      <c r="D63" s="117" t="s">
        <v>138</v>
      </c>
      <c r="E63" s="265"/>
      <c r="F63" s="265"/>
      <c r="G63" s="138">
        <f t="shared" si="5"/>
        <v>480900</v>
      </c>
      <c r="H63" s="147">
        <v>480900</v>
      </c>
      <c r="I63" s="148">
        <f t="shared" si="6"/>
        <v>0</v>
      </c>
      <c r="J63" s="144"/>
      <c r="K63" s="148"/>
    </row>
    <row r="64" spans="1:14" ht="72.75" hidden="1" customHeight="1">
      <c r="A64" s="107" t="s">
        <v>139</v>
      </c>
      <c r="B64" s="108">
        <v>2152</v>
      </c>
      <c r="C64" s="109" t="s">
        <v>140</v>
      </c>
      <c r="D64" s="112" t="s">
        <v>141</v>
      </c>
      <c r="E64" s="265"/>
      <c r="F64" s="265"/>
      <c r="G64" s="80">
        <f t="shared" si="5"/>
        <v>1418100</v>
      </c>
      <c r="H64" s="78">
        <v>1418100</v>
      </c>
      <c r="I64" s="79">
        <f t="shared" si="6"/>
        <v>0</v>
      </c>
      <c r="J64" s="144"/>
      <c r="K64" s="79"/>
    </row>
    <row r="65" spans="1:18" ht="47.25" hidden="1" customHeight="1">
      <c r="A65" s="216" t="s">
        <v>128</v>
      </c>
      <c r="B65" s="208">
        <v>2010</v>
      </c>
      <c r="C65" s="207" t="s">
        <v>129</v>
      </c>
      <c r="D65" s="195" t="s">
        <v>130</v>
      </c>
      <c r="E65" s="250" t="s">
        <v>280</v>
      </c>
      <c r="F65" s="250" t="s">
        <v>281</v>
      </c>
      <c r="G65" s="204">
        <f t="shared" si="5"/>
        <v>22102600</v>
      </c>
      <c r="H65" s="205">
        <v>22102600</v>
      </c>
      <c r="I65" s="206">
        <f t="shared" si="6"/>
        <v>0</v>
      </c>
      <c r="J65" s="144"/>
      <c r="K65" s="206"/>
      <c r="M65" s="30"/>
    </row>
    <row r="66" spans="1:18" ht="85.5" hidden="1" customHeight="1">
      <c r="A66" s="186" t="s">
        <v>131</v>
      </c>
      <c r="B66" s="187">
        <v>2080</v>
      </c>
      <c r="C66" s="188" t="s">
        <v>132</v>
      </c>
      <c r="D66" s="191" t="s">
        <v>133</v>
      </c>
      <c r="E66" s="258"/>
      <c r="F66" s="258"/>
      <c r="G66" s="80">
        <f t="shared" si="5"/>
        <v>21501299</v>
      </c>
      <c r="H66" s="78">
        <v>21501299</v>
      </c>
      <c r="I66" s="79">
        <f t="shared" si="6"/>
        <v>0</v>
      </c>
      <c r="J66" s="144"/>
      <c r="K66" s="79"/>
      <c r="N66" s="135"/>
      <c r="O66" s="44"/>
    </row>
    <row r="67" spans="1:18" ht="43.5" hidden="1" customHeight="1">
      <c r="A67" s="84" t="s">
        <v>137</v>
      </c>
      <c r="B67" s="198">
        <v>2100</v>
      </c>
      <c r="C67" s="85" t="s">
        <v>135</v>
      </c>
      <c r="D67" s="200" t="s">
        <v>138</v>
      </c>
      <c r="E67" s="265"/>
      <c r="F67" s="265"/>
      <c r="G67" s="138">
        <f t="shared" si="5"/>
        <v>3709200</v>
      </c>
      <c r="H67" s="147">
        <v>3709200</v>
      </c>
      <c r="I67" s="148"/>
      <c r="J67" s="144"/>
      <c r="K67" s="148"/>
      <c r="N67" s="3"/>
    </row>
    <row r="68" spans="1:18" ht="52.5" hidden="1" customHeight="1">
      <c r="A68" s="107" t="s">
        <v>142</v>
      </c>
      <c r="B68" s="108">
        <v>2151</v>
      </c>
      <c r="C68" s="109" t="s">
        <v>140</v>
      </c>
      <c r="D68" s="112" t="s">
        <v>143</v>
      </c>
      <c r="E68" s="258"/>
      <c r="F68" s="258"/>
      <c r="G68" s="80">
        <f t="shared" si="5"/>
        <v>2206600</v>
      </c>
      <c r="H68" s="78">
        <v>2206600</v>
      </c>
      <c r="I68" s="79"/>
      <c r="J68" s="144"/>
      <c r="K68" s="79"/>
      <c r="N68" s="3"/>
    </row>
    <row r="69" spans="1:18" ht="40.5" hidden="1" customHeight="1">
      <c r="A69" s="107" t="s">
        <v>139</v>
      </c>
      <c r="B69" s="108">
        <v>2152</v>
      </c>
      <c r="C69" s="109" t="s">
        <v>140</v>
      </c>
      <c r="D69" s="112" t="s">
        <v>141</v>
      </c>
      <c r="E69" s="258"/>
      <c r="F69" s="258"/>
      <c r="G69" s="80">
        <f t="shared" si="5"/>
        <v>632200</v>
      </c>
      <c r="H69" s="78">
        <v>632200</v>
      </c>
      <c r="I69" s="79"/>
      <c r="J69" s="144"/>
      <c r="K69" s="79"/>
    </row>
    <row r="70" spans="1:18" ht="144" hidden="1" customHeight="1">
      <c r="A70" s="107" t="s">
        <v>128</v>
      </c>
      <c r="B70" s="108">
        <v>2010</v>
      </c>
      <c r="C70" s="109" t="s">
        <v>129</v>
      </c>
      <c r="D70" s="112" t="s">
        <v>130</v>
      </c>
      <c r="E70" s="250" t="s">
        <v>282</v>
      </c>
      <c r="F70" s="250" t="s">
        <v>283</v>
      </c>
      <c r="G70" s="80">
        <f t="shared" si="5"/>
        <v>76504150</v>
      </c>
      <c r="H70" s="78">
        <v>76504150</v>
      </c>
      <c r="I70" s="79"/>
      <c r="J70" s="144"/>
      <c r="K70" s="79"/>
      <c r="O70" s="3"/>
    </row>
    <row r="71" spans="1:18" ht="56.25" hidden="1" customHeight="1">
      <c r="A71" s="107" t="s">
        <v>131</v>
      </c>
      <c r="B71" s="108">
        <v>2080</v>
      </c>
      <c r="C71" s="109" t="s">
        <v>132</v>
      </c>
      <c r="D71" s="112" t="s">
        <v>133</v>
      </c>
      <c r="E71" s="255"/>
      <c r="F71" s="257"/>
      <c r="G71" s="80">
        <f t="shared" si="5"/>
        <v>8633600</v>
      </c>
      <c r="H71" s="78">
        <v>8633600</v>
      </c>
      <c r="I71" s="79"/>
      <c r="J71" s="144"/>
      <c r="K71" s="79"/>
      <c r="R71" s="51"/>
    </row>
    <row r="72" spans="1:18" ht="84" hidden="1" customHeight="1">
      <c r="A72" s="107" t="s">
        <v>134</v>
      </c>
      <c r="B72" s="108">
        <v>2090</v>
      </c>
      <c r="C72" s="109" t="s">
        <v>135</v>
      </c>
      <c r="D72" s="112" t="s">
        <v>136</v>
      </c>
      <c r="E72" s="256"/>
      <c r="F72" s="257"/>
      <c r="G72" s="80">
        <f t="shared" si="5"/>
        <v>18006300</v>
      </c>
      <c r="H72" s="78">
        <v>18006300</v>
      </c>
      <c r="I72" s="79"/>
      <c r="J72" s="144"/>
      <c r="K72" s="79"/>
      <c r="R72" s="51"/>
    </row>
    <row r="73" spans="1:18" ht="89.25" hidden="1" customHeight="1">
      <c r="A73" s="107" t="s">
        <v>144</v>
      </c>
      <c r="B73" s="108">
        <v>2111</v>
      </c>
      <c r="C73" s="109" t="s">
        <v>145</v>
      </c>
      <c r="D73" s="112" t="s">
        <v>146</v>
      </c>
      <c r="E73" s="255"/>
      <c r="F73" s="257"/>
      <c r="G73" s="80">
        <f t="shared" si="5"/>
        <v>7940600</v>
      </c>
      <c r="H73" s="78">
        <v>7940600</v>
      </c>
      <c r="I73" s="79"/>
      <c r="J73" s="144"/>
      <c r="K73" s="79"/>
    </row>
    <row r="74" spans="1:18" ht="128.1" hidden="1" customHeight="1">
      <c r="A74" s="107" t="s">
        <v>370</v>
      </c>
      <c r="B74" s="108">
        <v>2170</v>
      </c>
      <c r="C74" s="109" t="s">
        <v>140</v>
      </c>
      <c r="D74" s="125" t="s">
        <v>371</v>
      </c>
      <c r="E74" s="254"/>
      <c r="F74" s="254"/>
      <c r="G74" s="80">
        <f t="shared" si="5"/>
        <v>9000000</v>
      </c>
      <c r="H74" s="78"/>
      <c r="I74" s="79">
        <f>K74</f>
        <v>9000000</v>
      </c>
      <c r="J74" s="144"/>
      <c r="K74" s="79">
        <v>9000000</v>
      </c>
    </row>
    <row r="75" spans="1:18" ht="48" hidden="1" customHeight="1">
      <c r="A75" s="91" t="s">
        <v>147</v>
      </c>
      <c r="B75" s="92"/>
      <c r="C75" s="92"/>
      <c r="D75" s="101" t="s">
        <v>148</v>
      </c>
      <c r="E75" s="102"/>
      <c r="F75" s="102"/>
      <c r="G75" s="152">
        <f t="shared" ref="G75:G96" si="7">H75+I75</f>
        <v>57815101</v>
      </c>
      <c r="H75" s="140">
        <f>H76</f>
        <v>57815101</v>
      </c>
      <c r="I75" s="153">
        <f>I76</f>
        <v>0</v>
      </c>
      <c r="J75" s="154">
        <f>J76</f>
        <v>0</v>
      </c>
      <c r="K75" s="153">
        <f>K76</f>
        <v>0</v>
      </c>
    </row>
    <row r="76" spans="1:18" ht="42.75" hidden="1" customHeight="1">
      <c r="A76" s="91" t="s">
        <v>149</v>
      </c>
      <c r="B76" s="92"/>
      <c r="C76" s="92"/>
      <c r="D76" s="101" t="s">
        <v>148</v>
      </c>
      <c r="E76" s="102"/>
      <c r="F76" s="102"/>
      <c r="G76" s="152">
        <f t="shared" si="7"/>
        <v>57815101</v>
      </c>
      <c r="H76" s="140">
        <f>SUM(H77:H91)</f>
        <v>57815101</v>
      </c>
      <c r="I76" s="153">
        <f>SUM(I77:I91)</f>
        <v>0</v>
      </c>
      <c r="J76" s="154">
        <f>SUM(J77:J91)</f>
        <v>0</v>
      </c>
      <c r="K76" s="153">
        <f>SUM(K77:K91)</f>
        <v>0</v>
      </c>
    </row>
    <row r="77" spans="1:18" ht="84.75" hidden="1" customHeight="1">
      <c r="A77" s="124" t="s">
        <v>150</v>
      </c>
      <c r="B77" s="124" t="s">
        <v>151</v>
      </c>
      <c r="C77" s="124" t="s">
        <v>20</v>
      </c>
      <c r="D77" s="117" t="s">
        <v>152</v>
      </c>
      <c r="E77" s="111" t="s">
        <v>277</v>
      </c>
      <c r="F77" s="111" t="s">
        <v>276</v>
      </c>
      <c r="G77" s="138">
        <f t="shared" si="7"/>
        <v>316400</v>
      </c>
      <c r="H77" s="155">
        <v>316400</v>
      </c>
      <c r="I77" s="148"/>
      <c r="J77" s="143"/>
      <c r="K77" s="148"/>
    </row>
    <row r="78" spans="1:18" ht="64.5" hidden="1" customHeight="1">
      <c r="A78" s="83" t="s">
        <v>153</v>
      </c>
      <c r="B78" s="108">
        <v>3031</v>
      </c>
      <c r="C78" s="108">
        <v>1030</v>
      </c>
      <c r="D78" s="110" t="s">
        <v>154</v>
      </c>
      <c r="E78" s="269" t="s">
        <v>303</v>
      </c>
      <c r="F78" s="269" t="s">
        <v>304</v>
      </c>
      <c r="G78" s="80">
        <f t="shared" si="7"/>
        <v>1030000</v>
      </c>
      <c r="H78" s="150">
        <v>1030000</v>
      </c>
      <c r="I78" s="79"/>
      <c r="J78" s="143"/>
      <c r="K78" s="79"/>
    </row>
    <row r="79" spans="1:18" ht="52.5" hidden="1" customHeight="1">
      <c r="A79" s="83" t="s">
        <v>155</v>
      </c>
      <c r="B79" s="108">
        <v>3032</v>
      </c>
      <c r="C79" s="108">
        <v>1070</v>
      </c>
      <c r="D79" s="110" t="s">
        <v>156</v>
      </c>
      <c r="E79" s="269"/>
      <c r="F79" s="269"/>
      <c r="G79" s="80">
        <f t="shared" si="7"/>
        <v>200000</v>
      </c>
      <c r="H79" s="150">
        <v>200000</v>
      </c>
      <c r="I79" s="79"/>
      <c r="J79" s="143"/>
      <c r="K79" s="79"/>
    </row>
    <row r="80" spans="1:18" ht="67.5" hidden="1" customHeight="1">
      <c r="A80" s="217" t="s">
        <v>157</v>
      </c>
      <c r="B80" s="208">
        <v>3035</v>
      </c>
      <c r="C80" s="208">
        <v>1070</v>
      </c>
      <c r="D80" s="193" t="s">
        <v>158</v>
      </c>
      <c r="E80" s="252"/>
      <c r="F80" s="252"/>
      <c r="G80" s="204">
        <f t="shared" si="7"/>
        <v>1000000</v>
      </c>
      <c r="H80" s="218">
        <v>1000000</v>
      </c>
      <c r="I80" s="206"/>
      <c r="J80" s="143"/>
      <c r="K80" s="206"/>
    </row>
    <row r="81" spans="1:11" ht="97.5" hidden="1" customHeight="1">
      <c r="A81" s="83" t="s">
        <v>159</v>
      </c>
      <c r="B81" s="187">
        <v>3050</v>
      </c>
      <c r="C81" s="187">
        <v>1070</v>
      </c>
      <c r="D81" s="189" t="s">
        <v>359</v>
      </c>
      <c r="E81" s="269"/>
      <c r="F81" s="269"/>
      <c r="G81" s="80">
        <f t="shared" si="7"/>
        <v>1510000</v>
      </c>
      <c r="H81" s="78">
        <v>1510000</v>
      </c>
      <c r="I81" s="79"/>
      <c r="J81" s="144"/>
      <c r="K81" s="79"/>
    </row>
    <row r="82" spans="1:11" ht="117.75" hidden="1" customHeight="1">
      <c r="A82" s="197" t="s">
        <v>160</v>
      </c>
      <c r="B82" s="198">
        <v>3140</v>
      </c>
      <c r="C82" s="198">
        <v>1040</v>
      </c>
      <c r="D82" s="190" t="s">
        <v>161</v>
      </c>
      <c r="E82" s="253"/>
      <c r="F82" s="253"/>
      <c r="G82" s="138">
        <f t="shared" si="7"/>
        <v>1600000</v>
      </c>
      <c r="H82" s="147">
        <v>1600000</v>
      </c>
      <c r="I82" s="148"/>
      <c r="J82" s="144"/>
      <c r="K82" s="148"/>
    </row>
    <row r="83" spans="1:11" ht="166.5" hidden="1" customHeight="1">
      <c r="A83" s="83" t="s">
        <v>162</v>
      </c>
      <c r="B83" s="108">
        <v>3160</v>
      </c>
      <c r="C83" s="108">
        <v>1010</v>
      </c>
      <c r="D83" s="110" t="s">
        <v>163</v>
      </c>
      <c r="E83" s="269"/>
      <c r="F83" s="269"/>
      <c r="G83" s="80">
        <f t="shared" si="7"/>
        <v>6400000</v>
      </c>
      <c r="H83" s="78">
        <v>6400000</v>
      </c>
      <c r="I83" s="79"/>
      <c r="J83" s="144"/>
      <c r="K83" s="79"/>
    </row>
    <row r="84" spans="1:11" ht="152.25" hidden="1" customHeight="1">
      <c r="A84" s="83" t="s">
        <v>164</v>
      </c>
      <c r="B84" s="108">
        <v>3180</v>
      </c>
      <c r="C84" s="108">
        <v>1060</v>
      </c>
      <c r="D84" s="110" t="s">
        <v>165</v>
      </c>
      <c r="E84" s="269"/>
      <c r="F84" s="269"/>
      <c r="G84" s="80">
        <f t="shared" si="7"/>
        <v>4502400</v>
      </c>
      <c r="H84" s="78">
        <v>4502400</v>
      </c>
      <c r="I84" s="79"/>
      <c r="J84" s="144"/>
      <c r="K84" s="79"/>
    </row>
    <row r="85" spans="1:11" ht="94.5" hidden="1" customHeight="1">
      <c r="A85" s="83" t="s">
        <v>166</v>
      </c>
      <c r="B85" s="108">
        <v>3192</v>
      </c>
      <c r="C85" s="108">
        <v>1030</v>
      </c>
      <c r="D85" s="110" t="s">
        <v>167</v>
      </c>
      <c r="E85" s="269"/>
      <c r="F85" s="269"/>
      <c r="G85" s="80">
        <f t="shared" si="7"/>
        <v>250000</v>
      </c>
      <c r="H85" s="78">
        <v>250000</v>
      </c>
      <c r="I85" s="79"/>
      <c r="J85" s="144"/>
      <c r="K85" s="79"/>
    </row>
    <row r="86" spans="1:11" s="129" customFormat="1" ht="100.5" hidden="1" customHeight="1">
      <c r="A86" s="83" t="s">
        <v>168</v>
      </c>
      <c r="B86" s="185">
        <v>3242</v>
      </c>
      <c r="C86" s="185">
        <v>1090</v>
      </c>
      <c r="D86" s="184" t="s">
        <v>380</v>
      </c>
      <c r="E86" s="269"/>
      <c r="F86" s="269"/>
      <c r="G86" s="80">
        <f t="shared" si="7"/>
        <v>33696301</v>
      </c>
      <c r="H86" s="78">
        <v>33696301</v>
      </c>
      <c r="I86" s="79"/>
      <c r="J86" s="144"/>
      <c r="K86" s="79"/>
    </row>
    <row r="87" spans="1:11" ht="101.25" hidden="1" customHeight="1">
      <c r="A87" s="83" t="s">
        <v>168</v>
      </c>
      <c r="B87" s="108">
        <v>3242</v>
      </c>
      <c r="C87" s="108">
        <v>1090</v>
      </c>
      <c r="D87" s="134" t="s">
        <v>380</v>
      </c>
      <c r="E87" s="112" t="s">
        <v>338</v>
      </c>
      <c r="F87" s="112" t="s">
        <v>339</v>
      </c>
      <c r="G87" s="80">
        <f t="shared" si="7"/>
        <v>1000000</v>
      </c>
      <c r="H87" s="78">
        <v>1000000</v>
      </c>
      <c r="I87" s="79"/>
      <c r="J87" s="144"/>
      <c r="K87" s="79"/>
    </row>
    <row r="88" spans="1:11" s="129" customFormat="1" ht="91.5" hidden="1" customHeight="1">
      <c r="A88" s="83" t="s">
        <v>168</v>
      </c>
      <c r="B88" s="169">
        <v>3242</v>
      </c>
      <c r="C88" s="169">
        <v>1090</v>
      </c>
      <c r="D88" s="134" t="s">
        <v>380</v>
      </c>
      <c r="E88" s="250" t="s">
        <v>288</v>
      </c>
      <c r="F88" s="250" t="s">
        <v>392</v>
      </c>
      <c r="G88" s="80">
        <f t="shared" si="7"/>
        <v>3000000</v>
      </c>
      <c r="H88" s="78">
        <v>3000000</v>
      </c>
      <c r="I88" s="79"/>
      <c r="J88" s="168"/>
      <c r="K88" s="79"/>
    </row>
    <row r="89" spans="1:11" s="129" customFormat="1" ht="150" hidden="1" customHeight="1">
      <c r="A89" s="83" t="s">
        <v>162</v>
      </c>
      <c r="B89" s="179">
        <v>3160</v>
      </c>
      <c r="C89" s="179">
        <v>1010</v>
      </c>
      <c r="D89" s="180" t="s">
        <v>163</v>
      </c>
      <c r="E89" s="257"/>
      <c r="F89" s="257"/>
      <c r="G89" s="80">
        <f t="shared" si="7"/>
        <v>1000000</v>
      </c>
      <c r="H89" s="78">
        <v>1000000</v>
      </c>
      <c r="I89" s="79"/>
      <c r="J89" s="182"/>
      <c r="K89" s="79"/>
    </row>
    <row r="90" spans="1:11" ht="99.75" hidden="1" customHeight="1">
      <c r="A90" s="83" t="s">
        <v>169</v>
      </c>
      <c r="B90" s="108">
        <v>3104</v>
      </c>
      <c r="C90" s="108">
        <v>1020</v>
      </c>
      <c r="D90" s="110" t="s">
        <v>170</v>
      </c>
      <c r="E90" s="251"/>
      <c r="F90" s="254"/>
      <c r="G90" s="80">
        <f t="shared" si="7"/>
        <v>2300000</v>
      </c>
      <c r="H90" s="78">
        <v>2300000</v>
      </c>
      <c r="I90" s="79"/>
      <c r="J90" s="144"/>
      <c r="K90" s="79"/>
    </row>
    <row r="91" spans="1:11" ht="84.75" hidden="1" customHeight="1">
      <c r="A91" s="83" t="s">
        <v>171</v>
      </c>
      <c r="B91" s="108">
        <v>7693</v>
      </c>
      <c r="C91" s="109" t="s">
        <v>36</v>
      </c>
      <c r="D91" s="110" t="s">
        <v>172</v>
      </c>
      <c r="E91" s="110" t="s">
        <v>278</v>
      </c>
      <c r="F91" s="110" t="s">
        <v>279</v>
      </c>
      <c r="G91" s="80">
        <f t="shared" si="7"/>
        <v>10000</v>
      </c>
      <c r="H91" s="78">
        <v>10000</v>
      </c>
      <c r="I91" s="79"/>
      <c r="J91" s="144"/>
      <c r="K91" s="79"/>
    </row>
    <row r="92" spans="1:11" ht="42" hidden="1" customHeight="1">
      <c r="A92" s="93" t="s">
        <v>173</v>
      </c>
      <c r="B92" s="94"/>
      <c r="C92" s="94"/>
      <c r="D92" s="103" t="s">
        <v>174</v>
      </c>
      <c r="E92" s="103"/>
      <c r="F92" s="104"/>
      <c r="G92" s="156">
        <f t="shared" si="7"/>
        <v>7900000</v>
      </c>
      <c r="H92" s="157">
        <f>H93</f>
        <v>7900000</v>
      </c>
      <c r="I92" s="156">
        <f>I93</f>
        <v>0</v>
      </c>
      <c r="J92" s="158">
        <f>J93</f>
        <v>0</v>
      </c>
      <c r="K92" s="156">
        <f>K93</f>
        <v>0</v>
      </c>
    </row>
    <row r="93" spans="1:11" ht="40.5" hidden="1" customHeight="1">
      <c r="A93" s="93" t="s">
        <v>175</v>
      </c>
      <c r="B93" s="94"/>
      <c r="C93" s="94"/>
      <c r="D93" s="103" t="s">
        <v>174</v>
      </c>
      <c r="E93" s="104"/>
      <c r="F93" s="104"/>
      <c r="G93" s="156">
        <f t="shared" si="7"/>
        <v>7900000</v>
      </c>
      <c r="H93" s="157">
        <f>SUM(H94:H96)</f>
        <v>7900000</v>
      </c>
      <c r="I93" s="156">
        <f>SUM(I94:I96)</f>
        <v>0</v>
      </c>
      <c r="J93" s="158">
        <f>SUM(J94:J96)</f>
        <v>0</v>
      </c>
      <c r="K93" s="156">
        <f>SUM(K94:K96)</f>
        <v>0</v>
      </c>
    </row>
    <row r="94" spans="1:11" ht="75.75" hidden="1" customHeight="1">
      <c r="A94" s="282" t="s">
        <v>176</v>
      </c>
      <c r="B94" s="278" t="s">
        <v>177</v>
      </c>
      <c r="C94" s="279" t="s">
        <v>178</v>
      </c>
      <c r="D94" s="252" t="s">
        <v>179</v>
      </c>
      <c r="E94" s="112" t="s">
        <v>24</v>
      </c>
      <c r="F94" s="110" t="s">
        <v>25</v>
      </c>
      <c r="G94" s="80">
        <f t="shared" si="7"/>
        <v>500000</v>
      </c>
      <c r="H94" s="78">
        <v>500000</v>
      </c>
      <c r="I94" s="79"/>
      <c r="J94" s="144"/>
      <c r="K94" s="79"/>
    </row>
    <row r="95" spans="1:11" ht="86.25" hidden="1" customHeight="1">
      <c r="A95" s="282"/>
      <c r="B95" s="278"/>
      <c r="C95" s="278"/>
      <c r="D95" s="257"/>
      <c r="E95" s="112" t="s">
        <v>296</v>
      </c>
      <c r="F95" s="112" t="s">
        <v>297</v>
      </c>
      <c r="G95" s="80">
        <f t="shared" si="7"/>
        <v>2400000</v>
      </c>
      <c r="H95" s="78">
        <f>1800000+200000+400000</f>
        <v>2400000</v>
      </c>
      <c r="I95" s="79"/>
      <c r="J95" s="144"/>
      <c r="K95" s="79"/>
    </row>
    <row r="96" spans="1:11" ht="90.75" hidden="1" customHeight="1">
      <c r="A96" s="282"/>
      <c r="B96" s="278"/>
      <c r="C96" s="278"/>
      <c r="D96" s="257"/>
      <c r="E96" s="112" t="s">
        <v>298</v>
      </c>
      <c r="F96" s="112" t="s">
        <v>299</v>
      </c>
      <c r="G96" s="80">
        <f t="shared" si="7"/>
        <v>5000000</v>
      </c>
      <c r="H96" s="78">
        <v>5000000</v>
      </c>
      <c r="I96" s="79"/>
      <c r="J96" s="144"/>
      <c r="K96" s="79"/>
    </row>
    <row r="97" spans="1:18" ht="39.75" hidden="1" customHeight="1">
      <c r="A97" s="95">
        <v>1004000</v>
      </c>
      <c r="B97" s="87"/>
      <c r="C97" s="87"/>
      <c r="D97" s="100" t="s">
        <v>180</v>
      </c>
      <c r="E97" s="82"/>
      <c r="F97" s="82"/>
      <c r="G97" s="142">
        <f>G98</f>
        <v>9272400</v>
      </c>
      <c r="H97" s="157">
        <f>H98</f>
        <v>9272400</v>
      </c>
      <c r="I97" s="142">
        <f>I98</f>
        <v>0</v>
      </c>
      <c r="J97" s="159">
        <f>J98</f>
        <v>0</v>
      </c>
      <c r="K97" s="142">
        <f>K98</f>
        <v>0</v>
      </c>
    </row>
    <row r="98" spans="1:18" ht="39.75" hidden="1" customHeight="1">
      <c r="A98" s="95">
        <v>1014000</v>
      </c>
      <c r="B98" s="87"/>
      <c r="C98" s="87"/>
      <c r="D98" s="100" t="s">
        <v>180</v>
      </c>
      <c r="E98" s="82"/>
      <c r="F98" s="82"/>
      <c r="G98" s="142">
        <f t="shared" ref="G98:G113" si="8">H98+I98</f>
        <v>9272400</v>
      </c>
      <c r="H98" s="140">
        <f>SUM(H99:H103)</f>
        <v>9272400</v>
      </c>
      <c r="I98" s="139">
        <f>SUM(I99:I103)</f>
        <v>0</v>
      </c>
      <c r="J98" s="143">
        <f>SUM(J99:J103)</f>
        <v>0</v>
      </c>
      <c r="K98" s="139">
        <f>SUM(K99:K103)</f>
        <v>0</v>
      </c>
    </row>
    <row r="99" spans="1:18" ht="42.75" hidden="1" customHeight="1">
      <c r="A99" s="107" t="s">
        <v>181</v>
      </c>
      <c r="B99" s="109" t="s">
        <v>182</v>
      </c>
      <c r="C99" s="109" t="s">
        <v>183</v>
      </c>
      <c r="D99" s="112" t="s">
        <v>184</v>
      </c>
      <c r="E99" s="266"/>
      <c r="F99" s="259"/>
      <c r="G99" s="80">
        <f t="shared" si="8"/>
        <v>925000</v>
      </c>
      <c r="H99" s="78">
        <v>925000</v>
      </c>
      <c r="I99" s="79"/>
      <c r="J99" s="143"/>
      <c r="K99" s="79"/>
    </row>
    <row r="100" spans="1:18" ht="41.25" hidden="1" customHeight="1">
      <c r="A100" s="107" t="s">
        <v>185</v>
      </c>
      <c r="B100" s="109" t="s">
        <v>186</v>
      </c>
      <c r="C100" s="109" t="s">
        <v>183</v>
      </c>
      <c r="D100" s="112" t="s">
        <v>187</v>
      </c>
      <c r="E100" s="266"/>
      <c r="F100" s="259"/>
      <c r="G100" s="80">
        <f t="shared" si="8"/>
        <v>628500</v>
      </c>
      <c r="H100" s="78">
        <v>628500</v>
      </c>
      <c r="I100" s="79"/>
      <c r="J100" s="160"/>
      <c r="K100" s="79"/>
    </row>
    <row r="101" spans="1:18" ht="78" hidden="1" customHeight="1">
      <c r="A101" s="107" t="s">
        <v>188</v>
      </c>
      <c r="B101" s="109" t="s">
        <v>189</v>
      </c>
      <c r="C101" s="109" t="s">
        <v>190</v>
      </c>
      <c r="D101" s="112" t="s">
        <v>191</v>
      </c>
      <c r="E101" s="266"/>
      <c r="F101" s="259"/>
      <c r="G101" s="80">
        <f t="shared" si="8"/>
        <v>2680700</v>
      </c>
      <c r="H101" s="78">
        <v>2680700</v>
      </c>
      <c r="I101" s="79"/>
      <c r="J101" s="160"/>
      <c r="K101" s="79"/>
    </row>
    <row r="102" spans="1:18" ht="56.25" hidden="1" customHeight="1">
      <c r="A102" s="107" t="s">
        <v>192</v>
      </c>
      <c r="B102" s="109" t="s">
        <v>193</v>
      </c>
      <c r="C102" s="109" t="s">
        <v>194</v>
      </c>
      <c r="D102" s="112" t="s">
        <v>195</v>
      </c>
      <c r="E102" s="266"/>
      <c r="F102" s="259"/>
      <c r="G102" s="80">
        <f t="shared" si="8"/>
        <v>538200</v>
      </c>
      <c r="H102" s="78">
        <v>538200</v>
      </c>
      <c r="I102" s="79"/>
      <c r="J102" s="144"/>
      <c r="K102" s="79"/>
    </row>
    <row r="103" spans="1:18" ht="70.5" hidden="1" customHeight="1">
      <c r="A103" s="216" t="s">
        <v>196</v>
      </c>
      <c r="B103" s="207" t="s">
        <v>30</v>
      </c>
      <c r="C103" s="207" t="s">
        <v>27</v>
      </c>
      <c r="D103" s="195" t="s">
        <v>197</v>
      </c>
      <c r="E103" s="267"/>
      <c r="F103" s="268"/>
      <c r="G103" s="204">
        <f t="shared" si="8"/>
        <v>4500000</v>
      </c>
      <c r="H103" s="205">
        <v>4500000</v>
      </c>
      <c r="I103" s="206"/>
      <c r="J103" s="159"/>
      <c r="K103" s="206"/>
    </row>
    <row r="104" spans="1:18" ht="36.75" hidden="1" customHeight="1">
      <c r="A104" s="95">
        <v>1100000</v>
      </c>
      <c r="B104" s="96"/>
      <c r="C104" s="87"/>
      <c r="D104" s="100" t="s">
        <v>199</v>
      </c>
      <c r="E104" s="105"/>
      <c r="F104" s="105"/>
      <c r="G104" s="142">
        <f t="shared" si="8"/>
        <v>73766000</v>
      </c>
      <c r="H104" s="157">
        <f>H105</f>
        <v>73766000</v>
      </c>
      <c r="I104" s="142">
        <f>I105</f>
        <v>0</v>
      </c>
      <c r="J104" s="159">
        <f>J105</f>
        <v>0</v>
      </c>
      <c r="K104" s="142">
        <f>K105</f>
        <v>0</v>
      </c>
    </row>
    <row r="105" spans="1:18" ht="42" hidden="1" customHeight="1">
      <c r="A105" s="95">
        <v>1110000</v>
      </c>
      <c r="B105" s="96"/>
      <c r="C105" s="87"/>
      <c r="D105" s="100" t="s">
        <v>199</v>
      </c>
      <c r="E105" s="105"/>
      <c r="F105" s="105"/>
      <c r="G105" s="142">
        <f t="shared" si="8"/>
        <v>73766000</v>
      </c>
      <c r="H105" s="157">
        <f>SUM(H106:H113)</f>
        <v>73766000</v>
      </c>
      <c r="I105" s="142">
        <f>SUM(I106:I113)</f>
        <v>0</v>
      </c>
      <c r="J105" s="159">
        <f>SUM(J106:J113)</f>
        <v>0</v>
      </c>
      <c r="K105" s="142">
        <f>SUM(K106:K113)</f>
        <v>0</v>
      </c>
    </row>
    <row r="106" spans="1:18" ht="105" hidden="1" customHeight="1">
      <c r="A106" s="280">
        <v>1113133</v>
      </c>
      <c r="B106" s="281" t="s">
        <v>377</v>
      </c>
      <c r="C106" s="281" t="s">
        <v>178</v>
      </c>
      <c r="D106" s="253" t="s">
        <v>200</v>
      </c>
      <c r="E106" s="117" t="s">
        <v>289</v>
      </c>
      <c r="F106" s="117" t="s">
        <v>290</v>
      </c>
      <c r="G106" s="138">
        <f t="shared" si="8"/>
        <v>825000</v>
      </c>
      <c r="H106" s="147">
        <v>825000</v>
      </c>
      <c r="I106" s="148"/>
      <c r="J106" s="144"/>
      <c r="K106" s="148"/>
      <c r="N106" s="4"/>
      <c r="O106" s="3"/>
    </row>
    <row r="107" spans="1:18" ht="154.5" hidden="1" customHeight="1">
      <c r="A107" s="280"/>
      <c r="B107" s="281"/>
      <c r="C107" s="281"/>
      <c r="D107" s="253"/>
      <c r="E107" s="122" t="s">
        <v>293</v>
      </c>
      <c r="F107" s="112" t="s">
        <v>294</v>
      </c>
      <c r="G107" s="80">
        <f t="shared" si="8"/>
        <v>200000</v>
      </c>
      <c r="H107" s="78">
        <v>200000</v>
      </c>
      <c r="I107" s="79"/>
      <c r="J107" s="144"/>
      <c r="K107" s="79"/>
      <c r="N107" s="4"/>
      <c r="R107" s="31"/>
    </row>
    <row r="108" spans="1:18" ht="97.5" hidden="1" customHeight="1">
      <c r="A108" s="280"/>
      <c r="B108" s="281"/>
      <c r="C108" s="281"/>
      <c r="D108" s="253"/>
      <c r="E108" s="122" t="s">
        <v>291</v>
      </c>
      <c r="F108" s="112" t="s">
        <v>292</v>
      </c>
      <c r="G108" s="80">
        <f t="shared" si="8"/>
        <v>475000</v>
      </c>
      <c r="H108" s="78">
        <v>475000</v>
      </c>
      <c r="I108" s="79"/>
      <c r="J108" s="144"/>
      <c r="K108" s="79"/>
      <c r="N108" s="4"/>
    </row>
    <row r="109" spans="1:18" ht="87" hidden="1" customHeight="1">
      <c r="A109" s="280"/>
      <c r="B109" s="281"/>
      <c r="C109" s="281"/>
      <c r="D109" s="253"/>
      <c r="E109" s="112" t="s">
        <v>295</v>
      </c>
      <c r="F109" s="112" t="s">
        <v>331</v>
      </c>
      <c r="G109" s="80">
        <f t="shared" si="8"/>
        <v>3775100</v>
      </c>
      <c r="H109" s="78">
        <f>3775100</f>
        <v>3775100</v>
      </c>
      <c r="I109" s="79"/>
      <c r="J109" s="144"/>
      <c r="K109" s="79"/>
    </row>
    <row r="110" spans="1:18" s="32" customFormat="1" ht="108" hidden="1" customHeight="1">
      <c r="A110" s="217">
        <v>1115061</v>
      </c>
      <c r="B110" s="208" t="s">
        <v>201</v>
      </c>
      <c r="C110" s="208" t="s">
        <v>202</v>
      </c>
      <c r="D110" s="195" t="s">
        <v>378</v>
      </c>
      <c r="E110" s="252" t="s">
        <v>286</v>
      </c>
      <c r="F110" s="252" t="s">
        <v>287</v>
      </c>
      <c r="G110" s="204">
        <f t="shared" si="8"/>
        <v>18182400</v>
      </c>
      <c r="H110" s="205">
        <f>14796700+4000000-640000+25700</f>
        <v>18182400</v>
      </c>
      <c r="I110" s="206"/>
      <c r="J110" s="144"/>
      <c r="K110" s="206"/>
      <c r="L110" s="115"/>
    </row>
    <row r="111" spans="1:18" s="32" customFormat="1" ht="84" hidden="1" customHeight="1">
      <c r="A111" s="83">
        <v>1115062</v>
      </c>
      <c r="B111" s="187" t="s">
        <v>203</v>
      </c>
      <c r="C111" s="187" t="s">
        <v>202</v>
      </c>
      <c r="D111" s="191" t="s">
        <v>204</v>
      </c>
      <c r="E111" s="269"/>
      <c r="F111" s="269"/>
      <c r="G111" s="80">
        <f t="shared" si="8"/>
        <v>9927500</v>
      </c>
      <c r="H111" s="78">
        <f>7596000+300000+500000+400000+200000+500000+431500</f>
        <v>9927500</v>
      </c>
      <c r="I111" s="79"/>
      <c r="J111" s="144"/>
      <c r="K111" s="79"/>
      <c r="L111" s="115"/>
    </row>
    <row r="112" spans="1:18" s="32" customFormat="1" ht="82.5" hidden="1" customHeight="1">
      <c r="A112" s="85" t="s">
        <v>205</v>
      </c>
      <c r="B112" s="190">
        <v>5031</v>
      </c>
      <c r="C112" s="85" t="s">
        <v>120</v>
      </c>
      <c r="D112" s="190" t="s">
        <v>121</v>
      </c>
      <c r="E112" s="253"/>
      <c r="F112" s="253"/>
      <c r="G112" s="138">
        <f t="shared" si="8"/>
        <v>38381000</v>
      </c>
      <c r="H112" s="147">
        <f>36566700+640000+1174300</f>
        <v>38381000</v>
      </c>
      <c r="I112" s="148"/>
      <c r="J112" s="144"/>
      <c r="K112" s="148"/>
      <c r="L112" s="115"/>
    </row>
    <row r="113" spans="1:12" ht="68.25" hidden="1" customHeight="1">
      <c r="A113" s="107" t="s">
        <v>206</v>
      </c>
      <c r="B113" s="108">
        <v>7693</v>
      </c>
      <c r="C113" s="109" t="s">
        <v>36</v>
      </c>
      <c r="D113" s="110" t="s">
        <v>98</v>
      </c>
      <c r="E113" s="112" t="s">
        <v>305</v>
      </c>
      <c r="F113" s="112" t="s">
        <v>306</v>
      </c>
      <c r="G113" s="80">
        <f t="shared" si="8"/>
        <v>2000000</v>
      </c>
      <c r="H113" s="78">
        <v>2000000</v>
      </c>
      <c r="I113" s="79">
        <f t="shared" ref="I113" si="9">J113+K113</f>
        <v>0</v>
      </c>
      <c r="J113" s="144"/>
      <c r="K113" s="79"/>
    </row>
    <row r="114" spans="1:12" s="61" customFormat="1" ht="19.5" hidden="1" customHeight="1">
      <c r="A114" s="209"/>
      <c r="B114" s="210"/>
      <c r="C114" s="211"/>
      <c r="D114" s="212"/>
      <c r="E114" s="219"/>
      <c r="F114" s="219"/>
      <c r="G114" s="213"/>
      <c r="H114" s="214"/>
      <c r="I114" s="215"/>
      <c r="J114" s="144"/>
      <c r="K114" s="215"/>
    </row>
    <row r="115" spans="1:12" ht="36" customHeight="1">
      <c r="A115" s="95">
        <v>1200000</v>
      </c>
      <c r="B115" s="87"/>
      <c r="C115" s="87"/>
      <c r="D115" s="100" t="s">
        <v>207</v>
      </c>
      <c r="E115" s="100"/>
      <c r="F115" s="100"/>
      <c r="G115" s="142">
        <f t="shared" ref="G115:G139" si="10">H115+I115</f>
        <v>1052730390</v>
      </c>
      <c r="H115" s="140">
        <f>H116</f>
        <v>906587490</v>
      </c>
      <c r="I115" s="139">
        <f>I116</f>
        <v>146142900</v>
      </c>
      <c r="J115" s="143">
        <f>J116</f>
        <v>500000</v>
      </c>
      <c r="K115" s="139">
        <f>K116</f>
        <v>145642900</v>
      </c>
      <c r="L115" s="115">
        <v>1</v>
      </c>
    </row>
    <row r="116" spans="1:12" ht="33.75" customHeight="1">
      <c r="A116" s="95">
        <v>1210000</v>
      </c>
      <c r="B116" s="87"/>
      <c r="C116" s="87"/>
      <c r="D116" s="100" t="s">
        <v>207</v>
      </c>
      <c r="E116" s="100"/>
      <c r="F116" s="100"/>
      <c r="G116" s="142">
        <f t="shared" si="10"/>
        <v>1052730390</v>
      </c>
      <c r="H116" s="157">
        <f>SUM(H117:H139)</f>
        <v>906587490</v>
      </c>
      <c r="I116" s="142">
        <f>SUM(I117:I139)</f>
        <v>146142900</v>
      </c>
      <c r="J116" s="159">
        <f>SUM(J117:J139)</f>
        <v>500000</v>
      </c>
      <c r="K116" s="142">
        <f>SUM(K117:K139)</f>
        <v>145642900</v>
      </c>
      <c r="L116" s="115">
        <v>1</v>
      </c>
    </row>
    <row r="117" spans="1:12" ht="92.25" hidden="1" customHeight="1">
      <c r="A117" s="188" t="s">
        <v>208</v>
      </c>
      <c r="B117" s="189">
        <v>6011</v>
      </c>
      <c r="C117" s="188" t="s">
        <v>209</v>
      </c>
      <c r="D117" s="189" t="s">
        <v>210</v>
      </c>
      <c r="E117" s="269" t="s">
        <v>338</v>
      </c>
      <c r="F117" s="269" t="s">
        <v>339</v>
      </c>
      <c r="G117" s="80">
        <f t="shared" si="10"/>
        <v>10000000</v>
      </c>
      <c r="H117" s="78">
        <v>10000000</v>
      </c>
      <c r="I117" s="79">
        <f t="shared" ref="I117:I128" si="11">J117+K117</f>
        <v>0</v>
      </c>
      <c r="J117" s="144"/>
      <c r="K117" s="79"/>
    </row>
    <row r="118" spans="1:12" ht="46.5" hidden="1" customHeight="1">
      <c r="A118" s="85" t="s">
        <v>211</v>
      </c>
      <c r="B118" s="190">
        <v>6015</v>
      </c>
      <c r="C118" s="85" t="s">
        <v>33</v>
      </c>
      <c r="D118" s="190" t="s">
        <v>212</v>
      </c>
      <c r="E118" s="273"/>
      <c r="F118" s="273"/>
      <c r="G118" s="138">
        <f t="shared" si="10"/>
        <v>2500000</v>
      </c>
      <c r="H118" s="147">
        <v>2500000</v>
      </c>
      <c r="I118" s="148">
        <f t="shared" si="11"/>
        <v>0</v>
      </c>
      <c r="J118" s="144"/>
      <c r="K118" s="148"/>
    </row>
    <row r="119" spans="1:12" s="129" customFormat="1" ht="96.75" hidden="1" customHeight="1">
      <c r="A119" s="176" t="s">
        <v>385</v>
      </c>
      <c r="B119" s="170">
        <v>6090</v>
      </c>
      <c r="C119" s="176" t="s">
        <v>387</v>
      </c>
      <c r="D119" s="125" t="s">
        <v>386</v>
      </c>
      <c r="E119" s="251"/>
      <c r="F119" s="251"/>
      <c r="G119" s="80">
        <f t="shared" si="10"/>
        <v>250000</v>
      </c>
      <c r="H119" s="78">
        <v>250000</v>
      </c>
      <c r="I119" s="79"/>
      <c r="J119" s="177"/>
      <c r="K119" s="79"/>
    </row>
    <row r="120" spans="1:12" ht="94.5" hidden="1" customHeight="1">
      <c r="A120" s="110">
        <v>1216030</v>
      </c>
      <c r="B120" s="108">
        <v>6030</v>
      </c>
      <c r="C120" s="109" t="s">
        <v>214</v>
      </c>
      <c r="D120" s="110" t="s">
        <v>215</v>
      </c>
      <c r="E120" s="269" t="s">
        <v>340</v>
      </c>
      <c r="F120" s="252" t="s">
        <v>341</v>
      </c>
      <c r="G120" s="80">
        <f t="shared" si="10"/>
        <v>127160000</v>
      </c>
      <c r="H120" s="78">
        <v>127160000</v>
      </c>
      <c r="I120" s="79">
        <f t="shared" si="11"/>
        <v>0</v>
      </c>
      <c r="J120" s="144"/>
      <c r="K120" s="79"/>
    </row>
    <row r="121" spans="1:12" ht="97.5" hidden="1" customHeight="1">
      <c r="A121" s="109" t="s">
        <v>216</v>
      </c>
      <c r="B121" s="110">
        <v>7461</v>
      </c>
      <c r="C121" s="109" t="s">
        <v>82</v>
      </c>
      <c r="D121" s="110" t="s">
        <v>83</v>
      </c>
      <c r="E121" s="271"/>
      <c r="F121" s="270"/>
      <c r="G121" s="80">
        <f t="shared" si="10"/>
        <v>15000000</v>
      </c>
      <c r="H121" s="78">
        <v>15000000</v>
      </c>
      <c r="I121" s="79">
        <f t="shared" si="11"/>
        <v>0</v>
      </c>
      <c r="J121" s="144"/>
      <c r="K121" s="79"/>
    </row>
    <row r="122" spans="1:12" ht="189.75" hidden="1" customHeight="1">
      <c r="A122" s="83">
        <v>1217691</v>
      </c>
      <c r="B122" s="108">
        <v>7691</v>
      </c>
      <c r="C122" s="109" t="s">
        <v>36</v>
      </c>
      <c r="D122" s="110" t="s">
        <v>71</v>
      </c>
      <c r="E122" s="272"/>
      <c r="F122" s="272"/>
      <c r="G122" s="80">
        <f t="shared" si="10"/>
        <v>500000</v>
      </c>
      <c r="H122" s="78"/>
      <c r="I122" s="79">
        <f t="shared" si="11"/>
        <v>500000</v>
      </c>
      <c r="J122" s="144">
        <v>500000</v>
      </c>
      <c r="K122" s="79"/>
    </row>
    <row r="123" spans="1:12" ht="114" hidden="1" customHeight="1">
      <c r="A123" s="83">
        <v>1216030</v>
      </c>
      <c r="B123" s="108">
        <v>6030</v>
      </c>
      <c r="C123" s="109" t="s">
        <v>214</v>
      </c>
      <c r="D123" s="110" t="s">
        <v>215</v>
      </c>
      <c r="E123" s="110" t="s">
        <v>342</v>
      </c>
      <c r="F123" s="112" t="s">
        <v>343</v>
      </c>
      <c r="G123" s="80">
        <f t="shared" si="10"/>
        <v>62250000</v>
      </c>
      <c r="H123" s="78">
        <v>62250000</v>
      </c>
      <c r="I123" s="79">
        <f t="shared" si="11"/>
        <v>0</v>
      </c>
      <c r="J123" s="144"/>
      <c r="K123" s="79"/>
    </row>
    <row r="124" spans="1:12" ht="67.5" hidden="1" customHeight="1">
      <c r="A124" s="217">
        <v>1216017</v>
      </c>
      <c r="B124" s="208">
        <v>6017</v>
      </c>
      <c r="C124" s="207" t="s">
        <v>33</v>
      </c>
      <c r="D124" s="193" t="s">
        <v>218</v>
      </c>
      <c r="E124" s="268" t="s">
        <v>344</v>
      </c>
      <c r="F124" s="252" t="s">
        <v>345</v>
      </c>
      <c r="G124" s="204">
        <f t="shared" si="10"/>
        <v>82000000</v>
      </c>
      <c r="H124" s="205">
        <v>82000000</v>
      </c>
      <c r="I124" s="206">
        <f t="shared" si="11"/>
        <v>0</v>
      </c>
      <c r="J124" s="144"/>
      <c r="K124" s="206"/>
    </row>
    <row r="125" spans="1:12" ht="96.75" hidden="1" customHeight="1">
      <c r="A125" s="188" t="s">
        <v>216</v>
      </c>
      <c r="B125" s="189">
        <v>7461</v>
      </c>
      <c r="C125" s="188" t="s">
        <v>82</v>
      </c>
      <c r="D125" s="189" t="s">
        <v>83</v>
      </c>
      <c r="E125" s="259"/>
      <c r="F125" s="269"/>
      <c r="G125" s="80">
        <f t="shared" si="10"/>
        <v>160886000</v>
      </c>
      <c r="H125" s="78">
        <v>160886000</v>
      </c>
      <c r="I125" s="79">
        <f t="shared" si="11"/>
        <v>0</v>
      </c>
      <c r="J125" s="144"/>
      <c r="K125" s="79"/>
    </row>
    <row r="126" spans="1:12" ht="135" hidden="1" customHeight="1">
      <c r="A126" s="123">
        <v>1217693</v>
      </c>
      <c r="B126" s="124">
        <v>7693</v>
      </c>
      <c r="C126" s="85" t="s">
        <v>36</v>
      </c>
      <c r="D126" s="111" t="s">
        <v>98</v>
      </c>
      <c r="E126" s="117" t="s">
        <v>346</v>
      </c>
      <c r="F126" s="111" t="s">
        <v>347</v>
      </c>
      <c r="G126" s="138">
        <f t="shared" si="10"/>
        <v>6000000</v>
      </c>
      <c r="H126" s="147">
        <v>6000000</v>
      </c>
      <c r="I126" s="148">
        <f t="shared" si="11"/>
        <v>0</v>
      </c>
      <c r="J126" s="144"/>
      <c r="K126" s="148"/>
    </row>
    <row r="127" spans="1:12" ht="83.25" hidden="1" customHeight="1">
      <c r="A127" s="83">
        <v>1218330</v>
      </c>
      <c r="B127" s="108">
        <v>8330</v>
      </c>
      <c r="C127" s="109" t="s">
        <v>73</v>
      </c>
      <c r="D127" s="110" t="s">
        <v>74</v>
      </c>
      <c r="E127" s="245" t="s">
        <v>302</v>
      </c>
      <c r="F127" s="244" t="s">
        <v>301</v>
      </c>
      <c r="G127" s="80">
        <f t="shared" si="10"/>
        <v>1200000</v>
      </c>
      <c r="H127" s="78">
        <v>1200000</v>
      </c>
      <c r="I127" s="79">
        <f t="shared" si="11"/>
        <v>0</v>
      </c>
      <c r="J127" s="144"/>
      <c r="K127" s="79"/>
    </row>
    <row r="128" spans="1:12" ht="66.75" hidden="1" customHeight="1">
      <c r="A128" s="110">
        <v>1216030</v>
      </c>
      <c r="B128" s="108">
        <v>6030</v>
      </c>
      <c r="C128" s="109" t="s">
        <v>214</v>
      </c>
      <c r="D128" s="110" t="s">
        <v>215</v>
      </c>
      <c r="E128" s="250" t="s">
        <v>348</v>
      </c>
      <c r="F128" s="250" t="s">
        <v>349</v>
      </c>
      <c r="G128" s="80">
        <f t="shared" si="10"/>
        <v>14200000</v>
      </c>
      <c r="H128" s="78">
        <v>14200000</v>
      </c>
      <c r="I128" s="79">
        <f t="shared" si="11"/>
        <v>0</v>
      </c>
      <c r="J128" s="144"/>
      <c r="K128" s="79"/>
    </row>
    <row r="129" spans="1:12" ht="64.5" hidden="1" customHeight="1">
      <c r="A129" s="217" t="s">
        <v>217</v>
      </c>
      <c r="B129" s="208">
        <v>7670</v>
      </c>
      <c r="C129" s="207" t="s">
        <v>36</v>
      </c>
      <c r="D129" s="193" t="s">
        <v>37</v>
      </c>
      <c r="E129" s="270"/>
      <c r="F129" s="270"/>
      <c r="G129" s="204">
        <f t="shared" si="10"/>
        <v>1200000</v>
      </c>
      <c r="H129" s="205"/>
      <c r="I129" s="206">
        <f t="shared" ref="I129:I133" si="12">J129+K129</f>
        <v>1200000</v>
      </c>
      <c r="J129" s="144"/>
      <c r="K129" s="206">
        <v>1200000</v>
      </c>
    </row>
    <row r="130" spans="1:12" ht="69.75" hidden="1" customHeight="1">
      <c r="A130" s="83">
        <v>1216013</v>
      </c>
      <c r="B130" s="187">
        <v>6013</v>
      </c>
      <c r="C130" s="188" t="s">
        <v>33</v>
      </c>
      <c r="D130" s="189" t="s">
        <v>219</v>
      </c>
      <c r="E130" s="189" t="s">
        <v>350</v>
      </c>
      <c r="F130" s="189" t="s">
        <v>220</v>
      </c>
      <c r="G130" s="80">
        <f>H130+I130</f>
        <v>220342900</v>
      </c>
      <c r="H130" s="78">
        <v>81900000</v>
      </c>
      <c r="I130" s="79">
        <f t="shared" si="12"/>
        <v>138442900</v>
      </c>
      <c r="J130" s="144"/>
      <c r="K130" s="79">
        <v>138442900</v>
      </c>
    </row>
    <row r="131" spans="1:12" s="129" customFormat="1" ht="69.75" hidden="1" customHeight="1">
      <c r="A131" s="197">
        <v>1216013</v>
      </c>
      <c r="B131" s="198">
        <v>6013</v>
      </c>
      <c r="C131" s="85" t="s">
        <v>389</v>
      </c>
      <c r="D131" s="190" t="s">
        <v>219</v>
      </c>
      <c r="E131" s="190" t="s">
        <v>390</v>
      </c>
      <c r="F131" s="190" t="s">
        <v>391</v>
      </c>
      <c r="G131" s="138">
        <f t="shared" si="10"/>
        <v>3050000</v>
      </c>
      <c r="H131" s="147">
        <v>3050000</v>
      </c>
      <c r="I131" s="79">
        <f t="shared" si="12"/>
        <v>0</v>
      </c>
      <c r="J131" s="182"/>
      <c r="K131" s="148"/>
    </row>
    <row r="132" spans="1:12" ht="89.25" hidden="1" customHeight="1">
      <c r="A132" s="109" t="s">
        <v>213</v>
      </c>
      <c r="B132" s="110">
        <v>6020</v>
      </c>
      <c r="C132" s="109" t="s">
        <v>33</v>
      </c>
      <c r="D132" s="110" t="s">
        <v>34</v>
      </c>
      <c r="E132" s="250" t="s">
        <v>351</v>
      </c>
      <c r="F132" s="250" t="s">
        <v>352</v>
      </c>
      <c r="G132" s="80">
        <f t="shared" si="10"/>
        <v>14500000</v>
      </c>
      <c r="H132" s="78">
        <v>14500000</v>
      </c>
      <c r="I132" s="79">
        <f t="shared" si="12"/>
        <v>0</v>
      </c>
      <c r="J132" s="144"/>
      <c r="K132" s="79"/>
    </row>
    <row r="133" spans="1:12" s="129" customFormat="1" ht="69" hidden="1" customHeight="1">
      <c r="A133" s="83" t="s">
        <v>217</v>
      </c>
      <c r="B133" s="240">
        <v>7670</v>
      </c>
      <c r="C133" s="238" t="s">
        <v>36</v>
      </c>
      <c r="D133" s="237" t="s">
        <v>37</v>
      </c>
      <c r="E133" s="251"/>
      <c r="F133" s="251"/>
      <c r="G133" s="80">
        <f t="shared" si="10"/>
        <v>5000000</v>
      </c>
      <c r="H133" s="78"/>
      <c r="I133" s="79">
        <f t="shared" si="12"/>
        <v>5000000</v>
      </c>
      <c r="J133" s="239"/>
      <c r="K133" s="79">
        <v>5000000</v>
      </c>
    </row>
    <row r="134" spans="1:12" ht="109.5" hidden="1" customHeight="1">
      <c r="A134" s="110">
        <v>1216030</v>
      </c>
      <c r="B134" s="108">
        <v>6030</v>
      </c>
      <c r="C134" s="109" t="s">
        <v>214</v>
      </c>
      <c r="D134" s="110" t="s">
        <v>215</v>
      </c>
      <c r="E134" s="258" t="s">
        <v>353</v>
      </c>
      <c r="F134" s="258" t="s">
        <v>354</v>
      </c>
      <c r="G134" s="80">
        <f t="shared" si="10"/>
        <v>17170000</v>
      </c>
      <c r="H134" s="78">
        <v>17170000</v>
      </c>
      <c r="I134" s="79"/>
      <c r="J134" s="144"/>
      <c r="K134" s="79"/>
    </row>
    <row r="135" spans="1:12" ht="50.25" hidden="1" customHeight="1">
      <c r="A135" s="83" t="s">
        <v>217</v>
      </c>
      <c r="B135" s="108">
        <v>7670</v>
      </c>
      <c r="C135" s="109" t="s">
        <v>36</v>
      </c>
      <c r="D135" s="110" t="s">
        <v>37</v>
      </c>
      <c r="E135" s="258"/>
      <c r="F135" s="258"/>
      <c r="G135" s="80">
        <f t="shared" si="10"/>
        <v>1000000</v>
      </c>
      <c r="H135" s="78"/>
      <c r="I135" s="79">
        <f>J135+K135</f>
        <v>1000000</v>
      </c>
      <c r="J135" s="144"/>
      <c r="K135" s="79">
        <v>1000000</v>
      </c>
    </row>
    <row r="136" spans="1:12" ht="78" customHeight="1">
      <c r="A136" s="297">
        <v>1216012</v>
      </c>
      <c r="B136" s="298">
        <v>6012</v>
      </c>
      <c r="C136" s="286" t="s">
        <v>33</v>
      </c>
      <c r="D136" s="250" t="s">
        <v>221</v>
      </c>
      <c r="E136" s="110" t="s">
        <v>222</v>
      </c>
      <c r="F136" s="110" t="s">
        <v>223</v>
      </c>
      <c r="G136" s="80">
        <f t="shared" si="10"/>
        <v>283600000</v>
      </c>
      <c r="H136" s="78">
        <v>283600000</v>
      </c>
      <c r="I136" s="79"/>
      <c r="J136" s="144"/>
      <c r="K136" s="79"/>
      <c r="L136" s="115">
        <v>1</v>
      </c>
    </row>
    <row r="137" spans="1:12" s="129" customFormat="1" ht="96.75" hidden="1" customHeight="1">
      <c r="A137" s="280"/>
      <c r="B137" s="281"/>
      <c r="C137" s="299"/>
      <c r="D137" s="265"/>
      <c r="E137" s="234" t="s">
        <v>262</v>
      </c>
      <c r="F137" s="233" t="s">
        <v>263</v>
      </c>
      <c r="G137" s="80">
        <f t="shared" si="10"/>
        <v>19658890</v>
      </c>
      <c r="H137" s="78">
        <v>19658890</v>
      </c>
      <c r="I137" s="79"/>
      <c r="J137" s="235"/>
      <c r="K137" s="79"/>
    </row>
    <row r="138" spans="1:12" ht="88.5" hidden="1" customHeight="1">
      <c r="A138" s="109" t="s">
        <v>224</v>
      </c>
      <c r="B138" s="83">
        <v>7150</v>
      </c>
      <c r="C138" s="107" t="s">
        <v>225</v>
      </c>
      <c r="D138" s="110" t="s">
        <v>226</v>
      </c>
      <c r="E138" s="110" t="s">
        <v>355</v>
      </c>
      <c r="F138" s="110" t="s">
        <v>356</v>
      </c>
      <c r="G138" s="80">
        <f t="shared" si="10"/>
        <v>1000000</v>
      </c>
      <c r="H138" s="78">
        <v>1000000</v>
      </c>
      <c r="I138" s="79"/>
      <c r="J138" s="144"/>
      <c r="K138" s="79"/>
    </row>
    <row r="139" spans="1:12" ht="91.5" hidden="1" customHeight="1">
      <c r="A139" s="109" t="s">
        <v>227</v>
      </c>
      <c r="B139" s="83">
        <v>8110</v>
      </c>
      <c r="C139" s="108" t="s">
        <v>49</v>
      </c>
      <c r="D139" s="112" t="s">
        <v>56</v>
      </c>
      <c r="E139" s="112" t="s">
        <v>262</v>
      </c>
      <c r="F139" s="110" t="s">
        <v>263</v>
      </c>
      <c r="G139" s="80">
        <f t="shared" si="10"/>
        <v>4262600</v>
      </c>
      <c r="H139" s="78">
        <v>4262600</v>
      </c>
      <c r="I139" s="79"/>
      <c r="J139" s="144"/>
      <c r="K139" s="79"/>
    </row>
    <row r="140" spans="1:12" s="61" customFormat="1" ht="19.5" hidden="1" customHeight="1">
      <c r="A140" s="56"/>
      <c r="B140" s="55"/>
      <c r="C140" s="64"/>
      <c r="D140" s="56"/>
      <c r="E140" s="56"/>
      <c r="F140" s="56"/>
      <c r="G140" s="25"/>
      <c r="H140" s="70"/>
      <c r="I140" s="26"/>
      <c r="J140" s="144"/>
      <c r="K140" s="26"/>
    </row>
    <row r="141" spans="1:12" s="35" customFormat="1" ht="54.75" hidden="1" customHeight="1">
      <c r="A141" s="95">
        <v>1400000</v>
      </c>
      <c r="B141" s="81"/>
      <c r="C141" s="81"/>
      <c r="D141" s="100" t="s">
        <v>228</v>
      </c>
      <c r="E141" s="96"/>
      <c r="F141" s="96"/>
      <c r="G141" s="142">
        <f t="shared" ref="G141:G165" si="13">H141+I141</f>
        <v>3973502</v>
      </c>
      <c r="H141" s="157">
        <f>H142</f>
        <v>3715000</v>
      </c>
      <c r="I141" s="161">
        <f>I142</f>
        <v>258502</v>
      </c>
      <c r="J141" s="159">
        <f>J142</f>
        <v>258502</v>
      </c>
      <c r="K141" s="142">
        <f>K142</f>
        <v>0</v>
      </c>
      <c r="L141" s="115"/>
    </row>
    <row r="142" spans="1:12" ht="44.25" hidden="1" customHeight="1">
      <c r="A142" s="95">
        <v>1410000</v>
      </c>
      <c r="B142" s="97"/>
      <c r="C142" s="97"/>
      <c r="D142" s="100" t="s">
        <v>228</v>
      </c>
      <c r="E142" s="82"/>
      <c r="F142" s="82"/>
      <c r="G142" s="142">
        <f t="shared" si="13"/>
        <v>3973502</v>
      </c>
      <c r="H142" s="157">
        <f>SUM(H143:H147)</f>
        <v>3715000</v>
      </c>
      <c r="I142" s="161">
        <f>SUM(I144:I147)</f>
        <v>258502</v>
      </c>
      <c r="J142" s="159">
        <f>SUM(J144:J147)</f>
        <v>258502</v>
      </c>
      <c r="K142" s="142">
        <f>SUM(K143:K147)</f>
        <v>0</v>
      </c>
    </row>
    <row r="143" spans="1:12" ht="159.75" hidden="1" customHeight="1">
      <c r="A143" s="110">
        <v>1416030</v>
      </c>
      <c r="B143" s="108">
        <v>6030</v>
      </c>
      <c r="C143" s="109" t="s">
        <v>214</v>
      </c>
      <c r="D143" s="110" t="s">
        <v>215</v>
      </c>
      <c r="E143" s="122" t="s">
        <v>308</v>
      </c>
      <c r="F143" s="110" t="s">
        <v>309</v>
      </c>
      <c r="G143" s="80">
        <f t="shared" si="13"/>
        <v>150000</v>
      </c>
      <c r="H143" s="78">
        <v>150000</v>
      </c>
      <c r="I143" s="79"/>
      <c r="J143" s="162"/>
      <c r="K143" s="145"/>
    </row>
    <row r="144" spans="1:12" ht="166.5" hidden="1" customHeight="1">
      <c r="A144" s="110">
        <v>1416030</v>
      </c>
      <c r="B144" s="108">
        <v>6030</v>
      </c>
      <c r="C144" s="109" t="s">
        <v>214</v>
      </c>
      <c r="D144" s="110" t="s">
        <v>215</v>
      </c>
      <c r="E144" s="266" t="s">
        <v>314</v>
      </c>
      <c r="F144" s="250" t="s">
        <v>309</v>
      </c>
      <c r="G144" s="80">
        <f t="shared" si="13"/>
        <v>900000</v>
      </c>
      <c r="H144" s="78">
        <v>900000</v>
      </c>
      <c r="I144" s="79"/>
      <c r="J144" s="162"/>
      <c r="K144" s="79"/>
    </row>
    <row r="145" spans="1:11" ht="189.75" hidden="1" customHeight="1">
      <c r="A145" s="83">
        <v>1417691</v>
      </c>
      <c r="B145" s="108">
        <v>7691</v>
      </c>
      <c r="C145" s="109" t="s">
        <v>36</v>
      </c>
      <c r="D145" s="110" t="s">
        <v>71</v>
      </c>
      <c r="E145" s="266"/>
      <c r="F145" s="272"/>
      <c r="G145" s="80">
        <f t="shared" si="13"/>
        <v>258502</v>
      </c>
      <c r="H145" s="78"/>
      <c r="I145" s="79">
        <f>J145+K145</f>
        <v>258502</v>
      </c>
      <c r="J145" s="162">
        <v>258502</v>
      </c>
      <c r="K145" s="79"/>
    </row>
    <row r="146" spans="1:11" s="61" customFormat="1" ht="81" hidden="1" customHeight="1">
      <c r="A146" s="64" t="s">
        <v>230</v>
      </c>
      <c r="B146" s="54">
        <v>7370</v>
      </c>
      <c r="C146" s="63" t="s">
        <v>36</v>
      </c>
      <c r="D146" s="180" t="s">
        <v>231</v>
      </c>
      <c r="E146" s="183" t="s">
        <v>229</v>
      </c>
      <c r="F146" s="181" t="s">
        <v>307</v>
      </c>
      <c r="G146" s="25">
        <f t="shared" si="13"/>
        <v>700000</v>
      </c>
      <c r="H146" s="70">
        <v>700000</v>
      </c>
      <c r="I146" s="26"/>
      <c r="J146" s="162"/>
      <c r="K146" s="26"/>
    </row>
    <row r="147" spans="1:11" ht="66" hidden="1" customHeight="1">
      <c r="A147" s="109" t="s">
        <v>232</v>
      </c>
      <c r="B147" s="83">
        <v>8230</v>
      </c>
      <c r="C147" s="107" t="s">
        <v>233</v>
      </c>
      <c r="D147" s="110" t="s">
        <v>65</v>
      </c>
      <c r="E147" s="121" t="s">
        <v>229</v>
      </c>
      <c r="F147" s="112" t="s">
        <v>307</v>
      </c>
      <c r="G147" s="80">
        <f t="shared" si="13"/>
        <v>1965000</v>
      </c>
      <c r="H147" s="78">
        <v>1965000</v>
      </c>
      <c r="I147" s="79"/>
      <c r="J147" s="162"/>
      <c r="K147" s="79"/>
    </row>
    <row r="148" spans="1:11" ht="48.75" hidden="1" customHeight="1">
      <c r="A148" s="95">
        <v>1500000</v>
      </c>
      <c r="B148" s="87"/>
      <c r="C148" s="87"/>
      <c r="D148" s="100" t="s">
        <v>234</v>
      </c>
      <c r="E148" s="98"/>
      <c r="F148" s="98"/>
      <c r="G148" s="142">
        <f t="shared" si="13"/>
        <v>141617200</v>
      </c>
      <c r="H148" s="140">
        <f>H149</f>
        <v>53317200</v>
      </c>
      <c r="I148" s="139">
        <f>I149</f>
        <v>88300000</v>
      </c>
      <c r="J148" s="163">
        <f>J149</f>
        <v>87000000</v>
      </c>
      <c r="K148" s="139">
        <f>K149</f>
        <v>1300000</v>
      </c>
    </row>
    <row r="149" spans="1:11" ht="47.25" hidden="1" customHeight="1">
      <c r="A149" s="95">
        <v>1510000</v>
      </c>
      <c r="B149" s="87"/>
      <c r="C149" s="87"/>
      <c r="D149" s="100" t="s">
        <v>234</v>
      </c>
      <c r="E149" s="98"/>
      <c r="F149" s="98"/>
      <c r="G149" s="142">
        <f>H149+I149</f>
        <v>141617200</v>
      </c>
      <c r="H149" s="140">
        <f>SUM(H150:H164)</f>
        <v>53317200</v>
      </c>
      <c r="I149" s="139">
        <f>SUM(I150:I164)</f>
        <v>88300000</v>
      </c>
      <c r="J149" s="163">
        <f>SUM(J150:J164)</f>
        <v>87000000</v>
      </c>
      <c r="K149" s="139">
        <f>SUM(K150:K164)</f>
        <v>1300000</v>
      </c>
    </row>
    <row r="150" spans="1:11" ht="42.75" hidden="1" customHeight="1">
      <c r="A150" s="109" t="s">
        <v>235</v>
      </c>
      <c r="B150" s="110">
        <v>4030</v>
      </c>
      <c r="C150" s="109" t="s">
        <v>183</v>
      </c>
      <c r="D150" s="83" t="s">
        <v>184</v>
      </c>
      <c r="E150" s="252" t="s">
        <v>255</v>
      </c>
      <c r="F150" s="269" t="s">
        <v>300</v>
      </c>
      <c r="G150" s="80">
        <f t="shared" si="13"/>
        <v>1500000</v>
      </c>
      <c r="H150" s="78">
        <v>1500000</v>
      </c>
      <c r="I150" s="79">
        <f t="shared" ref="I150:I164" si="14">J150+K150</f>
        <v>0</v>
      </c>
      <c r="J150" s="164"/>
      <c r="K150" s="79"/>
    </row>
    <row r="151" spans="1:11" ht="82.35" hidden="1" customHeight="1">
      <c r="A151" s="109" t="s">
        <v>236</v>
      </c>
      <c r="B151" s="109" t="s">
        <v>189</v>
      </c>
      <c r="C151" s="109" t="s">
        <v>190</v>
      </c>
      <c r="D151" s="112" t="s">
        <v>191</v>
      </c>
      <c r="E151" s="277"/>
      <c r="F151" s="269"/>
      <c r="G151" s="80">
        <f t="shared" si="13"/>
        <v>3535000</v>
      </c>
      <c r="H151" s="78">
        <v>3535000</v>
      </c>
      <c r="I151" s="79">
        <f t="shared" si="14"/>
        <v>0</v>
      </c>
      <c r="J151" s="164"/>
      <c r="K151" s="79"/>
    </row>
    <row r="152" spans="1:11" ht="117.75" hidden="1" customHeight="1">
      <c r="A152" s="116" t="s">
        <v>373</v>
      </c>
      <c r="B152" s="120">
        <v>4083</v>
      </c>
      <c r="C152" s="116" t="s">
        <v>27</v>
      </c>
      <c r="D152" s="110" t="s">
        <v>374</v>
      </c>
      <c r="E152" s="277"/>
      <c r="F152" s="264"/>
      <c r="G152" s="80">
        <f t="shared" si="13"/>
        <v>1300000</v>
      </c>
      <c r="H152" s="78"/>
      <c r="I152" s="79">
        <f t="shared" si="14"/>
        <v>1300000</v>
      </c>
      <c r="J152" s="165"/>
      <c r="K152" s="79">
        <v>1300000</v>
      </c>
    </row>
    <row r="153" spans="1:11" s="61" customFormat="1" ht="74.25" hidden="1" customHeight="1">
      <c r="A153" s="63" t="s">
        <v>238</v>
      </c>
      <c r="B153" s="64" t="s">
        <v>123</v>
      </c>
      <c r="C153" s="64" t="s">
        <v>41</v>
      </c>
      <c r="D153" s="171" t="s">
        <v>124</v>
      </c>
      <c r="E153" s="252" t="s">
        <v>107</v>
      </c>
      <c r="F153" s="301" t="s">
        <v>108</v>
      </c>
      <c r="G153" s="25">
        <f t="shared" si="13"/>
        <v>0</v>
      </c>
      <c r="H153" s="70"/>
      <c r="I153" s="79">
        <f t="shared" si="14"/>
        <v>0</v>
      </c>
      <c r="J153" s="164"/>
      <c r="K153" s="26"/>
    </row>
    <row r="154" spans="1:11" s="61" customFormat="1" ht="83.25" hidden="1" customHeight="1">
      <c r="A154" s="83">
        <v>1517366</v>
      </c>
      <c r="B154" s="83">
        <v>7366</v>
      </c>
      <c r="C154" s="175" t="s">
        <v>36</v>
      </c>
      <c r="D154" s="170" t="s">
        <v>239</v>
      </c>
      <c r="E154" s="253"/>
      <c r="F154" s="302"/>
      <c r="G154" s="80">
        <f t="shared" si="13"/>
        <v>85000000</v>
      </c>
      <c r="H154" s="70"/>
      <c r="I154" s="79">
        <f t="shared" si="14"/>
        <v>85000000</v>
      </c>
      <c r="J154" s="164">
        <v>85000000</v>
      </c>
      <c r="K154" s="26"/>
    </row>
    <row r="155" spans="1:11" ht="83.25" hidden="1" customHeight="1">
      <c r="A155" s="85" t="s">
        <v>357</v>
      </c>
      <c r="B155" s="111">
        <v>6011</v>
      </c>
      <c r="C155" s="85" t="s">
        <v>209</v>
      </c>
      <c r="D155" s="136" t="s">
        <v>210</v>
      </c>
      <c r="E155" s="269" t="s">
        <v>338</v>
      </c>
      <c r="F155" s="269" t="s">
        <v>339</v>
      </c>
      <c r="G155" s="80">
        <f t="shared" si="13"/>
        <v>540000</v>
      </c>
      <c r="H155" s="147">
        <v>540000</v>
      </c>
      <c r="I155" s="79">
        <f t="shared" si="14"/>
        <v>0</v>
      </c>
      <c r="J155" s="164"/>
      <c r="K155" s="148"/>
    </row>
    <row r="156" spans="1:11" s="129" customFormat="1" ht="122.25" hidden="1" customHeight="1">
      <c r="A156" s="85" t="s">
        <v>383</v>
      </c>
      <c r="B156" s="137">
        <v>6092</v>
      </c>
      <c r="C156" s="85" t="s">
        <v>209</v>
      </c>
      <c r="D156" s="136" t="s">
        <v>384</v>
      </c>
      <c r="E156" s="303"/>
      <c r="F156" s="303"/>
      <c r="G156" s="80">
        <f t="shared" si="13"/>
        <v>9993800</v>
      </c>
      <c r="H156" s="147">
        <v>9993800</v>
      </c>
      <c r="I156" s="79">
        <f t="shared" si="14"/>
        <v>0</v>
      </c>
      <c r="J156" s="164"/>
      <c r="K156" s="148"/>
    </row>
    <row r="157" spans="1:11" ht="70.5" hidden="1" customHeight="1">
      <c r="A157" s="85" t="s">
        <v>240</v>
      </c>
      <c r="B157" s="123">
        <v>7370</v>
      </c>
      <c r="C157" s="85" t="s">
        <v>36</v>
      </c>
      <c r="D157" s="136" t="s">
        <v>231</v>
      </c>
      <c r="E157" s="119" t="s">
        <v>325</v>
      </c>
      <c r="F157" s="117" t="s">
        <v>324</v>
      </c>
      <c r="G157" s="138">
        <f t="shared" si="13"/>
        <v>2000000</v>
      </c>
      <c r="H157" s="147">
        <v>2000000</v>
      </c>
      <c r="I157" s="79">
        <f t="shared" si="14"/>
        <v>0</v>
      </c>
      <c r="J157" s="164"/>
      <c r="K157" s="148"/>
    </row>
    <row r="158" spans="1:11" ht="60" hidden="1" customHeight="1">
      <c r="A158" s="107" t="s">
        <v>241</v>
      </c>
      <c r="B158" s="108">
        <v>2010</v>
      </c>
      <c r="C158" s="109" t="s">
        <v>129</v>
      </c>
      <c r="D158" s="112" t="s">
        <v>130</v>
      </c>
      <c r="E158" s="258" t="s">
        <v>282</v>
      </c>
      <c r="F158" s="252" t="s">
        <v>335</v>
      </c>
      <c r="G158" s="80">
        <f t="shared" si="13"/>
        <v>9400000</v>
      </c>
      <c r="H158" s="78">
        <v>9400000</v>
      </c>
      <c r="I158" s="79">
        <f t="shared" si="14"/>
        <v>0</v>
      </c>
      <c r="J158" s="164"/>
      <c r="K158" s="79"/>
    </row>
    <row r="159" spans="1:11" ht="57" hidden="1" customHeight="1">
      <c r="A159" s="107" t="s">
        <v>242</v>
      </c>
      <c r="B159" s="108">
        <v>2080</v>
      </c>
      <c r="C159" s="109" t="s">
        <v>132</v>
      </c>
      <c r="D159" s="112" t="s">
        <v>133</v>
      </c>
      <c r="E159" s="258"/>
      <c r="F159" s="273"/>
      <c r="G159" s="80">
        <f t="shared" si="13"/>
        <v>6148400</v>
      </c>
      <c r="H159" s="78">
        <v>6148400</v>
      </c>
      <c r="I159" s="79">
        <f t="shared" si="14"/>
        <v>0</v>
      </c>
      <c r="J159" s="164"/>
      <c r="K159" s="79"/>
    </row>
    <row r="160" spans="1:11" ht="90" hidden="1" customHeight="1">
      <c r="A160" s="107" t="s">
        <v>334</v>
      </c>
      <c r="B160" s="108">
        <v>2111</v>
      </c>
      <c r="C160" s="109" t="s">
        <v>358</v>
      </c>
      <c r="D160" s="112" t="s">
        <v>360</v>
      </c>
      <c r="E160" s="258"/>
      <c r="F160" s="253"/>
      <c r="G160" s="80">
        <f t="shared" si="13"/>
        <v>3000000</v>
      </c>
      <c r="H160" s="78">
        <v>3000000</v>
      </c>
      <c r="I160" s="79">
        <f t="shared" si="14"/>
        <v>0</v>
      </c>
      <c r="J160" s="164"/>
      <c r="K160" s="79"/>
    </row>
    <row r="161" spans="1:12" s="129" customFormat="1" ht="90" hidden="1" customHeight="1">
      <c r="A161" s="83">
        <v>1518340</v>
      </c>
      <c r="B161" s="178">
        <v>8340</v>
      </c>
      <c r="C161" s="178" t="s">
        <v>76</v>
      </c>
      <c r="D161" s="170" t="s">
        <v>77</v>
      </c>
      <c r="E161" s="172" t="s">
        <v>302</v>
      </c>
      <c r="F161" s="172" t="s">
        <v>301</v>
      </c>
      <c r="G161" s="80">
        <f t="shared" si="13"/>
        <v>2000000</v>
      </c>
      <c r="H161" s="78"/>
      <c r="I161" s="79">
        <f t="shared" si="14"/>
        <v>2000000</v>
      </c>
      <c r="J161" s="164">
        <v>2000000</v>
      </c>
      <c r="K161" s="79"/>
    </row>
    <row r="162" spans="1:12" s="129" customFormat="1" ht="90" hidden="1" customHeight="1">
      <c r="A162" s="176" t="s">
        <v>388</v>
      </c>
      <c r="B162" s="83">
        <v>8110</v>
      </c>
      <c r="C162" s="178" t="s">
        <v>49</v>
      </c>
      <c r="D162" s="171" t="s">
        <v>56</v>
      </c>
      <c r="E162" s="171" t="s">
        <v>262</v>
      </c>
      <c r="F162" s="170" t="s">
        <v>263</v>
      </c>
      <c r="G162" s="80">
        <f t="shared" si="13"/>
        <v>14000000</v>
      </c>
      <c r="H162" s="78">
        <v>14000000</v>
      </c>
      <c r="I162" s="79">
        <f t="shared" si="14"/>
        <v>0</v>
      </c>
      <c r="J162" s="164"/>
      <c r="K162" s="79"/>
    </row>
    <row r="163" spans="1:12" s="61" customFormat="1" ht="53.25" hidden="1" customHeight="1">
      <c r="A163" s="63" t="s">
        <v>237</v>
      </c>
      <c r="B163" s="64" t="s">
        <v>198</v>
      </c>
      <c r="C163" s="64" t="s">
        <v>27</v>
      </c>
      <c r="D163" s="57" t="s">
        <v>28</v>
      </c>
      <c r="E163" s="252" t="s">
        <v>253</v>
      </c>
      <c r="F163" s="301" t="s">
        <v>254</v>
      </c>
      <c r="G163" s="25">
        <f t="shared" si="13"/>
        <v>0</v>
      </c>
      <c r="H163" s="70"/>
      <c r="I163" s="79">
        <f t="shared" si="14"/>
        <v>0</v>
      </c>
      <c r="J163" s="164"/>
      <c r="K163" s="26"/>
    </row>
    <row r="164" spans="1:12" ht="64.5" hidden="1" customHeight="1">
      <c r="A164" s="207" t="s">
        <v>240</v>
      </c>
      <c r="B164" s="217">
        <v>7370</v>
      </c>
      <c r="C164" s="216" t="s">
        <v>36</v>
      </c>
      <c r="D164" s="193" t="s">
        <v>231</v>
      </c>
      <c r="E164" s="253"/>
      <c r="F164" s="302"/>
      <c r="G164" s="204">
        <f t="shared" si="13"/>
        <v>3200000</v>
      </c>
      <c r="H164" s="205">
        <v>3200000</v>
      </c>
      <c r="I164" s="206">
        <f t="shared" si="14"/>
        <v>0</v>
      </c>
      <c r="J164" s="164"/>
      <c r="K164" s="206"/>
    </row>
    <row r="165" spans="1:12" ht="45.75" customHeight="1">
      <c r="A165" s="95">
        <v>3700000</v>
      </c>
      <c r="B165" s="87"/>
      <c r="C165" s="87"/>
      <c r="D165" s="100" t="s">
        <v>243</v>
      </c>
      <c r="E165" s="105"/>
      <c r="F165" s="105"/>
      <c r="G165" s="142">
        <f t="shared" si="13"/>
        <v>304584300</v>
      </c>
      <c r="H165" s="157">
        <f>H166</f>
        <v>151055000</v>
      </c>
      <c r="I165" s="142">
        <f>I166</f>
        <v>153529300</v>
      </c>
      <c r="J165" s="166">
        <f>J166</f>
        <v>0</v>
      </c>
      <c r="K165" s="142">
        <f>K166</f>
        <v>153529300</v>
      </c>
      <c r="L165" s="115">
        <v>1</v>
      </c>
    </row>
    <row r="166" spans="1:12" ht="51" customHeight="1">
      <c r="A166" s="95">
        <v>3710000</v>
      </c>
      <c r="B166" s="87"/>
      <c r="C166" s="87"/>
      <c r="D166" s="100" t="s">
        <v>243</v>
      </c>
      <c r="E166" s="105"/>
      <c r="F166" s="105"/>
      <c r="G166" s="142">
        <f>SUM(G167:G173)</f>
        <v>304584300</v>
      </c>
      <c r="H166" s="157">
        <f>SUM(H167:H173)</f>
        <v>151055000</v>
      </c>
      <c r="I166" s="142">
        <f>SUM(I167:J173)</f>
        <v>153529300</v>
      </c>
      <c r="J166" s="166">
        <f>SUM(J167:J171)</f>
        <v>0</v>
      </c>
      <c r="K166" s="142">
        <f>SUM(K167:K173)</f>
        <v>153529300</v>
      </c>
      <c r="L166" s="115">
        <v>1</v>
      </c>
    </row>
    <row r="167" spans="1:12" ht="99.75" hidden="1" customHeight="1">
      <c r="A167" s="227">
        <v>3718600</v>
      </c>
      <c r="B167" s="228">
        <v>8600</v>
      </c>
      <c r="C167" s="228" t="s">
        <v>95</v>
      </c>
      <c r="D167" s="194" t="s">
        <v>96</v>
      </c>
      <c r="E167" s="196" t="s">
        <v>318</v>
      </c>
      <c r="F167" s="194" t="s">
        <v>330</v>
      </c>
      <c r="G167" s="223">
        <f t="shared" ref="G167:G173" si="15">H167+I167</f>
        <v>186028000</v>
      </c>
      <c r="H167" s="224">
        <v>32498700</v>
      </c>
      <c r="I167" s="229">
        <f>J167+K167</f>
        <v>153529300</v>
      </c>
      <c r="J167" s="164"/>
      <c r="K167" s="229">
        <v>153529300</v>
      </c>
    </row>
    <row r="168" spans="1:12" s="61" customFormat="1" ht="178.35" hidden="1" customHeight="1">
      <c r="A168" s="173">
        <v>3719800</v>
      </c>
      <c r="B168" s="174">
        <v>9800</v>
      </c>
      <c r="C168" s="174" t="s">
        <v>52</v>
      </c>
      <c r="D168" s="258" t="s">
        <v>244</v>
      </c>
      <c r="E168" s="199" t="s">
        <v>72</v>
      </c>
      <c r="F168" s="191" t="s">
        <v>379</v>
      </c>
      <c r="G168" s="25">
        <f t="shared" si="15"/>
        <v>67561300</v>
      </c>
      <c r="H168" s="70">
        <v>67561300</v>
      </c>
      <c r="I168" s="26">
        <f t="shared" ref="I168:I173" si="16">J168+K168</f>
        <v>0</v>
      </c>
      <c r="J168" s="164"/>
      <c r="K168" s="167"/>
    </row>
    <row r="169" spans="1:12" s="61" customFormat="1" ht="87.6" hidden="1" customHeight="1">
      <c r="A169" s="173">
        <v>3719800</v>
      </c>
      <c r="B169" s="174">
        <v>9800</v>
      </c>
      <c r="C169" s="174" t="s">
        <v>52</v>
      </c>
      <c r="D169" s="258"/>
      <c r="E169" s="199" t="s">
        <v>381</v>
      </c>
      <c r="F169" s="192" t="s">
        <v>382</v>
      </c>
      <c r="G169" s="25">
        <f t="shared" si="15"/>
        <v>36100000</v>
      </c>
      <c r="H169" s="70">
        <v>36100000</v>
      </c>
      <c r="I169" s="26">
        <f t="shared" si="16"/>
        <v>0</v>
      </c>
      <c r="J169" s="164"/>
      <c r="K169" s="26"/>
    </row>
    <row r="170" spans="1:12" s="129" customFormat="1" ht="87.6" hidden="1" customHeight="1">
      <c r="A170" s="58">
        <v>3719800</v>
      </c>
      <c r="B170" s="59">
        <v>9800</v>
      </c>
      <c r="C170" s="59" t="s">
        <v>52</v>
      </c>
      <c r="D170" s="265"/>
      <c r="E170" s="201" t="s">
        <v>107</v>
      </c>
      <c r="F170" s="60" t="s">
        <v>108</v>
      </c>
      <c r="G170" s="33">
        <f t="shared" si="15"/>
        <v>10000000</v>
      </c>
      <c r="H170" s="71">
        <v>10000000</v>
      </c>
      <c r="I170" s="34">
        <f t="shared" si="16"/>
        <v>0</v>
      </c>
      <c r="J170" s="164"/>
      <c r="K170" s="34"/>
    </row>
    <row r="171" spans="1:12" s="61" customFormat="1" ht="99.75" customHeight="1">
      <c r="A171" s="54">
        <v>3719800</v>
      </c>
      <c r="B171" s="55">
        <v>9800</v>
      </c>
      <c r="C171" s="55" t="s">
        <v>52</v>
      </c>
      <c r="D171" s="262"/>
      <c r="E171" s="236" t="s">
        <v>302</v>
      </c>
      <c r="F171" s="236" t="s">
        <v>301</v>
      </c>
      <c r="G171" s="25">
        <f t="shared" si="15"/>
        <v>1550000</v>
      </c>
      <c r="H171" s="70">
        <v>1550000</v>
      </c>
      <c r="I171" s="26">
        <f t="shared" si="16"/>
        <v>0</v>
      </c>
      <c r="J171" s="164"/>
      <c r="K171" s="26"/>
      <c r="L171" s="61">
        <v>1</v>
      </c>
    </row>
    <row r="172" spans="1:12" s="129" customFormat="1" ht="144" customHeight="1">
      <c r="A172" s="173">
        <v>3719800</v>
      </c>
      <c r="B172" s="174">
        <v>9800</v>
      </c>
      <c r="C172" s="174" t="s">
        <v>52</v>
      </c>
      <c r="D172" s="262"/>
      <c r="E172" s="247" t="s">
        <v>395</v>
      </c>
      <c r="F172" s="247" t="s">
        <v>396</v>
      </c>
      <c r="G172" s="25">
        <f t="shared" si="15"/>
        <v>1500000</v>
      </c>
      <c r="H172" s="70">
        <v>1500000</v>
      </c>
      <c r="I172" s="26"/>
      <c r="J172" s="164"/>
      <c r="K172" s="26"/>
      <c r="L172" s="129">
        <v>1</v>
      </c>
    </row>
    <row r="173" spans="1:12" s="61" customFormat="1" ht="97.5" hidden="1" customHeight="1">
      <c r="A173" s="54">
        <v>3719800</v>
      </c>
      <c r="B173" s="55">
        <v>9800</v>
      </c>
      <c r="C173" s="55" t="s">
        <v>52</v>
      </c>
      <c r="D173" s="258"/>
      <c r="E173" s="171" t="s">
        <v>262</v>
      </c>
      <c r="F173" s="170" t="s">
        <v>263</v>
      </c>
      <c r="G173" s="25">
        <f t="shared" si="15"/>
        <v>1845000</v>
      </c>
      <c r="H173" s="70">
        <v>1845000</v>
      </c>
      <c r="I173" s="26">
        <f t="shared" si="16"/>
        <v>0</v>
      </c>
      <c r="J173" s="164"/>
      <c r="K173" s="26"/>
    </row>
    <row r="174" spans="1:12" s="61" customFormat="1" ht="19.5" hidden="1" customHeight="1">
      <c r="A174" s="211"/>
      <c r="B174" s="220"/>
      <c r="C174" s="209"/>
      <c r="D174" s="212"/>
      <c r="E174" s="221"/>
      <c r="F174" s="222"/>
      <c r="G174" s="213"/>
      <c r="H174" s="214"/>
      <c r="I174" s="215"/>
      <c r="J174" s="164"/>
      <c r="K174" s="215"/>
    </row>
    <row r="175" spans="1:12" ht="43.5" customHeight="1">
      <c r="A175" s="91">
        <v>5100000</v>
      </c>
      <c r="B175" s="92"/>
      <c r="C175" s="92"/>
      <c r="D175" s="101" t="s">
        <v>393</v>
      </c>
      <c r="E175" s="105"/>
      <c r="F175" s="105"/>
      <c r="G175" s="161">
        <f>H175+I175</f>
        <v>87674300</v>
      </c>
      <c r="H175" s="157">
        <f>H176</f>
        <v>87674300</v>
      </c>
      <c r="I175" s="142">
        <f>I176</f>
        <v>0</v>
      </c>
      <c r="J175" s="166">
        <f>J176</f>
        <v>0</v>
      </c>
      <c r="K175" s="142">
        <f>K176</f>
        <v>0</v>
      </c>
      <c r="L175" s="115">
        <v>1</v>
      </c>
    </row>
    <row r="176" spans="1:12" ht="46.5" customHeight="1">
      <c r="A176" s="91">
        <v>5110000</v>
      </c>
      <c r="B176" s="92"/>
      <c r="C176" s="92"/>
      <c r="D176" s="101" t="s">
        <v>393</v>
      </c>
      <c r="E176" s="105"/>
      <c r="F176" s="105"/>
      <c r="G176" s="161">
        <f>SUM(G177:G183)</f>
        <v>87674300</v>
      </c>
      <c r="H176" s="157">
        <f>SUM(H177:H183)</f>
        <v>87674300</v>
      </c>
      <c r="I176" s="142">
        <f>SUM(I177:J183)</f>
        <v>0</v>
      </c>
      <c r="J176" s="166">
        <f>SUM(J177:J182)</f>
        <v>0</v>
      </c>
      <c r="K176" s="142">
        <f>SUM(K177:K183)</f>
        <v>0</v>
      </c>
      <c r="L176" s="115">
        <v>1</v>
      </c>
    </row>
    <row r="177" spans="1:15" ht="102.75" hidden="1" customHeight="1">
      <c r="A177" s="197" t="s">
        <v>245</v>
      </c>
      <c r="B177" s="198">
        <v>3241</v>
      </c>
      <c r="C177" s="198" t="s">
        <v>246</v>
      </c>
      <c r="D177" s="230" t="s">
        <v>247</v>
      </c>
      <c r="E177" s="190" t="s">
        <v>332</v>
      </c>
      <c r="F177" s="190" t="s">
        <v>333</v>
      </c>
      <c r="G177" s="138">
        <f t="shared" ref="G177:G182" si="17">H177+I177</f>
        <v>7674300</v>
      </c>
      <c r="H177" s="147">
        <f>7324300+350000</f>
        <v>7674300</v>
      </c>
      <c r="I177" s="148"/>
      <c r="J177" s="164"/>
      <c r="K177" s="148"/>
    </row>
    <row r="178" spans="1:15" ht="79.5" customHeight="1">
      <c r="A178" s="83">
        <v>5113242</v>
      </c>
      <c r="B178" s="133">
        <v>3242</v>
      </c>
      <c r="C178" s="133">
        <v>1090</v>
      </c>
      <c r="D178" s="170" t="s">
        <v>380</v>
      </c>
      <c r="E178" s="258" t="s">
        <v>284</v>
      </c>
      <c r="F178" s="258" t="s">
        <v>285</v>
      </c>
      <c r="G178" s="138">
        <f t="shared" si="17"/>
        <v>32400000</v>
      </c>
      <c r="H178" s="147">
        <v>32400000</v>
      </c>
      <c r="I178" s="79"/>
      <c r="J178" s="164"/>
      <c r="K178" s="79"/>
      <c r="L178" s="115">
        <v>1</v>
      </c>
    </row>
    <row r="179" spans="1:15" ht="115.5" hidden="1" customHeight="1">
      <c r="A179" s="217">
        <v>5113140</v>
      </c>
      <c r="B179" s="208">
        <v>3140</v>
      </c>
      <c r="C179" s="208">
        <v>1040</v>
      </c>
      <c r="D179" s="193" t="s">
        <v>161</v>
      </c>
      <c r="E179" s="270"/>
      <c r="F179" s="270"/>
      <c r="G179" s="223">
        <f t="shared" si="17"/>
        <v>1500000</v>
      </c>
      <c r="H179" s="224">
        <v>1500000</v>
      </c>
      <c r="I179" s="206"/>
      <c r="J179" s="164"/>
      <c r="K179" s="206"/>
    </row>
    <row r="180" spans="1:15" ht="131.25" hidden="1" customHeight="1">
      <c r="A180" s="83">
        <v>5113180</v>
      </c>
      <c r="B180" s="187">
        <v>3180</v>
      </c>
      <c r="C180" s="188">
        <v>1060</v>
      </c>
      <c r="D180" s="189" t="s">
        <v>165</v>
      </c>
      <c r="E180" s="271"/>
      <c r="F180" s="271"/>
      <c r="G180" s="80">
        <f t="shared" si="17"/>
        <v>18100000</v>
      </c>
      <c r="H180" s="78">
        <v>18100000</v>
      </c>
      <c r="I180" s="79"/>
      <c r="J180" s="164"/>
      <c r="K180" s="79"/>
      <c r="O180" s="4"/>
    </row>
    <row r="181" spans="1:15" ht="95.25" customHeight="1">
      <c r="A181" s="197">
        <v>5113242</v>
      </c>
      <c r="B181" s="198">
        <v>3242</v>
      </c>
      <c r="C181" s="198">
        <v>1090</v>
      </c>
      <c r="D181" s="231" t="s">
        <v>380</v>
      </c>
      <c r="E181" s="249" t="s">
        <v>310</v>
      </c>
      <c r="F181" s="249" t="s">
        <v>311</v>
      </c>
      <c r="G181" s="138">
        <f t="shared" si="17"/>
        <v>18000000</v>
      </c>
      <c r="H181" s="147">
        <v>18000000</v>
      </c>
      <c r="I181" s="148"/>
      <c r="J181" s="164"/>
      <c r="K181" s="232"/>
      <c r="L181" s="115">
        <v>1</v>
      </c>
    </row>
    <row r="182" spans="1:15" ht="78" hidden="1" customHeight="1">
      <c r="A182" s="83">
        <v>51816082</v>
      </c>
      <c r="B182" s="108">
        <v>6082</v>
      </c>
      <c r="C182" s="109" t="s">
        <v>209</v>
      </c>
      <c r="D182" s="110" t="s">
        <v>248</v>
      </c>
      <c r="E182" s="248" t="s">
        <v>312</v>
      </c>
      <c r="F182" s="248" t="s">
        <v>313</v>
      </c>
      <c r="G182" s="80">
        <f t="shared" si="17"/>
        <v>10000000</v>
      </c>
      <c r="H182" s="78">
        <v>10000000</v>
      </c>
      <c r="I182" s="79"/>
      <c r="J182" s="164"/>
      <c r="K182" s="79"/>
    </row>
    <row r="183" spans="1:15" s="61" customFormat="1" ht="85.5" hidden="1" customHeight="1">
      <c r="A183" s="220"/>
      <c r="B183" s="210"/>
      <c r="C183" s="210"/>
      <c r="D183" s="225"/>
      <c r="E183" s="226"/>
      <c r="F183" s="212"/>
      <c r="G183" s="213"/>
      <c r="H183" s="214"/>
      <c r="I183" s="215">
        <f t="shared" ref="I183" si="18">J183+K183</f>
        <v>0</v>
      </c>
      <c r="J183" s="164"/>
      <c r="K183" s="215"/>
    </row>
    <row r="184" spans="1:15" ht="34.5" customHeight="1">
      <c r="A184" s="98"/>
      <c r="B184" s="98"/>
      <c r="C184" s="98"/>
      <c r="D184" s="100" t="s">
        <v>249</v>
      </c>
      <c r="E184" s="106"/>
      <c r="F184" s="106"/>
      <c r="G184" s="161">
        <f>H184+I184</f>
        <v>2659421018.4700003</v>
      </c>
      <c r="H184" s="157">
        <f>H14+H47+H59+H75+H92+H104+H115+H141+H148+H175+H97+H165</f>
        <v>1925875600</v>
      </c>
      <c r="I184" s="142">
        <f>I14+I47+I59+I75+I92+I104+I115+I141+I148+I175+I97+I165</f>
        <v>733545418.47000003</v>
      </c>
      <c r="J184" s="166">
        <f>J14+J47+J59+J75+J92+J104+J115+J141+J148+J175+J97+J165</f>
        <v>95892022.460000008</v>
      </c>
      <c r="K184" s="142">
        <f>K14+K47+K59+K75+K92+K104+K115+K141+K148+K175+K97+K165</f>
        <v>637653396.00999999</v>
      </c>
      <c r="L184" s="115">
        <v>1</v>
      </c>
    </row>
    <row r="185" spans="1:15" ht="15.75">
      <c r="A185" s="36"/>
      <c r="B185" s="36"/>
      <c r="C185" s="37"/>
      <c r="D185" s="37"/>
      <c r="E185" s="37"/>
      <c r="F185" s="37"/>
      <c r="G185" s="38"/>
      <c r="H185" s="72"/>
      <c r="I185" s="39"/>
      <c r="J185" s="40"/>
      <c r="K185" s="39"/>
      <c r="L185" s="129">
        <v>1</v>
      </c>
    </row>
    <row r="186" spans="1:15" ht="15.75">
      <c r="A186" s="36"/>
      <c r="B186" s="36"/>
      <c r="C186" s="37"/>
      <c r="D186" s="37"/>
      <c r="E186" s="37"/>
      <c r="F186" s="37"/>
      <c r="G186" s="38"/>
      <c r="H186" s="73"/>
      <c r="I186" s="38"/>
      <c r="J186" s="41"/>
      <c r="K186" s="38"/>
      <c r="L186" s="129">
        <v>1</v>
      </c>
    </row>
    <row r="187" spans="1:15" ht="15.75">
      <c r="A187" s="36"/>
      <c r="B187" s="36"/>
      <c r="C187" s="37"/>
      <c r="D187" s="37"/>
      <c r="E187" s="37"/>
      <c r="F187" s="37"/>
      <c r="G187" s="38"/>
      <c r="H187" s="72"/>
      <c r="I187" s="39"/>
      <c r="J187" s="40"/>
      <c r="K187" s="39"/>
      <c r="L187" s="129">
        <v>1</v>
      </c>
    </row>
    <row r="188" spans="1:15" ht="15.75">
      <c r="A188" s="36"/>
      <c r="B188" s="36"/>
      <c r="C188" s="37"/>
      <c r="D188" s="37"/>
      <c r="E188" s="37"/>
      <c r="F188" s="37"/>
      <c r="G188" s="38"/>
      <c r="H188" s="72"/>
      <c r="I188" s="39"/>
      <c r="J188" s="40"/>
      <c r="K188" s="39"/>
      <c r="L188" s="129">
        <v>1</v>
      </c>
    </row>
    <row r="189" spans="1:15" s="241" customFormat="1" ht="110.25" customHeight="1">
      <c r="A189" s="275" t="s">
        <v>250</v>
      </c>
      <c r="B189" s="275"/>
      <c r="C189" s="275"/>
      <c r="D189" s="275"/>
      <c r="G189" s="300" t="s">
        <v>394</v>
      </c>
      <c r="H189" s="300"/>
      <c r="I189" s="300"/>
      <c r="J189" s="130"/>
      <c r="K189" s="242"/>
      <c r="L189" s="241">
        <v>1</v>
      </c>
    </row>
    <row r="190" spans="1:15" s="44" customFormat="1" ht="60" customHeight="1">
      <c r="A190" s="276" t="s">
        <v>251</v>
      </c>
      <c r="B190" s="276"/>
      <c r="C190" s="276"/>
      <c r="D190" s="43"/>
      <c r="E190" s="42"/>
      <c r="F190" s="42"/>
      <c r="G190" s="131"/>
      <c r="H190" s="131"/>
      <c r="I190" s="131"/>
      <c r="J190" s="131"/>
      <c r="K190" s="131"/>
      <c r="L190" s="129">
        <v>1</v>
      </c>
    </row>
    <row r="191" spans="1:15" s="61" customFormat="1" ht="18.75" hidden="1" customHeight="1">
      <c r="A191" s="274"/>
      <c r="B191" s="274"/>
      <c r="C191" s="37"/>
      <c r="D191" s="36"/>
      <c r="E191" s="37"/>
      <c r="F191" s="37"/>
      <c r="G191" s="38"/>
      <c r="H191" s="72"/>
      <c r="I191" s="39"/>
      <c r="J191" s="40"/>
      <c r="K191" s="39"/>
    </row>
    <row r="192" spans="1:15" ht="18.75">
      <c r="A192" s="45"/>
      <c r="B192" s="45"/>
      <c r="C192" s="46"/>
      <c r="D192" s="47"/>
      <c r="E192" s="42"/>
      <c r="F192" s="42"/>
      <c r="G192" s="48"/>
      <c r="H192" s="74"/>
      <c r="I192" s="49"/>
      <c r="J192" s="40"/>
      <c r="K192" s="49"/>
    </row>
    <row r="193" spans="1:11" ht="18.75">
      <c r="A193" s="274"/>
      <c r="B193" s="274"/>
      <c r="C193" s="46"/>
      <c r="D193" s="47"/>
      <c r="E193" s="42"/>
      <c r="F193" s="42"/>
      <c r="G193" s="48"/>
      <c r="H193" s="74"/>
      <c r="I193" s="49"/>
      <c r="J193" s="40"/>
      <c r="K193" s="49"/>
    </row>
    <row r="194" spans="1:11" ht="18.75">
      <c r="A194" s="45"/>
      <c r="B194" s="45"/>
      <c r="C194" s="46"/>
      <c r="D194" s="47"/>
      <c r="E194" s="42"/>
      <c r="F194" s="42"/>
      <c r="G194" s="48"/>
      <c r="H194" s="74"/>
      <c r="I194" s="49"/>
      <c r="J194" s="40"/>
      <c r="K194" s="49"/>
    </row>
    <row r="195" spans="1:11" ht="18.75">
      <c r="A195" s="45"/>
      <c r="B195" s="45"/>
      <c r="C195" s="46"/>
      <c r="D195" s="47"/>
      <c r="E195" s="42"/>
      <c r="F195" s="42"/>
      <c r="G195" s="48"/>
      <c r="H195" s="74"/>
      <c r="I195" s="49"/>
      <c r="J195" s="40"/>
      <c r="K195" s="49"/>
    </row>
    <row r="196" spans="1:11" ht="18.75">
      <c r="A196" s="45"/>
      <c r="B196" s="45"/>
      <c r="C196" s="46"/>
      <c r="D196" s="47"/>
      <c r="E196" s="42"/>
      <c r="F196" s="42"/>
      <c r="G196" s="48"/>
      <c r="H196" s="74"/>
      <c r="I196" s="49"/>
      <c r="J196" s="40"/>
      <c r="K196" s="49"/>
    </row>
    <row r="197" spans="1:11" ht="18.75">
      <c r="A197" s="45"/>
      <c r="B197" s="45"/>
      <c r="C197" s="46"/>
      <c r="D197" s="47"/>
      <c r="E197" s="42"/>
      <c r="F197" s="42"/>
      <c r="G197" s="48"/>
      <c r="H197" s="74"/>
      <c r="I197" s="49"/>
      <c r="J197" s="40"/>
      <c r="K197" s="49"/>
    </row>
    <row r="198" spans="1:11" ht="18.75">
      <c r="A198" s="45"/>
      <c r="B198" s="45"/>
      <c r="C198" s="46"/>
      <c r="D198" s="47"/>
      <c r="E198" s="42"/>
      <c r="F198" s="42"/>
      <c r="G198" s="48"/>
      <c r="H198" s="74"/>
      <c r="I198" s="49"/>
      <c r="J198" s="40"/>
      <c r="K198" s="49"/>
    </row>
    <row r="199" spans="1:11" ht="18.75">
      <c r="A199" s="45"/>
      <c r="B199" s="45"/>
      <c r="C199" s="46"/>
      <c r="D199" s="47"/>
      <c r="E199" s="42"/>
      <c r="F199" s="42"/>
      <c r="G199" s="48"/>
      <c r="H199" s="74"/>
      <c r="I199" s="49"/>
      <c r="J199" s="40"/>
      <c r="K199" s="49"/>
    </row>
    <row r="200" spans="1:11" ht="18.75">
      <c r="A200" s="45"/>
      <c r="B200" s="45"/>
      <c r="C200" s="46"/>
      <c r="D200" s="47"/>
      <c r="E200" s="42"/>
      <c r="F200" s="42"/>
      <c r="G200" s="48"/>
      <c r="H200" s="74"/>
      <c r="I200" s="49"/>
      <c r="J200" s="40"/>
      <c r="K200" s="49"/>
    </row>
    <row r="201" spans="1:11" ht="18.75">
      <c r="A201" s="45"/>
      <c r="B201" s="45"/>
      <c r="C201" s="46"/>
      <c r="D201" s="47"/>
      <c r="E201" s="42"/>
      <c r="F201" s="42"/>
      <c r="G201" s="48"/>
      <c r="H201" s="74"/>
      <c r="I201" s="49"/>
      <c r="J201" s="40"/>
      <c r="K201" s="49"/>
    </row>
    <row r="202" spans="1:11" ht="18.75">
      <c r="A202" s="45"/>
      <c r="B202" s="45"/>
      <c r="C202" s="46"/>
      <c r="D202" s="47"/>
      <c r="E202" s="42"/>
      <c r="F202" s="42"/>
      <c r="G202" s="48"/>
      <c r="H202" s="74"/>
      <c r="I202" s="49"/>
      <c r="J202" s="40"/>
      <c r="K202" s="49"/>
    </row>
    <row r="203" spans="1:11" ht="18.75">
      <c r="A203" s="45"/>
      <c r="B203" s="45"/>
      <c r="C203" s="46"/>
      <c r="D203" s="47"/>
      <c r="E203" s="42"/>
      <c r="F203" s="42"/>
      <c r="G203" s="48"/>
      <c r="H203" s="74"/>
      <c r="I203" s="49"/>
      <c r="J203" s="40"/>
      <c r="K203" s="49"/>
    </row>
    <row r="204" spans="1:11" ht="18.75">
      <c r="A204" s="45"/>
      <c r="B204" s="45"/>
      <c r="C204" s="46"/>
      <c r="D204" s="47"/>
      <c r="E204" s="42"/>
      <c r="F204" s="42"/>
      <c r="G204" s="48"/>
      <c r="H204" s="74"/>
      <c r="I204" s="49"/>
      <c r="J204" s="40"/>
      <c r="K204" s="49"/>
    </row>
    <row r="205" spans="1:11" ht="18.75">
      <c r="A205" s="45"/>
      <c r="B205" s="45"/>
      <c r="C205" s="46"/>
      <c r="D205" s="47"/>
      <c r="E205" s="42"/>
      <c r="F205" s="42"/>
      <c r="G205" s="48"/>
      <c r="H205" s="74"/>
      <c r="I205" s="49"/>
      <c r="J205" s="40"/>
      <c r="K205" s="49"/>
    </row>
    <row r="206" spans="1:11" ht="18.75">
      <c r="A206" s="45"/>
      <c r="B206" s="45"/>
      <c r="C206" s="46"/>
      <c r="D206" s="47"/>
      <c r="E206" s="42"/>
      <c r="F206" s="42"/>
      <c r="G206" s="48"/>
      <c r="H206" s="74"/>
      <c r="I206" s="49"/>
      <c r="J206" s="40"/>
      <c r="K206" s="49"/>
    </row>
    <row r="207" spans="1:11" ht="18.75">
      <c r="A207" s="46"/>
      <c r="B207" s="45"/>
      <c r="C207" s="46"/>
      <c r="D207" s="47"/>
      <c r="E207" s="42"/>
      <c r="F207" s="42"/>
      <c r="G207" s="48"/>
      <c r="H207" s="74"/>
      <c r="I207" s="49"/>
      <c r="J207" s="40"/>
      <c r="K207" s="49"/>
    </row>
    <row r="208" spans="1:11" ht="18.75">
      <c r="A208" s="46"/>
      <c r="B208" s="45"/>
      <c r="C208" s="46"/>
      <c r="D208" s="47"/>
      <c r="E208" s="42"/>
      <c r="F208" s="42"/>
      <c r="G208" s="48"/>
      <c r="H208" s="74"/>
      <c r="I208" s="49"/>
      <c r="J208" s="40"/>
      <c r="K208" s="49"/>
    </row>
    <row r="209" spans="1:11" ht="18.75">
      <c r="A209" s="46"/>
      <c r="B209" s="45"/>
      <c r="C209" s="46"/>
      <c r="D209" s="47"/>
      <c r="E209" s="42"/>
      <c r="F209" s="42"/>
      <c r="G209" s="48"/>
      <c r="H209" s="74"/>
      <c r="I209" s="49"/>
      <c r="J209" s="40"/>
      <c r="K209" s="49"/>
    </row>
    <row r="210" spans="1:11" ht="18.75">
      <c r="A210" s="46"/>
      <c r="B210" s="45"/>
      <c r="C210" s="46"/>
      <c r="D210" s="47"/>
      <c r="E210" s="42"/>
      <c r="F210" s="42"/>
      <c r="G210" s="48"/>
      <c r="H210" s="74"/>
      <c r="I210" s="49"/>
      <c r="J210" s="40"/>
      <c r="K210" s="49"/>
    </row>
    <row r="211" spans="1:11" ht="18.75">
      <c r="A211" s="46"/>
      <c r="B211" s="45"/>
      <c r="C211" s="46"/>
      <c r="D211" s="47"/>
      <c r="E211" s="42"/>
      <c r="F211" s="42"/>
      <c r="G211" s="48"/>
      <c r="H211" s="74"/>
      <c r="I211" s="49"/>
      <c r="J211" s="40"/>
      <c r="K211" s="49"/>
    </row>
    <row r="212" spans="1:11" ht="18.75">
      <c r="A212" s="46"/>
      <c r="B212" s="45"/>
      <c r="C212" s="46"/>
      <c r="D212" s="47"/>
      <c r="E212" s="42"/>
      <c r="F212" s="42"/>
      <c r="G212" s="48"/>
      <c r="H212" s="74"/>
      <c r="I212" s="49"/>
      <c r="J212" s="40"/>
      <c r="K212" s="49"/>
    </row>
    <row r="213" spans="1:11" ht="18.75">
      <c r="A213" s="46"/>
      <c r="B213" s="45"/>
      <c r="C213" s="46"/>
      <c r="D213" s="47"/>
      <c r="E213" s="42"/>
      <c r="F213" s="42"/>
      <c r="G213" s="48"/>
      <c r="H213" s="74"/>
      <c r="I213" s="49"/>
      <c r="J213" s="40"/>
      <c r="K213" s="49"/>
    </row>
    <row r="214" spans="1:11" ht="18.75">
      <c r="A214" s="46"/>
      <c r="B214" s="45"/>
      <c r="C214" s="46"/>
      <c r="D214" s="47"/>
      <c r="E214" s="42"/>
      <c r="F214" s="42"/>
      <c r="G214" s="48"/>
      <c r="H214" s="74"/>
      <c r="I214" s="49"/>
      <c r="J214" s="40"/>
      <c r="K214" s="49"/>
    </row>
    <row r="215" spans="1:11" ht="18.75">
      <c r="A215" s="46"/>
      <c r="B215" s="45"/>
      <c r="C215" s="46"/>
      <c r="D215" s="47"/>
      <c r="E215" s="42"/>
      <c r="F215" s="42"/>
      <c r="G215" s="48"/>
      <c r="H215" s="74"/>
      <c r="I215" s="49"/>
      <c r="J215" s="40"/>
      <c r="K215" s="49"/>
    </row>
    <row r="216" spans="1:11" ht="18.75">
      <c r="A216" s="46"/>
      <c r="B216" s="45"/>
      <c r="C216" s="46"/>
      <c r="D216" s="47"/>
      <c r="E216" s="42"/>
      <c r="F216" s="42"/>
      <c r="G216" s="48"/>
      <c r="H216" s="74"/>
      <c r="I216" s="49"/>
      <c r="J216" s="40"/>
      <c r="K216" s="49"/>
    </row>
    <row r="217" spans="1:11" ht="18.75">
      <c r="A217" s="46"/>
      <c r="B217" s="45"/>
      <c r="C217" s="46"/>
      <c r="D217" s="47"/>
      <c r="E217" s="42"/>
      <c r="F217" s="42"/>
      <c r="G217" s="48"/>
      <c r="H217" s="74"/>
      <c r="I217" s="49"/>
      <c r="J217" s="40"/>
      <c r="K217" s="49"/>
    </row>
    <row r="218" spans="1:11" ht="18.75">
      <c r="A218" s="46"/>
      <c r="B218" s="45"/>
      <c r="C218" s="46"/>
      <c r="D218" s="47"/>
      <c r="E218" s="42"/>
      <c r="F218" s="42"/>
      <c r="G218" s="48"/>
      <c r="H218" s="74"/>
      <c r="I218" s="49"/>
      <c r="J218" s="40"/>
      <c r="K218" s="49"/>
    </row>
    <row r="219" spans="1:11" ht="18.75">
      <c r="A219" s="46"/>
      <c r="B219" s="45"/>
      <c r="C219" s="46"/>
      <c r="D219" s="47"/>
      <c r="E219" s="42"/>
      <c r="F219" s="42"/>
      <c r="G219" s="48"/>
      <c r="H219" s="74"/>
      <c r="I219" s="49"/>
      <c r="J219" s="40"/>
      <c r="K219" s="49"/>
    </row>
    <row r="220" spans="1:11" ht="18.75">
      <c r="A220" s="46"/>
      <c r="B220" s="45"/>
      <c r="C220" s="46"/>
      <c r="D220" s="47"/>
      <c r="E220" s="42"/>
      <c r="F220" s="42"/>
      <c r="G220" s="48"/>
      <c r="H220" s="74"/>
      <c r="I220" s="49"/>
      <c r="J220" s="40"/>
      <c r="K220" s="49"/>
    </row>
    <row r="221" spans="1:11" ht="18.75">
      <c r="A221" s="46"/>
      <c r="B221" s="45"/>
      <c r="C221" s="46"/>
      <c r="D221" s="47"/>
      <c r="E221" s="42"/>
      <c r="F221" s="42"/>
      <c r="G221" s="48"/>
      <c r="H221" s="74"/>
      <c r="I221" s="49"/>
      <c r="J221" s="40"/>
      <c r="K221" s="49"/>
    </row>
    <row r="222" spans="1:11" ht="18.75">
      <c r="A222" s="46"/>
      <c r="B222" s="45"/>
      <c r="C222" s="46"/>
      <c r="D222" s="47"/>
      <c r="E222" s="42"/>
      <c r="F222" s="42"/>
      <c r="G222" s="48"/>
      <c r="H222" s="74"/>
      <c r="I222" s="49"/>
      <c r="J222" s="40"/>
      <c r="K222" s="49"/>
    </row>
    <row r="223" spans="1:11" ht="18.75">
      <c r="A223" s="46"/>
      <c r="B223" s="45"/>
      <c r="C223" s="46"/>
      <c r="D223" s="47"/>
      <c r="E223" s="42"/>
      <c r="F223" s="42"/>
      <c r="G223" s="48"/>
      <c r="H223" s="74"/>
      <c r="I223" s="49"/>
      <c r="J223" s="40"/>
      <c r="K223" s="49"/>
    </row>
    <row r="224" spans="1:11" ht="18.75">
      <c r="A224" s="46"/>
      <c r="B224" s="45"/>
      <c r="C224" s="46"/>
      <c r="D224" s="47"/>
      <c r="E224" s="42"/>
      <c r="F224" s="42"/>
      <c r="G224" s="48"/>
      <c r="H224" s="74"/>
      <c r="I224" s="49"/>
      <c r="J224" s="40"/>
      <c r="K224" s="49"/>
    </row>
    <row r="225" spans="1:11" ht="18.75">
      <c r="A225" s="46"/>
      <c r="B225" s="45"/>
      <c r="C225" s="46"/>
      <c r="D225" s="47"/>
      <c r="E225" s="42"/>
      <c r="F225" s="42"/>
      <c r="G225" s="48"/>
      <c r="H225" s="74"/>
      <c r="I225" s="49"/>
      <c r="J225" s="40"/>
      <c r="K225" s="49"/>
    </row>
    <row r="226" spans="1:11" ht="18.75">
      <c r="A226" s="46"/>
      <c r="B226" s="45"/>
      <c r="C226" s="46"/>
      <c r="D226" s="47"/>
      <c r="E226" s="42"/>
      <c r="F226" s="42"/>
      <c r="G226" s="48"/>
      <c r="H226" s="74"/>
      <c r="I226" s="49"/>
      <c r="J226" s="40"/>
      <c r="K226" s="49"/>
    </row>
    <row r="227" spans="1:11" ht="18.75">
      <c r="A227" s="46"/>
      <c r="B227" s="45"/>
      <c r="C227" s="46"/>
      <c r="D227" s="47"/>
      <c r="E227" s="42"/>
      <c r="F227" s="42"/>
      <c r="G227" s="48"/>
      <c r="H227" s="74"/>
      <c r="I227" s="49"/>
      <c r="J227" s="40"/>
      <c r="K227" s="49"/>
    </row>
    <row r="228" spans="1:11" ht="18.75">
      <c r="A228" s="46"/>
      <c r="B228" s="45"/>
      <c r="C228" s="46"/>
      <c r="D228" s="47"/>
      <c r="E228" s="42"/>
      <c r="F228" s="42"/>
      <c r="G228" s="48"/>
      <c r="H228" s="74"/>
      <c r="I228" s="49"/>
      <c r="J228" s="40"/>
      <c r="K228" s="49"/>
    </row>
    <row r="229" spans="1:11" ht="18.75">
      <c r="A229" s="46"/>
      <c r="B229" s="45"/>
      <c r="C229" s="46"/>
      <c r="D229" s="47"/>
      <c r="E229" s="42"/>
      <c r="F229" s="42"/>
      <c r="G229" s="48"/>
      <c r="H229" s="74"/>
      <c r="I229" s="49"/>
      <c r="J229" s="40"/>
      <c r="K229" s="49"/>
    </row>
    <row r="230" spans="1:11" ht="18.75">
      <c r="A230" s="46"/>
      <c r="B230" s="45"/>
      <c r="C230" s="46"/>
      <c r="D230" s="47"/>
      <c r="E230" s="42"/>
      <c r="F230" s="42"/>
      <c r="G230" s="48"/>
      <c r="H230" s="74"/>
      <c r="I230" s="49"/>
      <c r="J230" s="40"/>
      <c r="K230" s="49"/>
    </row>
    <row r="231" spans="1:11" ht="18.75">
      <c r="A231" s="46"/>
      <c r="B231" s="45"/>
      <c r="C231" s="46"/>
      <c r="D231" s="47"/>
      <c r="E231" s="42"/>
      <c r="F231" s="42"/>
      <c r="G231" s="48"/>
      <c r="H231" s="74"/>
      <c r="I231" s="49"/>
      <c r="J231" s="40"/>
      <c r="K231" s="49"/>
    </row>
    <row r="232" spans="1:11" ht="18.75">
      <c r="A232" s="46"/>
      <c r="B232" s="45"/>
      <c r="C232" s="46"/>
      <c r="D232" s="47"/>
      <c r="E232" s="42"/>
      <c r="F232" s="42"/>
      <c r="G232" s="48"/>
      <c r="H232" s="74"/>
      <c r="I232" s="49"/>
      <c r="J232" s="40"/>
      <c r="K232" s="49"/>
    </row>
    <row r="233" spans="1:11" ht="18.75">
      <c r="A233" s="46"/>
      <c r="B233" s="45"/>
      <c r="C233" s="46"/>
      <c r="D233" s="47"/>
      <c r="E233" s="42"/>
      <c r="F233" s="42"/>
      <c r="G233" s="48"/>
      <c r="H233" s="74"/>
      <c r="I233" s="49"/>
      <c r="J233" s="40"/>
      <c r="K233" s="49"/>
    </row>
    <row r="234" spans="1:11" ht="18.75">
      <c r="A234" s="46"/>
      <c r="B234" s="45"/>
      <c r="C234" s="46"/>
      <c r="D234" s="47"/>
      <c r="E234" s="42"/>
      <c r="F234" s="42"/>
      <c r="G234" s="48"/>
      <c r="H234" s="74"/>
      <c r="I234" s="49"/>
      <c r="J234" s="40"/>
      <c r="K234" s="49"/>
    </row>
    <row r="235" spans="1:11" ht="18.75">
      <c r="A235" s="46"/>
      <c r="B235" s="45"/>
      <c r="C235" s="46"/>
      <c r="D235" s="47"/>
      <c r="E235" s="42"/>
      <c r="F235" s="42"/>
      <c r="G235" s="48"/>
      <c r="H235" s="74"/>
      <c r="I235" s="49"/>
      <c r="J235" s="40"/>
      <c r="K235" s="49"/>
    </row>
    <row r="236" spans="1:11" ht="18.75">
      <c r="A236" s="46"/>
      <c r="B236" s="45"/>
      <c r="C236" s="46"/>
      <c r="D236" s="47"/>
      <c r="E236" s="42"/>
      <c r="F236" s="42"/>
      <c r="G236" s="48"/>
      <c r="H236" s="74"/>
      <c r="I236" s="49"/>
      <c r="J236" s="40"/>
      <c r="K236" s="49"/>
    </row>
    <row r="237" spans="1:11" ht="18.75">
      <c r="A237" s="46"/>
      <c r="B237" s="45"/>
      <c r="C237" s="46"/>
      <c r="D237" s="47"/>
      <c r="E237" s="42"/>
      <c r="F237" s="42"/>
      <c r="G237" s="48"/>
      <c r="H237" s="74"/>
      <c r="I237" s="49"/>
      <c r="J237" s="40"/>
      <c r="K237" s="49"/>
    </row>
    <row r="238" spans="1:11" ht="18.75">
      <c r="A238" s="46"/>
      <c r="B238" s="45"/>
      <c r="C238" s="46"/>
      <c r="D238" s="47"/>
      <c r="E238" s="42"/>
      <c r="F238" s="42"/>
      <c r="G238" s="48"/>
      <c r="H238" s="74"/>
      <c r="I238" s="49"/>
      <c r="J238" s="40"/>
      <c r="K238" s="49"/>
    </row>
    <row r="239" spans="1:11" ht="18.75">
      <c r="A239" s="46"/>
      <c r="B239" s="45"/>
      <c r="C239" s="46"/>
      <c r="D239" s="47"/>
      <c r="E239" s="42"/>
      <c r="F239" s="42"/>
      <c r="G239" s="48"/>
      <c r="H239" s="74"/>
      <c r="I239" s="49"/>
      <c r="J239" s="40"/>
      <c r="K239" s="49"/>
    </row>
    <row r="240" spans="1:11" ht="18.75">
      <c r="A240" s="46"/>
      <c r="B240" s="45"/>
      <c r="C240" s="46"/>
      <c r="D240" s="47"/>
      <c r="E240" s="42"/>
      <c r="F240" s="42"/>
      <c r="G240" s="48"/>
      <c r="H240" s="74"/>
      <c r="I240" s="49"/>
      <c r="J240" s="40"/>
      <c r="K240" s="49"/>
    </row>
    <row r="241" spans="1:11" ht="18.75">
      <c r="A241" s="46"/>
      <c r="B241" s="45"/>
      <c r="C241" s="46"/>
      <c r="D241" s="47"/>
      <c r="E241" s="42"/>
      <c r="F241" s="42"/>
      <c r="G241" s="48"/>
      <c r="H241" s="74"/>
      <c r="I241" s="49"/>
      <c r="J241" s="40"/>
      <c r="K241" s="49"/>
    </row>
    <row r="242" spans="1:11" ht="18.75">
      <c r="A242" s="46"/>
      <c r="B242" s="45"/>
      <c r="C242" s="46"/>
      <c r="D242" s="47"/>
      <c r="E242" s="42"/>
      <c r="F242" s="42"/>
      <c r="G242" s="50"/>
      <c r="H242" s="75"/>
      <c r="I242" s="51"/>
      <c r="J242" s="13"/>
      <c r="K242" s="51"/>
    </row>
    <row r="243" spans="1:11" ht="18.75">
      <c r="A243" s="46"/>
      <c r="B243" s="45"/>
      <c r="C243" s="46"/>
      <c r="D243" s="47"/>
      <c r="E243" s="42"/>
      <c r="F243" s="42"/>
      <c r="G243" s="52"/>
      <c r="H243" s="76"/>
      <c r="I243" s="13"/>
      <c r="J243" s="13"/>
      <c r="K243" s="13"/>
    </row>
    <row r="244" spans="1:11" ht="18.75">
      <c r="A244" s="46"/>
      <c r="B244" s="45"/>
      <c r="C244" s="46"/>
      <c r="D244" s="47"/>
      <c r="E244" s="42"/>
      <c r="F244" s="42"/>
      <c r="G244" s="52"/>
      <c r="H244" s="76"/>
      <c r="I244" s="13"/>
      <c r="J244" s="13"/>
      <c r="K244" s="13"/>
    </row>
    <row r="245" spans="1:11" ht="18.75">
      <c r="A245" s="46"/>
      <c r="B245" s="45"/>
      <c r="C245" s="46"/>
      <c r="D245" s="47"/>
      <c r="E245" s="42"/>
      <c r="F245" s="42"/>
      <c r="G245" s="52"/>
      <c r="H245" s="76"/>
      <c r="I245" s="13"/>
      <c r="J245" s="13"/>
      <c r="K245" s="13"/>
    </row>
    <row r="246" spans="1:11" ht="18.75">
      <c r="A246" s="46"/>
      <c r="B246" s="45"/>
      <c r="C246" s="46"/>
      <c r="D246" s="42"/>
      <c r="E246" s="42"/>
      <c r="F246" s="42"/>
      <c r="G246" s="52"/>
      <c r="H246" s="76"/>
      <c r="I246" s="13"/>
      <c r="J246" s="13"/>
      <c r="K246" s="13"/>
    </row>
    <row r="247" spans="1:11" ht="18.75">
      <c r="A247" s="46"/>
      <c r="B247" s="45"/>
      <c r="C247" s="46"/>
      <c r="D247" s="42"/>
      <c r="E247" s="42"/>
      <c r="F247" s="42"/>
      <c r="G247" s="52"/>
      <c r="H247" s="76"/>
      <c r="I247" s="13"/>
      <c r="J247" s="13"/>
      <c r="K247" s="13"/>
    </row>
    <row r="248" spans="1:11" ht="18.75">
      <c r="A248" s="46"/>
      <c r="B248" s="45"/>
      <c r="C248" s="46"/>
      <c r="D248" s="42"/>
      <c r="E248" s="42"/>
      <c r="F248" s="42"/>
      <c r="G248" s="52"/>
      <c r="H248" s="76"/>
      <c r="I248" s="13"/>
      <c r="J248" s="13"/>
      <c r="K248" s="13"/>
    </row>
    <row r="249" spans="1:11" ht="18.75">
      <c r="A249" s="46"/>
      <c r="B249" s="45"/>
      <c r="C249" s="46"/>
      <c r="D249" s="42"/>
      <c r="E249" s="42"/>
      <c r="F249" s="42"/>
      <c r="G249" s="52"/>
      <c r="H249" s="76"/>
      <c r="I249" s="13"/>
      <c r="J249" s="13"/>
      <c r="K249" s="13"/>
    </row>
    <row r="250" spans="1:11" ht="18.75">
      <c r="A250" s="46"/>
      <c r="B250" s="45"/>
      <c r="C250" s="46"/>
      <c r="D250" s="42"/>
      <c r="E250" s="42"/>
      <c r="F250" s="42"/>
      <c r="G250" s="52"/>
      <c r="H250" s="76"/>
      <c r="I250" s="13"/>
      <c r="J250" s="13"/>
      <c r="K250" s="13"/>
    </row>
    <row r="251" spans="1:11" ht="18.75">
      <c r="A251" s="46"/>
      <c r="B251" s="45"/>
      <c r="C251" s="46"/>
      <c r="D251" s="42"/>
      <c r="E251" s="42"/>
      <c r="F251" s="42"/>
      <c r="G251" s="52"/>
      <c r="H251" s="76"/>
      <c r="I251" s="13"/>
      <c r="J251" s="13"/>
      <c r="K251" s="13"/>
    </row>
    <row r="252" spans="1:11" ht="18.75">
      <c r="A252" s="46"/>
      <c r="B252" s="45"/>
      <c r="C252" s="46"/>
      <c r="D252" s="42"/>
      <c r="E252" s="42"/>
      <c r="F252" s="42"/>
      <c r="G252" s="52"/>
      <c r="H252" s="76"/>
      <c r="I252" s="13"/>
      <c r="J252" s="13"/>
      <c r="K252" s="13"/>
    </row>
    <row r="253" spans="1:11" ht="18.75">
      <c r="A253" s="46"/>
      <c r="B253" s="45"/>
      <c r="C253" s="46"/>
      <c r="D253" s="42"/>
      <c r="E253" s="42"/>
      <c r="F253" s="42"/>
      <c r="G253" s="52"/>
      <c r="H253" s="76"/>
      <c r="I253" s="13"/>
      <c r="J253" s="13"/>
      <c r="K253" s="13"/>
    </row>
    <row r="254" spans="1:11" ht="18.75">
      <c r="A254" s="46"/>
      <c r="B254" s="45"/>
      <c r="C254" s="46"/>
      <c r="D254" s="42"/>
      <c r="E254" s="42"/>
      <c r="F254" s="42"/>
      <c r="G254" s="52"/>
      <c r="H254" s="76"/>
      <c r="I254" s="13"/>
      <c r="J254" s="13"/>
      <c r="K254" s="13"/>
    </row>
    <row r="255" spans="1:11" ht="18.75">
      <c r="A255" s="46"/>
      <c r="B255" s="45"/>
      <c r="C255" s="46"/>
      <c r="D255" s="42"/>
      <c r="E255" s="42"/>
      <c r="F255" s="42"/>
      <c r="G255" s="52"/>
      <c r="H255" s="76"/>
      <c r="I255" s="13"/>
      <c r="J255" s="13"/>
      <c r="K255" s="13"/>
    </row>
    <row r="256" spans="1:11" ht="18.75">
      <c r="A256" s="46"/>
      <c r="B256" s="45"/>
      <c r="C256" s="46"/>
      <c r="D256" s="42"/>
      <c r="E256" s="42"/>
      <c r="F256" s="42"/>
      <c r="G256" s="52"/>
      <c r="H256" s="76"/>
      <c r="I256" s="13"/>
      <c r="J256" s="13"/>
      <c r="K256" s="13"/>
    </row>
    <row r="257" spans="1:11" ht="18.75">
      <c r="A257" s="46"/>
      <c r="B257" s="45"/>
      <c r="C257" s="46"/>
      <c r="D257" s="42"/>
      <c r="E257" s="42"/>
      <c r="F257" s="42"/>
      <c r="G257" s="52"/>
      <c r="H257" s="76"/>
      <c r="I257" s="13"/>
      <c r="J257" s="13"/>
      <c r="K257" s="13"/>
    </row>
    <row r="258" spans="1:11" ht="18.75">
      <c r="A258" s="46"/>
      <c r="B258" s="45"/>
      <c r="C258" s="46"/>
      <c r="D258" s="42"/>
      <c r="E258" s="42"/>
      <c r="F258" s="42"/>
      <c r="G258" s="52"/>
      <c r="H258" s="76"/>
      <c r="I258" s="13"/>
      <c r="J258" s="13"/>
      <c r="K258" s="13"/>
    </row>
    <row r="259" spans="1:11" ht="18.75">
      <c r="A259" s="46"/>
      <c r="B259" s="45"/>
      <c r="C259" s="46"/>
      <c r="D259" s="42"/>
      <c r="E259" s="42"/>
      <c r="F259" s="42"/>
      <c r="G259" s="52"/>
      <c r="H259" s="76"/>
      <c r="I259" s="13"/>
      <c r="J259" s="13"/>
      <c r="K259" s="13"/>
    </row>
    <row r="260" spans="1:11" ht="18.75">
      <c r="A260" s="46"/>
      <c r="B260" s="45"/>
      <c r="C260" s="46"/>
      <c r="D260" s="42"/>
      <c r="E260" s="42"/>
      <c r="F260" s="42"/>
      <c r="G260" s="52"/>
      <c r="H260" s="76"/>
      <c r="I260" s="13"/>
      <c r="J260" s="13"/>
      <c r="K260" s="13"/>
    </row>
    <row r="261" spans="1:11" ht="18.75">
      <c r="A261" s="46"/>
      <c r="B261" s="45"/>
      <c r="C261" s="46"/>
      <c r="D261" s="42"/>
      <c r="E261" s="42"/>
      <c r="F261" s="42"/>
      <c r="G261" s="52"/>
      <c r="H261" s="76"/>
      <c r="I261" s="13"/>
      <c r="J261" s="13"/>
      <c r="K261" s="13"/>
    </row>
    <row r="262" spans="1:11" ht="18.75">
      <c r="A262" s="46"/>
      <c r="B262" s="45"/>
      <c r="C262" s="46"/>
      <c r="D262" s="42"/>
      <c r="E262" s="42"/>
      <c r="F262" s="42"/>
      <c r="G262" s="52"/>
      <c r="H262" s="76"/>
      <c r="I262" s="13"/>
      <c r="J262" s="13"/>
      <c r="K262" s="13"/>
    </row>
    <row r="263" spans="1:11" ht="18.75">
      <c r="A263" s="46"/>
      <c r="B263" s="45"/>
      <c r="C263" s="46"/>
      <c r="D263" s="42"/>
      <c r="E263" s="42"/>
      <c r="F263" s="42"/>
      <c r="G263" s="52"/>
      <c r="H263" s="76"/>
      <c r="I263" s="13"/>
      <c r="J263" s="13"/>
      <c r="K263" s="13"/>
    </row>
    <row r="264" spans="1:11" ht="18.75">
      <c r="A264" s="46"/>
      <c r="B264" s="45"/>
      <c r="C264" s="46"/>
      <c r="D264" s="42"/>
      <c r="E264" s="42"/>
      <c r="F264" s="42"/>
      <c r="G264" s="52"/>
      <c r="H264" s="76"/>
      <c r="I264" s="13"/>
      <c r="J264" s="13"/>
      <c r="K264" s="13"/>
    </row>
    <row r="265" spans="1:11" ht="16.5">
      <c r="A265" s="37"/>
      <c r="B265" s="36"/>
      <c r="C265" s="37"/>
      <c r="D265" s="42"/>
      <c r="E265" s="42"/>
      <c r="F265" s="42"/>
      <c r="G265" s="52"/>
      <c r="H265" s="76"/>
      <c r="I265" s="13"/>
      <c r="J265" s="13"/>
      <c r="K265" s="13"/>
    </row>
    <row r="266" spans="1:11" ht="16.5">
      <c r="A266" s="37"/>
      <c r="B266" s="36"/>
      <c r="C266" s="37"/>
      <c r="D266" s="42"/>
      <c r="E266" s="42"/>
      <c r="F266" s="42"/>
      <c r="G266" s="52"/>
      <c r="H266" s="76"/>
      <c r="I266" s="13"/>
      <c r="J266" s="13"/>
      <c r="K266" s="13"/>
    </row>
    <row r="267" spans="1:11" ht="16.5">
      <c r="A267" s="37"/>
      <c r="B267" s="36"/>
      <c r="C267" s="37"/>
      <c r="D267" s="42"/>
      <c r="E267" s="42"/>
      <c r="F267" s="42"/>
      <c r="G267" s="52"/>
      <c r="H267" s="76"/>
      <c r="I267" s="13"/>
      <c r="J267" s="13"/>
      <c r="K267" s="13"/>
    </row>
    <row r="268" spans="1:11" ht="16.5">
      <c r="A268" s="37"/>
      <c r="B268" s="36"/>
      <c r="C268" s="37"/>
      <c r="D268" s="42"/>
      <c r="E268" s="42"/>
      <c r="F268" s="42"/>
      <c r="G268" s="52"/>
      <c r="H268" s="76"/>
      <c r="I268" s="13"/>
      <c r="J268" s="13"/>
      <c r="K268" s="13"/>
    </row>
    <row r="269" spans="1:11" ht="16.5">
      <c r="A269" s="37"/>
      <c r="B269" s="36"/>
      <c r="C269" s="37"/>
      <c r="D269" s="42"/>
      <c r="E269" s="42"/>
      <c r="F269" s="42"/>
      <c r="G269" s="52"/>
      <c r="H269" s="76"/>
      <c r="I269" s="13"/>
      <c r="J269" s="13"/>
      <c r="K269" s="13"/>
    </row>
    <row r="270" spans="1:11" ht="16.5">
      <c r="A270" s="37"/>
      <c r="B270" s="36"/>
      <c r="C270" s="37"/>
      <c r="D270" s="42"/>
      <c r="E270" s="42"/>
      <c r="F270" s="42"/>
      <c r="G270" s="52"/>
      <c r="H270" s="76"/>
      <c r="I270" s="13"/>
      <c r="J270" s="13"/>
      <c r="K270" s="13"/>
    </row>
    <row r="271" spans="1:11" ht="16.5">
      <c r="A271" s="37"/>
      <c r="B271" s="36"/>
      <c r="C271" s="37"/>
      <c r="D271" s="42"/>
      <c r="E271" s="42"/>
      <c r="F271" s="42"/>
      <c r="G271" s="52"/>
      <c r="H271" s="76"/>
      <c r="I271" s="13"/>
      <c r="J271" s="13"/>
      <c r="K271" s="13"/>
    </row>
    <row r="272" spans="1:11" ht="16.5">
      <c r="A272" s="37"/>
      <c r="B272" s="36"/>
      <c r="C272" s="37"/>
      <c r="D272" s="42"/>
      <c r="E272" s="42"/>
      <c r="F272" s="42"/>
      <c r="G272" s="52"/>
      <c r="H272" s="76"/>
      <c r="I272" s="13"/>
      <c r="J272" s="13"/>
      <c r="K272" s="13"/>
    </row>
    <row r="273" spans="1:11" ht="16.5">
      <c r="A273" s="37"/>
      <c r="B273" s="36"/>
      <c r="C273" s="37"/>
      <c r="D273" s="42"/>
      <c r="E273" s="42"/>
      <c r="F273" s="42"/>
      <c r="G273" s="52"/>
      <c r="H273" s="76"/>
      <c r="I273" s="13"/>
      <c r="J273" s="13"/>
      <c r="K273" s="13"/>
    </row>
    <row r="274" spans="1:11" ht="16.5">
      <c r="A274" s="37"/>
      <c r="B274" s="36"/>
      <c r="C274" s="37"/>
      <c r="D274" s="42"/>
      <c r="E274" s="42"/>
      <c r="F274" s="42"/>
      <c r="G274" s="52"/>
      <c r="H274" s="76"/>
      <c r="I274" s="13"/>
      <c r="J274" s="13"/>
      <c r="K274" s="13"/>
    </row>
    <row r="275" spans="1:11" ht="16.5">
      <c r="A275" s="37"/>
      <c r="B275" s="36"/>
      <c r="C275" s="37"/>
      <c r="D275" s="42"/>
      <c r="E275" s="42"/>
      <c r="F275" s="42"/>
      <c r="G275" s="52"/>
      <c r="H275" s="76"/>
      <c r="I275" s="13"/>
      <c r="J275" s="13"/>
      <c r="K275" s="13"/>
    </row>
    <row r="276" spans="1:11" ht="16.5">
      <c r="A276" s="37"/>
      <c r="B276" s="36"/>
      <c r="C276" s="37"/>
      <c r="D276" s="42"/>
      <c r="E276" s="42"/>
      <c r="F276" s="42"/>
      <c r="G276" s="52"/>
      <c r="H276" s="76"/>
      <c r="I276" s="13"/>
      <c r="J276" s="13"/>
      <c r="K276" s="13"/>
    </row>
    <row r="277" spans="1:11" ht="16.5">
      <c r="A277" s="37"/>
      <c r="B277" s="36"/>
      <c r="C277" s="37"/>
      <c r="D277" s="42"/>
      <c r="E277" s="42"/>
      <c r="F277" s="42"/>
      <c r="G277" s="52"/>
      <c r="H277" s="76"/>
      <c r="I277" s="13"/>
      <c r="J277" s="13"/>
      <c r="K277" s="13"/>
    </row>
    <row r="278" spans="1:11" ht="16.5">
      <c r="A278" s="37"/>
      <c r="B278" s="36"/>
      <c r="C278" s="37"/>
      <c r="D278" s="42"/>
      <c r="E278" s="42"/>
      <c r="F278" s="42"/>
      <c r="G278" s="52"/>
      <c r="H278" s="76"/>
      <c r="I278" s="13"/>
      <c r="J278" s="13"/>
      <c r="K278" s="13"/>
    </row>
    <row r="279" spans="1:11" ht="16.5">
      <c r="A279" s="37"/>
      <c r="B279" s="36"/>
      <c r="C279" s="37"/>
      <c r="D279" s="42"/>
      <c r="E279" s="42"/>
      <c r="F279" s="42"/>
      <c r="G279" s="52"/>
      <c r="H279" s="76"/>
      <c r="I279" s="13"/>
      <c r="J279" s="13"/>
      <c r="K279" s="13"/>
    </row>
    <row r="280" spans="1:11" ht="16.5">
      <c r="A280" s="37"/>
      <c r="B280" s="36"/>
      <c r="C280" s="37"/>
      <c r="D280" s="42"/>
      <c r="E280" s="42"/>
      <c r="F280" s="42"/>
      <c r="G280" s="52"/>
      <c r="H280" s="76"/>
      <c r="I280" s="13"/>
      <c r="J280" s="13"/>
      <c r="K280" s="13"/>
    </row>
    <row r="281" spans="1:11" ht="16.5">
      <c r="A281" s="37"/>
      <c r="B281" s="36"/>
      <c r="C281" s="37"/>
      <c r="D281" s="42"/>
      <c r="E281" s="42"/>
      <c r="F281" s="42"/>
      <c r="G281" s="52"/>
      <c r="H281" s="76"/>
      <c r="I281" s="13"/>
      <c r="J281" s="13"/>
      <c r="K281" s="13"/>
    </row>
    <row r="282" spans="1:11" ht="16.5">
      <c r="A282" s="37"/>
      <c r="B282" s="36"/>
      <c r="C282" s="37"/>
      <c r="D282" s="42"/>
      <c r="E282" s="42"/>
      <c r="F282" s="42"/>
      <c r="G282" s="52"/>
      <c r="H282" s="76"/>
      <c r="I282" s="13"/>
      <c r="J282" s="13"/>
      <c r="K282" s="13"/>
    </row>
    <row r="283" spans="1:11" ht="16.5">
      <c r="A283" s="37"/>
      <c r="B283" s="36"/>
      <c r="C283" s="37"/>
      <c r="D283" s="42"/>
      <c r="E283" s="42"/>
      <c r="F283" s="42"/>
      <c r="G283" s="52"/>
      <c r="H283" s="76"/>
      <c r="I283" s="13"/>
      <c r="J283" s="13"/>
      <c r="K283" s="13"/>
    </row>
    <row r="284" spans="1:11" ht="16.5">
      <c r="A284" s="37"/>
      <c r="B284" s="36"/>
      <c r="C284" s="37"/>
      <c r="D284" s="42"/>
      <c r="E284" s="42"/>
      <c r="F284" s="42"/>
      <c r="G284" s="52"/>
      <c r="H284" s="76"/>
      <c r="I284" s="13"/>
      <c r="J284" s="13"/>
      <c r="K284" s="13"/>
    </row>
    <row r="285" spans="1:11" ht="16.5">
      <c r="A285" s="37"/>
      <c r="B285" s="36"/>
      <c r="C285" s="37"/>
      <c r="D285" s="42"/>
      <c r="E285" s="42"/>
      <c r="F285" s="42"/>
      <c r="G285" s="52"/>
      <c r="H285" s="76"/>
      <c r="I285" s="13"/>
      <c r="J285" s="13"/>
      <c r="K285" s="13"/>
    </row>
    <row r="286" spans="1:11" ht="16.5">
      <c r="A286" s="37"/>
      <c r="B286" s="36"/>
      <c r="C286" s="37"/>
      <c r="D286" s="42"/>
      <c r="E286" s="42"/>
      <c r="F286" s="42"/>
      <c r="G286" s="52"/>
      <c r="H286" s="76"/>
      <c r="I286" s="13"/>
      <c r="J286" s="13"/>
      <c r="K286" s="13"/>
    </row>
    <row r="287" spans="1:11" ht="16.5">
      <c r="A287" s="37"/>
      <c r="B287" s="36"/>
      <c r="C287" s="37"/>
      <c r="D287" s="42"/>
      <c r="E287" s="42"/>
      <c r="F287" s="42"/>
      <c r="G287" s="52"/>
      <c r="H287" s="76"/>
      <c r="I287" s="13"/>
      <c r="J287" s="13"/>
      <c r="K287" s="13"/>
    </row>
    <row r="288" spans="1:11" ht="16.5">
      <c r="A288" s="37"/>
      <c r="B288" s="36"/>
      <c r="C288" s="37"/>
      <c r="D288" s="42"/>
      <c r="E288" s="42"/>
      <c r="F288" s="42"/>
      <c r="G288" s="52"/>
      <c r="H288" s="76"/>
      <c r="I288" s="13"/>
      <c r="J288" s="13"/>
      <c r="K288" s="13"/>
    </row>
    <row r="289" spans="1:11" ht="16.5">
      <c r="A289" s="37"/>
      <c r="B289" s="36"/>
      <c r="C289" s="37"/>
      <c r="D289" s="42"/>
      <c r="E289" s="42"/>
      <c r="F289" s="42"/>
      <c r="G289" s="52"/>
      <c r="H289" s="76"/>
      <c r="I289" s="13"/>
      <c r="J289" s="13"/>
      <c r="K289" s="13"/>
    </row>
    <row r="290" spans="1:11" ht="16.5">
      <c r="A290" s="37"/>
      <c r="B290" s="36"/>
      <c r="C290" s="37"/>
      <c r="D290" s="42"/>
      <c r="E290" s="42"/>
      <c r="F290" s="42"/>
      <c r="G290" s="52"/>
      <c r="H290" s="76"/>
      <c r="I290" s="13"/>
      <c r="J290" s="13"/>
      <c r="K290" s="13"/>
    </row>
    <row r="291" spans="1:11" ht="16.5">
      <c r="A291" s="37"/>
      <c r="B291" s="36"/>
      <c r="C291" s="37"/>
      <c r="D291" s="42"/>
      <c r="E291" s="42"/>
      <c r="F291" s="42"/>
      <c r="G291" s="52"/>
      <c r="H291" s="76"/>
      <c r="I291" s="13"/>
      <c r="J291" s="13"/>
      <c r="K291" s="13"/>
    </row>
    <row r="292" spans="1:11" ht="16.5">
      <c r="A292" s="37"/>
      <c r="B292" s="36"/>
      <c r="C292" s="37"/>
      <c r="D292" s="42"/>
      <c r="E292" s="42"/>
      <c r="F292" s="42"/>
      <c r="G292" s="52"/>
      <c r="H292" s="76"/>
      <c r="I292" s="13"/>
      <c r="J292" s="13"/>
      <c r="K292" s="13"/>
    </row>
    <row r="293" spans="1:11" ht="16.5">
      <c r="A293" s="37"/>
      <c r="B293" s="36"/>
      <c r="C293" s="37"/>
      <c r="D293" s="42"/>
      <c r="E293" s="42"/>
      <c r="F293" s="42"/>
      <c r="G293" s="52"/>
      <c r="H293" s="76"/>
      <c r="I293" s="13"/>
      <c r="J293" s="13"/>
      <c r="K293" s="13"/>
    </row>
    <row r="294" spans="1:11" ht="16.5">
      <c r="A294" s="37"/>
      <c r="B294" s="36"/>
      <c r="C294" s="37"/>
      <c r="D294" s="42"/>
      <c r="E294" s="42"/>
      <c r="F294" s="42"/>
      <c r="G294" s="52"/>
      <c r="H294" s="76"/>
      <c r="I294" s="13"/>
      <c r="J294" s="13"/>
      <c r="K294" s="13"/>
    </row>
    <row r="295" spans="1:11" ht="16.5">
      <c r="A295" s="37"/>
      <c r="B295" s="36"/>
      <c r="C295" s="37"/>
      <c r="D295" s="42"/>
      <c r="E295" s="42"/>
      <c r="F295" s="42"/>
      <c r="G295" s="52"/>
      <c r="H295" s="76"/>
      <c r="I295" s="13"/>
      <c r="J295" s="13"/>
      <c r="K295" s="13"/>
    </row>
    <row r="296" spans="1:11" ht="16.5">
      <c r="A296" s="37"/>
      <c r="B296" s="36"/>
      <c r="C296" s="37"/>
      <c r="D296" s="42"/>
      <c r="E296" s="42"/>
      <c r="F296" s="42"/>
      <c r="G296" s="52"/>
      <c r="H296" s="76"/>
      <c r="I296" s="13"/>
      <c r="J296" s="13"/>
      <c r="K296" s="13"/>
    </row>
    <row r="297" spans="1:11" ht="16.5">
      <c r="A297" s="37"/>
      <c r="B297" s="36"/>
      <c r="C297" s="37"/>
      <c r="D297" s="42"/>
      <c r="E297" s="42"/>
      <c r="F297" s="42"/>
      <c r="G297" s="52"/>
      <c r="H297" s="76"/>
      <c r="I297" s="13"/>
      <c r="J297" s="13"/>
      <c r="K297" s="13"/>
    </row>
    <row r="298" spans="1:11" ht="16.5">
      <c r="A298" s="37"/>
      <c r="B298" s="36"/>
      <c r="C298" s="37"/>
      <c r="D298" s="42"/>
      <c r="E298" s="42"/>
      <c r="F298" s="42"/>
      <c r="G298" s="52"/>
      <c r="H298" s="76"/>
      <c r="I298" s="13"/>
      <c r="J298" s="13"/>
      <c r="K298" s="13"/>
    </row>
    <row r="299" spans="1:11" ht="16.5">
      <c r="A299" s="37"/>
      <c r="B299" s="36"/>
      <c r="C299" s="37"/>
      <c r="D299" s="42"/>
      <c r="E299" s="42"/>
      <c r="F299" s="42"/>
      <c r="G299" s="52"/>
      <c r="H299" s="76"/>
      <c r="I299" s="13"/>
      <c r="J299" s="13"/>
      <c r="K299" s="13"/>
    </row>
    <row r="300" spans="1:11" ht="16.5">
      <c r="A300" s="37"/>
      <c r="B300" s="36"/>
      <c r="C300" s="37"/>
      <c r="D300" s="42"/>
      <c r="E300" s="42"/>
      <c r="F300" s="42"/>
      <c r="G300" s="52"/>
      <c r="H300" s="76"/>
      <c r="I300" s="13"/>
      <c r="J300" s="13"/>
      <c r="K300" s="13"/>
    </row>
    <row r="301" spans="1:11" ht="16.5">
      <c r="A301" s="37"/>
      <c r="B301" s="36"/>
      <c r="C301" s="37"/>
      <c r="D301" s="42"/>
      <c r="E301" s="42"/>
      <c r="F301" s="42"/>
      <c r="G301" s="52"/>
      <c r="H301" s="76"/>
      <c r="I301" s="13"/>
      <c r="J301" s="13"/>
      <c r="K301" s="13"/>
    </row>
    <row r="302" spans="1:11" ht="16.5">
      <c r="A302" s="37"/>
      <c r="B302" s="36"/>
      <c r="C302" s="37"/>
      <c r="D302" s="42"/>
      <c r="E302" s="42"/>
      <c r="F302" s="42"/>
      <c r="G302" s="52"/>
      <c r="H302" s="76"/>
      <c r="I302" s="13"/>
      <c r="J302" s="13"/>
      <c r="K302" s="13"/>
    </row>
    <row r="303" spans="1:11" ht="16.5">
      <c r="A303" s="37"/>
      <c r="B303" s="36"/>
      <c r="C303" s="37"/>
      <c r="D303" s="42"/>
      <c r="E303" s="42"/>
      <c r="F303" s="42"/>
      <c r="G303" s="52"/>
      <c r="H303" s="76"/>
      <c r="I303" s="13"/>
      <c r="J303" s="13"/>
      <c r="K303" s="13"/>
    </row>
    <row r="304" spans="1:11" ht="16.5">
      <c r="A304" s="37"/>
      <c r="B304" s="36"/>
      <c r="C304" s="37"/>
      <c r="D304" s="42"/>
      <c r="E304" s="42"/>
      <c r="F304" s="42"/>
      <c r="G304" s="52"/>
      <c r="H304" s="76"/>
      <c r="I304" s="13"/>
      <c r="J304" s="13"/>
      <c r="K304" s="13"/>
    </row>
    <row r="305" spans="1:11" ht="16.5">
      <c r="A305" s="37"/>
      <c r="B305" s="36"/>
      <c r="C305" s="37"/>
      <c r="D305" s="42"/>
      <c r="E305" s="42"/>
      <c r="F305" s="42"/>
      <c r="G305" s="52"/>
      <c r="H305" s="76"/>
      <c r="I305" s="13"/>
      <c r="J305" s="13"/>
      <c r="K305" s="13"/>
    </row>
    <row r="306" spans="1:11" ht="16.5">
      <c r="A306" s="37"/>
      <c r="B306" s="36"/>
      <c r="C306" s="37"/>
      <c r="D306" s="42"/>
      <c r="E306" s="42"/>
      <c r="F306" s="42"/>
      <c r="G306" s="52"/>
      <c r="H306" s="76"/>
      <c r="I306" s="13"/>
      <c r="J306" s="13"/>
      <c r="K306" s="13"/>
    </row>
    <row r="307" spans="1:11" ht="16.5">
      <c r="A307" s="37"/>
      <c r="B307" s="36"/>
      <c r="C307" s="37"/>
      <c r="D307" s="42"/>
      <c r="E307" s="42"/>
      <c r="F307" s="42"/>
      <c r="G307" s="52"/>
      <c r="H307" s="76"/>
      <c r="I307" s="13"/>
      <c r="J307" s="13"/>
      <c r="K307" s="13"/>
    </row>
    <row r="308" spans="1:11" ht="16.5">
      <c r="A308" s="37"/>
      <c r="B308" s="36"/>
      <c r="C308" s="37"/>
      <c r="D308" s="42"/>
      <c r="E308" s="42"/>
      <c r="F308" s="42"/>
      <c r="G308" s="52"/>
      <c r="H308" s="76"/>
      <c r="I308" s="13"/>
      <c r="J308" s="13"/>
      <c r="K308" s="13"/>
    </row>
    <row r="309" spans="1:11" ht="16.5">
      <c r="A309" s="37"/>
      <c r="B309" s="36"/>
      <c r="C309" s="37"/>
      <c r="D309" s="42"/>
      <c r="E309" s="42"/>
      <c r="F309" s="42"/>
      <c r="G309" s="52"/>
      <c r="H309" s="76"/>
      <c r="I309" s="13"/>
      <c r="J309" s="13"/>
      <c r="K309" s="13"/>
    </row>
    <row r="310" spans="1:11" ht="16.5">
      <c r="A310" s="37"/>
      <c r="B310" s="36"/>
      <c r="C310" s="37"/>
      <c r="D310" s="42"/>
      <c r="E310" s="42"/>
      <c r="F310" s="42"/>
      <c r="G310" s="52"/>
      <c r="H310" s="76"/>
      <c r="I310" s="13"/>
      <c r="J310" s="13"/>
      <c r="K310" s="13"/>
    </row>
    <row r="311" spans="1:11" ht="16.5">
      <c r="A311" s="37"/>
      <c r="B311" s="36"/>
      <c r="C311" s="37"/>
      <c r="D311" s="42"/>
      <c r="E311" s="42"/>
      <c r="F311" s="42"/>
      <c r="G311" s="52"/>
      <c r="H311" s="76"/>
      <c r="I311" s="13"/>
      <c r="J311" s="13"/>
      <c r="K311" s="13"/>
    </row>
    <row r="312" spans="1:11" ht="16.5">
      <c r="A312" s="37"/>
      <c r="B312" s="36"/>
      <c r="C312" s="37"/>
      <c r="D312" s="42"/>
      <c r="E312" s="42"/>
      <c r="F312" s="42"/>
      <c r="G312" s="52"/>
      <c r="H312" s="76"/>
      <c r="I312" s="13"/>
      <c r="J312" s="13"/>
      <c r="K312" s="13"/>
    </row>
    <row r="313" spans="1:11" ht="16.5">
      <c r="A313" s="37"/>
      <c r="B313" s="36"/>
      <c r="C313" s="37"/>
      <c r="D313" s="42"/>
      <c r="E313" s="42"/>
      <c r="F313" s="42"/>
      <c r="G313" s="52"/>
      <c r="H313" s="76"/>
      <c r="I313" s="13"/>
      <c r="J313" s="13"/>
      <c r="K313" s="13"/>
    </row>
    <row r="314" spans="1:11" ht="16.5">
      <c r="A314" s="37"/>
      <c r="B314" s="36"/>
      <c r="C314" s="37"/>
      <c r="D314" s="42"/>
      <c r="E314" s="42"/>
      <c r="F314" s="42"/>
      <c r="G314" s="52"/>
      <c r="H314" s="76"/>
      <c r="I314" s="13"/>
      <c r="J314" s="13"/>
      <c r="K314" s="13"/>
    </row>
    <row r="315" spans="1:11" ht="16.5">
      <c r="A315" s="37"/>
      <c r="B315" s="36"/>
      <c r="C315" s="37"/>
      <c r="D315" s="42"/>
      <c r="E315" s="42"/>
      <c r="F315" s="42"/>
      <c r="G315" s="52"/>
      <c r="H315" s="76"/>
      <c r="I315" s="13"/>
      <c r="J315" s="13"/>
      <c r="K315" s="13"/>
    </row>
    <row r="316" spans="1:11" ht="16.5">
      <c r="A316" s="37"/>
      <c r="B316" s="36"/>
      <c r="C316" s="37"/>
      <c r="D316" s="42"/>
      <c r="E316" s="42"/>
      <c r="F316" s="42"/>
      <c r="G316" s="52"/>
      <c r="H316" s="76"/>
      <c r="I316" s="13"/>
      <c r="J316" s="13"/>
      <c r="K316" s="13"/>
    </row>
    <row r="317" spans="1:11" ht="16.5">
      <c r="A317" s="37"/>
      <c r="B317" s="36"/>
      <c r="C317" s="37"/>
      <c r="D317" s="42"/>
      <c r="E317" s="42"/>
      <c r="F317" s="42"/>
      <c r="G317" s="52"/>
      <c r="H317" s="76"/>
      <c r="I317" s="13"/>
      <c r="J317" s="13"/>
      <c r="K317" s="13"/>
    </row>
    <row r="318" spans="1:11" ht="16.5">
      <c r="A318" s="37"/>
      <c r="B318" s="36"/>
      <c r="C318" s="37"/>
      <c r="D318" s="42"/>
      <c r="E318" s="42"/>
      <c r="F318" s="42"/>
      <c r="G318" s="52"/>
      <c r="H318" s="76"/>
      <c r="I318" s="13"/>
      <c r="J318" s="13"/>
      <c r="K318" s="13"/>
    </row>
    <row r="319" spans="1:11" ht="16.5">
      <c r="A319" s="37"/>
      <c r="B319" s="36"/>
      <c r="C319" s="37"/>
      <c r="D319" s="42"/>
      <c r="E319" s="42"/>
      <c r="F319" s="42"/>
      <c r="G319" s="52"/>
      <c r="H319" s="76"/>
      <c r="I319" s="13"/>
      <c r="J319" s="13"/>
      <c r="K319" s="13"/>
    </row>
    <row r="320" spans="1:11" ht="16.5">
      <c r="A320" s="37"/>
      <c r="B320" s="36"/>
      <c r="C320" s="37"/>
      <c r="D320" s="42"/>
      <c r="E320" s="42"/>
      <c r="F320" s="42"/>
      <c r="G320" s="52"/>
      <c r="H320" s="76"/>
      <c r="I320" s="13"/>
      <c r="J320" s="13"/>
      <c r="K320" s="13"/>
    </row>
    <row r="321" spans="1:11" ht="16.5">
      <c r="A321" s="32"/>
      <c r="D321" s="42"/>
      <c r="E321" s="42"/>
      <c r="F321" s="42"/>
      <c r="G321" s="53"/>
      <c r="H321" s="77"/>
      <c r="I321" s="4"/>
      <c r="K321" s="4"/>
    </row>
    <row r="322" spans="1:11" ht="16.5">
      <c r="A322" s="32"/>
      <c r="D322" s="42"/>
      <c r="E322" s="42"/>
      <c r="F322" s="42"/>
      <c r="G322" s="53"/>
      <c r="H322" s="77"/>
      <c r="I322" s="4"/>
      <c r="K322" s="4"/>
    </row>
    <row r="323" spans="1:11" ht="16.5">
      <c r="A323" s="32"/>
      <c r="D323" s="42"/>
      <c r="E323" s="42"/>
      <c r="F323" s="42"/>
      <c r="G323" s="53"/>
      <c r="H323" s="77"/>
      <c r="I323" s="4"/>
      <c r="K323" s="4"/>
    </row>
    <row r="324" spans="1:11" ht="16.5">
      <c r="A324" s="32"/>
      <c r="D324" s="42"/>
      <c r="E324" s="42"/>
      <c r="F324" s="42"/>
      <c r="G324" s="53"/>
      <c r="H324" s="77"/>
      <c r="I324" s="4"/>
      <c r="K324" s="4"/>
    </row>
    <row r="325" spans="1:11" ht="16.5">
      <c r="A325" s="32"/>
      <c r="D325" s="42"/>
      <c r="E325" s="42"/>
      <c r="F325" s="42"/>
      <c r="G325" s="53"/>
      <c r="H325" s="77"/>
      <c r="I325" s="4"/>
      <c r="K325" s="4"/>
    </row>
    <row r="326" spans="1:11" ht="16.5">
      <c r="A326" s="32"/>
      <c r="D326" s="42"/>
      <c r="E326" s="42"/>
      <c r="F326" s="42"/>
    </row>
    <row r="327" spans="1:11" ht="16.5">
      <c r="A327" s="32"/>
      <c r="D327" s="42"/>
      <c r="E327" s="42"/>
      <c r="F327" s="42"/>
    </row>
    <row r="328" spans="1:11" ht="16.5">
      <c r="A328" s="32"/>
      <c r="D328" s="42"/>
      <c r="E328" s="42"/>
      <c r="F328" s="42"/>
    </row>
    <row r="329" spans="1:11" ht="15">
      <c r="A329" s="32"/>
    </row>
    <row r="330" spans="1:11" ht="15">
      <c r="A330" s="32"/>
    </row>
    <row r="331" spans="1:11" ht="15">
      <c r="A331" s="32"/>
    </row>
    <row r="332" spans="1:11" ht="15">
      <c r="A332" s="32"/>
    </row>
    <row r="333" spans="1:11" ht="15">
      <c r="A333" s="32"/>
    </row>
    <row r="334" spans="1:11" ht="15">
      <c r="A334" s="32"/>
    </row>
    <row r="335" spans="1:11" ht="15">
      <c r="A335" s="32"/>
    </row>
    <row r="336" spans="1:11" ht="15">
      <c r="A336" s="32"/>
    </row>
    <row r="337" spans="1:1" ht="15">
      <c r="A337" s="32"/>
    </row>
    <row r="338" spans="1:1" ht="15">
      <c r="A338" s="32"/>
    </row>
    <row r="339" spans="1:1" ht="15">
      <c r="A339" s="32"/>
    </row>
    <row r="340" spans="1:1" ht="15">
      <c r="A340" s="32"/>
    </row>
    <row r="341" spans="1:1" ht="15">
      <c r="A341" s="32"/>
    </row>
    <row r="342" spans="1:1" ht="15">
      <c r="A342" s="32"/>
    </row>
    <row r="343" spans="1:1" ht="15">
      <c r="A343" s="32"/>
    </row>
    <row r="344" spans="1:1" ht="15">
      <c r="A344" s="32"/>
    </row>
    <row r="345" spans="1:1" ht="15">
      <c r="A345" s="32"/>
    </row>
    <row r="346" spans="1:1" ht="15">
      <c r="A346" s="32"/>
    </row>
    <row r="347" spans="1:1" ht="15">
      <c r="A347" s="32"/>
    </row>
    <row r="348" spans="1:1" ht="15">
      <c r="A348" s="32"/>
    </row>
    <row r="349" spans="1:1" ht="15">
      <c r="A349" s="32"/>
    </row>
    <row r="350" spans="1:1" ht="15">
      <c r="A350" s="32"/>
    </row>
    <row r="351" spans="1:1" ht="15">
      <c r="A351" s="32"/>
    </row>
    <row r="352" spans="1:1" ht="15">
      <c r="A352" s="32"/>
    </row>
    <row r="353" spans="1:1" ht="15">
      <c r="A353" s="32"/>
    </row>
    <row r="354" spans="1:1" ht="15">
      <c r="A354" s="32"/>
    </row>
    <row r="355" spans="1:1" ht="15">
      <c r="A355" s="32"/>
    </row>
    <row r="356" spans="1:1" ht="15">
      <c r="A356" s="32"/>
    </row>
    <row r="357" spans="1:1" ht="15">
      <c r="A357" s="32"/>
    </row>
    <row r="358" spans="1:1" ht="15">
      <c r="A358" s="32"/>
    </row>
    <row r="359" spans="1:1" ht="15">
      <c r="A359" s="32"/>
    </row>
    <row r="360" spans="1:1" ht="15">
      <c r="A360" s="32"/>
    </row>
    <row r="361" spans="1:1" ht="15">
      <c r="A361" s="32"/>
    </row>
    <row r="362" spans="1:1" ht="15">
      <c r="A362" s="32"/>
    </row>
    <row r="363" spans="1:1" ht="15">
      <c r="A363" s="32"/>
    </row>
    <row r="364" spans="1:1" ht="15">
      <c r="A364" s="32"/>
    </row>
    <row r="365" spans="1:1" ht="15">
      <c r="A365" s="32"/>
    </row>
    <row r="366" spans="1:1" ht="15">
      <c r="A366" s="32"/>
    </row>
    <row r="367" spans="1:1" ht="15">
      <c r="A367" s="32"/>
    </row>
    <row r="368" spans="1:1" ht="15">
      <c r="A368" s="32"/>
    </row>
    <row r="369" spans="1:1" ht="15">
      <c r="A369" s="32"/>
    </row>
    <row r="370" spans="1:1" ht="15">
      <c r="A370" s="32"/>
    </row>
    <row r="371" spans="1:1" ht="15">
      <c r="A371" s="32"/>
    </row>
    <row r="372" spans="1:1" ht="15">
      <c r="A372" s="32"/>
    </row>
    <row r="373" spans="1:1" ht="15">
      <c r="A373" s="32"/>
    </row>
    <row r="374" spans="1:1" ht="15">
      <c r="A374" s="32"/>
    </row>
    <row r="375" spans="1:1" ht="15">
      <c r="A375" s="32"/>
    </row>
    <row r="376" spans="1:1" ht="15">
      <c r="A376" s="32"/>
    </row>
    <row r="377" spans="1:1" ht="15">
      <c r="A377" s="32"/>
    </row>
    <row r="378" spans="1:1" ht="15">
      <c r="A378" s="32"/>
    </row>
    <row r="379" spans="1:1" ht="15">
      <c r="A379" s="32"/>
    </row>
    <row r="380" spans="1:1" ht="15">
      <c r="A380" s="32"/>
    </row>
    <row r="381" spans="1:1" ht="15">
      <c r="A381" s="32"/>
    </row>
    <row r="382" spans="1:1" ht="15">
      <c r="A382" s="32"/>
    </row>
    <row r="383" spans="1:1" ht="15">
      <c r="A383" s="32"/>
    </row>
    <row r="384" spans="1:1" ht="15">
      <c r="A384" s="32"/>
    </row>
    <row r="385" spans="1:1" ht="15">
      <c r="A385" s="32"/>
    </row>
    <row r="386" spans="1:1" ht="15">
      <c r="A386" s="32"/>
    </row>
    <row r="387" spans="1:1" ht="15">
      <c r="A387" s="32"/>
    </row>
    <row r="388" spans="1:1" ht="15">
      <c r="A388" s="32"/>
    </row>
    <row r="389" spans="1:1" ht="15">
      <c r="A389" s="32"/>
    </row>
    <row r="390" spans="1:1" ht="15">
      <c r="A390" s="32"/>
    </row>
    <row r="391" spans="1:1" ht="15">
      <c r="A391" s="32"/>
    </row>
    <row r="392" spans="1:1" ht="15">
      <c r="A392" s="32"/>
    </row>
    <row r="393" spans="1:1" ht="15">
      <c r="A393" s="32"/>
    </row>
    <row r="394" spans="1:1" ht="15">
      <c r="A394" s="32"/>
    </row>
    <row r="395" spans="1:1" ht="15">
      <c r="A395" s="32"/>
    </row>
    <row r="396" spans="1:1" ht="15">
      <c r="A396" s="32"/>
    </row>
    <row r="397" spans="1:1" ht="15">
      <c r="A397" s="32"/>
    </row>
    <row r="398" spans="1:1" ht="15">
      <c r="A398" s="32"/>
    </row>
    <row r="399" spans="1:1" ht="15">
      <c r="A399" s="32"/>
    </row>
    <row r="400" spans="1:1" ht="15">
      <c r="A400" s="32"/>
    </row>
    <row r="401" spans="1:1" ht="15">
      <c r="A401" s="32"/>
    </row>
    <row r="402" spans="1:1" ht="15">
      <c r="A402" s="32"/>
    </row>
    <row r="403" spans="1:1" ht="15">
      <c r="A403" s="32"/>
    </row>
    <row r="404" spans="1:1" ht="15">
      <c r="A404" s="32"/>
    </row>
    <row r="405" spans="1:1" ht="15">
      <c r="A405" s="32"/>
    </row>
    <row r="406" spans="1:1" ht="15">
      <c r="A406" s="32"/>
    </row>
    <row r="407" spans="1:1" ht="15">
      <c r="A407" s="32"/>
    </row>
    <row r="408" spans="1:1" ht="15">
      <c r="A408" s="32"/>
    </row>
    <row r="409" spans="1:1" ht="15">
      <c r="A409" s="32"/>
    </row>
    <row r="410" spans="1:1" ht="15">
      <c r="A410" s="32"/>
    </row>
    <row r="411" spans="1:1" ht="15">
      <c r="A411" s="32"/>
    </row>
    <row r="412" spans="1:1" ht="15">
      <c r="A412" s="32"/>
    </row>
    <row r="413" spans="1:1" ht="15">
      <c r="A413" s="32"/>
    </row>
    <row r="414" spans="1:1" ht="15">
      <c r="A414" s="32"/>
    </row>
    <row r="415" spans="1:1" ht="15">
      <c r="A415" s="32"/>
    </row>
    <row r="416" spans="1:1" ht="15">
      <c r="A416" s="32"/>
    </row>
    <row r="417" spans="1:1" ht="15">
      <c r="A417" s="32"/>
    </row>
    <row r="418" spans="1:1" ht="15">
      <c r="A418" s="32"/>
    </row>
    <row r="419" spans="1:1" ht="15">
      <c r="A419" s="32"/>
    </row>
    <row r="420" spans="1:1" ht="15">
      <c r="A420" s="32"/>
    </row>
    <row r="421" spans="1:1" ht="15">
      <c r="A421" s="32"/>
    </row>
    <row r="422" spans="1:1" ht="15">
      <c r="A422" s="32"/>
    </row>
    <row r="423" spans="1:1" ht="15">
      <c r="A423" s="32"/>
    </row>
    <row r="424" spans="1:1" ht="15">
      <c r="A424" s="32"/>
    </row>
    <row r="425" spans="1:1" ht="15">
      <c r="A425" s="32"/>
    </row>
    <row r="426" spans="1:1" ht="15">
      <c r="A426" s="32"/>
    </row>
    <row r="427" spans="1:1" ht="15">
      <c r="A427" s="32"/>
    </row>
    <row r="428" spans="1:1" ht="15">
      <c r="A428" s="32"/>
    </row>
    <row r="429" spans="1:1" ht="15">
      <c r="A429" s="32"/>
    </row>
    <row r="430" spans="1:1" ht="15">
      <c r="A430" s="32"/>
    </row>
    <row r="431" spans="1:1" ht="15">
      <c r="A431" s="32"/>
    </row>
    <row r="432" spans="1:1" ht="15">
      <c r="A432" s="32"/>
    </row>
    <row r="433" spans="1:1" ht="15">
      <c r="A433" s="32"/>
    </row>
    <row r="434" spans="1:1" ht="15">
      <c r="A434" s="32"/>
    </row>
    <row r="435" spans="1:1" ht="15">
      <c r="A435" s="32"/>
    </row>
    <row r="436" spans="1:1" ht="15">
      <c r="A436" s="32"/>
    </row>
    <row r="437" spans="1:1" ht="15">
      <c r="A437" s="32"/>
    </row>
    <row r="438" spans="1:1" ht="15">
      <c r="A438" s="32"/>
    </row>
    <row r="439" spans="1:1" ht="15">
      <c r="A439" s="32"/>
    </row>
    <row r="440" spans="1:1" ht="15">
      <c r="A440" s="32"/>
    </row>
    <row r="441" spans="1:1" ht="15">
      <c r="A441" s="32"/>
    </row>
    <row r="442" spans="1:1" ht="15">
      <c r="A442" s="32"/>
    </row>
    <row r="443" spans="1:1" ht="15">
      <c r="A443" s="32"/>
    </row>
    <row r="444" spans="1:1" ht="15">
      <c r="A444" s="32"/>
    </row>
    <row r="445" spans="1:1" ht="15">
      <c r="A445" s="32"/>
    </row>
    <row r="446" spans="1:1" ht="15">
      <c r="A446" s="32"/>
    </row>
    <row r="447" spans="1:1" ht="15">
      <c r="A447" s="32"/>
    </row>
    <row r="448" spans="1:1" ht="15">
      <c r="A448" s="32"/>
    </row>
    <row r="449" spans="1:1" ht="15">
      <c r="A449" s="32"/>
    </row>
    <row r="450" spans="1:1" ht="15">
      <c r="A450" s="32"/>
    </row>
    <row r="451" spans="1:1" ht="15">
      <c r="A451" s="32"/>
    </row>
    <row r="452" spans="1:1" ht="15">
      <c r="A452" s="32"/>
    </row>
    <row r="453" spans="1:1" ht="15">
      <c r="A453" s="32"/>
    </row>
    <row r="454" spans="1:1" ht="15">
      <c r="A454" s="32"/>
    </row>
    <row r="455" spans="1:1" ht="15">
      <c r="A455" s="32"/>
    </row>
    <row r="456" spans="1:1" ht="15">
      <c r="A456" s="32"/>
    </row>
    <row r="457" spans="1:1" ht="15">
      <c r="A457" s="32"/>
    </row>
    <row r="458" spans="1:1" ht="15">
      <c r="A458" s="32"/>
    </row>
    <row r="459" spans="1:1" ht="15">
      <c r="A459" s="32"/>
    </row>
    <row r="460" spans="1:1" ht="15">
      <c r="A460" s="32"/>
    </row>
    <row r="461" spans="1:1" ht="15">
      <c r="A461" s="32"/>
    </row>
    <row r="462" spans="1:1" ht="15">
      <c r="A462" s="32"/>
    </row>
    <row r="463" spans="1:1" ht="15">
      <c r="A463" s="32"/>
    </row>
    <row r="464" spans="1:1" ht="15">
      <c r="A464" s="32"/>
    </row>
    <row r="465" spans="1:1" ht="15">
      <c r="A465" s="32"/>
    </row>
    <row r="466" spans="1:1" ht="15">
      <c r="A466" s="32"/>
    </row>
    <row r="467" spans="1:1" ht="15">
      <c r="A467" s="32"/>
    </row>
    <row r="468" spans="1:1" ht="15">
      <c r="A468" s="32"/>
    </row>
    <row r="469" spans="1:1" ht="15">
      <c r="A469" s="32"/>
    </row>
    <row r="470" spans="1:1" ht="15">
      <c r="A470" s="32"/>
    </row>
    <row r="471" spans="1:1" ht="15">
      <c r="A471" s="32"/>
    </row>
    <row r="472" spans="1:1" ht="15">
      <c r="A472" s="32"/>
    </row>
    <row r="473" spans="1:1" ht="15">
      <c r="A473" s="32"/>
    </row>
    <row r="474" spans="1:1" ht="15">
      <c r="A474" s="32"/>
    </row>
    <row r="475" spans="1:1" ht="15">
      <c r="A475" s="32"/>
    </row>
    <row r="476" spans="1:1" ht="15">
      <c r="A476" s="32"/>
    </row>
    <row r="477" spans="1:1" ht="15">
      <c r="A477" s="32"/>
    </row>
    <row r="478" spans="1:1" ht="15">
      <c r="A478" s="32"/>
    </row>
    <row r="479" spans="1:1" ht="15">
      <c r="A479" s="32"/>
    </row>
    <row r="480" spans="1:1" ht="15">
      <c r="A480" s="32"/>
    </row>
    <row r="481" spans="1:1" ht="15">
      <c r="A481" s="32"/>
    </row>
    <row r="482" spans="1:1" ht="15">
      <c r="A482" s="32"/>
    </row>
    <row r="483" spans="1:1" ht="15">
      <c r="A483" s="32"/>
    </row>
    <row r="484" spans="1:1" ht="15">
      <c r="A484" s="32"/>
    </row>
    <row r="485" spans="1:1" ht="15">
      <c r="A485" s="32"/>
    </row>
    <row r="486" spans="1:1" ht="15">
      <c r="A486" s="32"/>
    </row>
    <row r="487" spans="1:1" ht="15">
      <c r="A487" s="32"/>
    </row>
    <row r="488" spans="1:1" ht="15">
      <c r="A488" s="32"/>
    </row>
    <row r="489" spans="1:1" ht="15">
      <c r="A489" s="32"/>
    </row>
    <row r="490" spans="1:1" ht="15">
      <c r="A490" s="32"/>
    </row>
    <row r="491" spans="1:1" ht="15">
      <c r="A491" s="32"/>
    </row>
    <row r="492" spans="1:1" ht="15">
      <c r="A492" s="32"/>
    </row>
    <row r="493" spans="1:1" ht="15">
      <c r="A493" s="32"/>
    </row>
    <row r="494" spans="1:1" ht="15">
      <c r="A494" s="32"/>
    </row>
    <row r="495" spans="1:1" ht="15">
      <c r="A495" s="32"/>
    </row>
    <row r="496" spans="1:1" ht="15">
      <c r="A496" s="32"/>
    </row>
    <row r="497" spans="1:1" ht="15">
      <c r="A497" s="32"/>
    </row>
    <row r="498" spans="1:1" ht="15">
      <c r="A498" s="32"/>
    </row>
    <row r="499" spans="1:1" ht="15">
      <c r="A499" s="32"/>
    </row>
    <row r="500" spans="1:1" ht="15">
      <c r="A500" s="32"/>
    </row>
    <row r="501" spans="1:1" ht="15">
      <c r="A501" s="32"/>
    </row>
    <row r="502" spans="1:1" ht="15">
      <c r="A502" s="32"/>
    </row>
    <row r="503" spans="1:1" ht="15">
      <c r="A503" s="32"/>
    </row>
    <row r="504" spans="1:1" ht="15">
      <c r="A504" s="32"/>
    </row>
    <row r="505" spans="1:1" ht="15">
      <c r="A505" s="32"/>
    </row>
    <row r="506" spans="1:1" ht="15">
      <c r="A506" s="32"/>
    </row>
    <row r="507" spans="1:1" ht="15">
      <c r="A507" s="32"/>
    </row>
    <row r="508" spans="1:1" ht="15">
      <c r="A508" s="32"/>
    </row>
    <row r="509" spans="1:1" ht="15">
      <c r="A509" s="32"/>
    </row>
    <row r="510" spans="1:1" ht="15">
      <c r="A510" s="32"/>
    </row>
    <row r="511" spans="1:1" ht="15">
      <c r="A511" s="32"/>
    </row>
    <row r="512" spans="1:1" ht="15">
      <c r="A512" s="32"/>
    </row>
    <row r="513" spans="1:1" ht="15">
      <c r="A513" s="32"/>
    </row>
    <row r="514" spans="1:1" ht="15">
      <c r="A514" s="32"/>
    </row>
    <row r="515" spans="1:1" ht="15">
      <c r="A515" s="32"/>
    </row>
    <row r="516" spans="1:1" ht="15">
      <c r="A516" s="32"/>
    </row>
    <row r="517" spans="1:1" ht="15">
      <c r="A517" s="32"/>
    </row>
    <row r="518" spans="1:1" ht="15">
      <c r="A518" s="32"/>
    </row>
    <row r="519" spans="1:1" ht="15">
      <c r="A519" s="32"/>
    </row>
    <row r="520" spans="1:1" ht="15">
      <c r="A520" s="32"/>
    </row>
    <row r="521" spans="1:1" ht="15">
      <c r="A521" s="32"/>
    </row>
    <row r="522" spans="1:1" ht="15">
      <c r="A522" s="32"/>
    </row>
    <row r="523" spans="1:1" ht="15">
      <c r="A523" s="32"/>
    </row>
    <row r="524" spans="1:1" ht="15">
      <c r="A524" s="32"/>
    </row>
    <row r="525" spans="1:1" ht="15">
      <c r="A525" s="32"/>
    </row>
    <row r="526" spans="1:1" ht="15">
      <c r="A526" s="32"/>
    </row>
    <row r="527" spans="1:1" ht="15">
      <c r="A527" s="32"/>
    </row>
    <row r="528" spans="1:1" ht="15">
      <c r="A528" s="32"/>
    </row>
    <row r="529" spans="1:1" ht="15">
      <c r="A529" s="32"/>
    </row>
    <row r="530" spans="1:1" ht="15">
      <c r="A530" s="32"/>
    </row>
    <row r="531" spans="1:1" ht="15">
      <c r="A531" s="32"/>
    </row>
    <row r="532" spans="1:1" ht="15">
      <c r="A532" s="32"/>
    </row>
    <row r="533" spans="1:1" ht="15">
      <c r="A533" s="32"/>
    </row>
    <row r="534" spans="1:1" ht="15">
      <c r="A534" s="32"/>
    </row>
    <row r="535" spans="1:1" ht="15">
      <c r="A535" s="32"/>
    </row>
    <row r="536" spans="1:1" ht="15">
      <c r="A536" s="32"/>
    </row>
    <row r="537" spans="1:1" ht="15">
      <c r="A537" s="32"/>
    </row>
    <row r="538" spans="1:1" ht="15">
      <c r="A538" s="32"/>
    </row>
    <row r="539" spans="1:1" ht="15">
      <c r="A539" s="32"/>
    </row>
    <row r="540" spans="1:1" ht="15">
      <c r="A540" s="32"/>
    </row>
    <row r="541" spans="1:1" ht="15">
      <c r="A541" s="32"/>
    </row>
    <row r="542" spans="1:1" ht="15">
      <c r="A542" s="32"/>
    </row>
    <row r="543" spans="1:1" ht="15">
      <c r="A543" s="32"/>
    </row>
    <row r="544" spans="1:1" ht="15">
      <c r="A544" s="32"/>
    </row>
    <row r="545" spans="1:1" ht="15">
      <c r="A545" s="32"/>
    </row>
    <row r="546" spans="1:1" ht="15">
      <c r="A546" s="32"/>
    </row>
    <row r="547" spans="1:1" ht="15">
      <c r="A547" s="32"/>
    </row>
    <row r="548" spans="1:1" ht="15">
      <c r="A548" s="32"/>
    </row>
    <row r="549" spans="1:1" ht="15">
      <c r="A549" s="32"/>
    </row>
    <row r="550" spans="1:1" ht="15">
      <c r="A550" s="32"/>
    </row>
    <row r="551" spans="1:1" ht="15">
      <c r="A551" s="32"/>
    </row>
    <row r="552" spans="1:1" ht="15">
      <c r="A552" s="32"/>
    </row>
    <row r="553" spans="1:1" ht="15">
      <c r="A553" s="32"/>
    </row>
    <row r="554" spans="1:1" ht="15">
      <c r="A554" s="32"/>
    </row>
    <row r="555" spans="1:1" ht="15">
      <c r="A555" s="32"/>
    </row>
    <row r="556" spans="1:1" ht="15">
      <c r="A556" s="32"/>
    </row>
    <row r="557" spans="1:1" ht="15">
      <c r="A557" s="32"/>
    </row>
    <row r="558" spans="1:1" ht="15">
      <c r="A558" s="32"/>
    </row>
    <row r="559" spans="1:1" ht="15">
      <c r="A559" s="32"/>
    </row>
    <row r="560" spans="1:1" ht="15">
      <c r="A560" s="32"/>
    </row>
    <row r="561" spans="1:1" ht="15">
      <c r="A561" s="32"/>
    </row>
    <row r="562" spans="1:1" ht="15">
      <c r="A562" s="32"/>
    </row>
    <row r="563" spans="1:1" ht="15">
      <c r="A563" s="32"/>
    </row>
    <row r="564" spans="1:1" ht="15">
      <c r="A564" s="32"/>
    </row>
    <row r="565" spans="1:1" ht="15">
      <c r="A565" s="32"/>
    </row>
    <row r="566" spans="1:1" ht="15">
      <c r="A566" s="32"/>
    </row>
    <row r="567" spans="1:1" ht="15">
      <c r="A567" s="32"/>
    </row>
    <row r="568" spans="1:1" ht="15">
      <c r="A568" s="32"/>
    </row>
    <row r="569" spans="1:1" ht="15">
      <c r="A569" s="32"/>
    </row>
    <row r="570" spans="1:1" ht="15">
      <c r="A570" s="32"/>
    </row>
    <row r="571" spans="1:1" ht="15">
      <c r="A571" s="32"/>
    </row>
    <row r="572" spans="1:1" ht="15">
      <c r="A572" s="32"/>
    </row>
    <row r="573" spans="1:1" ht="15">
      <c r="A573" s="32"/>
    </row>
    <row r="574" spans="1:1" ht="15">
      <c r="A574" s="32"/>
    </row>
    <row r="575" spans="1:1" ht="15">
      <c r="A575" s="32"/>
    </row>
    <row r="576" spans="1:1" ht="15">
      <c r="A576" s="32"/>
    </row>
    <row r="577" spans="1:1" ht="15">
      <c r="A577" s="32"/>
    </row>
    <row r="578" spans="1:1" ht="15">
      <c r="A578" s="32"/>
    </row>
    <row r="579" spans="1:1" ht="15">
      <c r="A579" s="32"/>
    </row>
    <row r="580" spans="1:1" ht="15">
      <c r="A580" s="32"/>
    </row>
    <row r="581" spans="1:1" ht="15">
      <c r="A581" s="32"/>
    </row>
    <row r="582" spans="1:1" ht="15">
      <c r="A582" s="32"/>
    </row>
    <row r="583" spans="1:1" ht="15">
      <c r="A583" s="32"/>
    </row>
    <row r="584" spans="1:1" ht="15">
      <c r="A584" s="32"/>
    </row>
    <row r="585" spans="1:1" ht="15">
      <c r="A585" s="32"/>
    </row>
    <row r="586" spans="1:1" ht="15">
      <c r="A586" s="32"/>
    </row>
    <row r="587" spans="1:1" ht="15">
      <c r="A587" s="32"/>
    </row>
    <row r="588" spans="1:1" ht="15">
      <c r="A588" s="32"/>
    </row>
    <row r="589" spans="1:1" ht="15">
      <c r="A589" s="32"/>
    </row>
    <row r="590" spans="1:1" ht="15">
      <c r="A590" s="32"/>
    </row>
    <row r="591" spans="1:1" ht="15">
      <c r="A591" s="32"/>
    </row>
    <row r="592" spans="1:1" ht="15">
      <c r="A592" s="32"/>
    </row>
    <row r="593" spans="1:1" ht="15">
      <c r="A593" s="32"/>
    </row>
    <row r="594" spans="1:1" ht="15">
      <c r="A594" s="32"/>
    </row>
    <row r="595" spans="1:1" ht="15">
      <c r="A595" s="32"/>
    </row>
    <row r="596" spans="1:1" ht="15">
      <c r="A596" s="32"/>
    </row>
    <row r="597" spans="1:1" ht="15">
      <c r="A597" s="32"/>
    </row>
    <row r="598" spans="1:1" ht="15">
      <c r="A598" s="32"/>
    </row>
    <row r="599" spans="1:1" ht="15">
      <c r="A599" s="32"/>
    </row>
    <row r="600" spans="1:1" ht="15">
      <c r="A600" s="32"/>
    </row>
    <row r="601" spans="1:1" ht="15">
      <c r="A601" s="32"/>
    </row>
    <row r="602" spans="1:1" ht="15">
      <c r="A602" s="32"/>
    </row>
    <row r="603" spans="1:1" ht="15">
      <c r="A603" s="32"/>
    </row>
    <row r="604" spans="1:1" ht="15">
      <c r="A604" s="32"/>
    </row>
    <row r="605" spans="1:1" ht="15">
      <c r="A605" s="32"/>
    </row>
    <row r="606" spans="1:1" ht="15">
      <c r="A606" s="32"/>
    </row>
    <row r="607" spans="1:1" ht="15">
      <c r="A607" s="32"/>
    </row>
    <row r="608" spans="1:1" ht="15">
      <c r="A608" s="32"/>
    </row>
    <row r="609" spans="1:1" ht="15">
      <c r="A609" s="32"/>
    </row>
    <row r="610" spans="1:1" ht="15">
      <c r="A610" s="32"/>
    </row>
    <row r="611" spans="1:1" ht="15">
      <c r="A611" s="32"/>
    </row>
    <row r="612" spans="1:1" ht="15">
      <c r="A612" s="32"/>
    </row>
    <row r="613" spans="1:1" ht="15">
      <c r="A613" s="32"/>
    </row>
    <row r="614" spans="1:1" ht="15">
      <c r="A614" s="32"/>
    </row>
    <row r="615" spans="1:1" ht="15">
      <c r="A615" s="32"/>
    </row>
    <row r="616" spans="1:1" ht="15">
      <c r="A616" s="32"/>
    </row>
    <row r="617" spans="1:1" ht="15">
      <c r="A617" s="32"/>
    </row>
    <row r="618" spans="1:1" ht="15">
      <c r="A618" s="32"/>
    </row>
    <row r="619" spans="1:1" ht="15">
      <c r="A619" s="32"/>
    </row>
    <row r="620" spans="1:1" ht="15">
      <c r="A620" s="32"/>
    </row>
    <row r="621" spans="1:1" ht="15">
      <c r="A621" s="32"/>
    </row>
    <row r="622" spans="1:1" ht="15">
      <c r="A622" s="32"/>
    </row>
    <row r="623" spans="1:1" ht="15">
      <c r="A623" s="32"/>
    </row>
    <row r="624" spans="1:1" ht="15">
      <c r="A624" s="32"/>
    </row>
    <row r="625" spans="1:1" ht="15">
      <c r="A625" s="32"/>
    </row>
    <row r="626" spans="1:1" ht="15">
      <c r="A626" s="32"/>
    </row>
    <row r="627" spans="1:1" ht="15">
      <c r="A627" s="32"/>
    </row>
    <row r="628" spans="1:1" ht="15">
      <c r="A628" s="32"/>
    </row>
    <row r="629" spans="1:1" ht="15">
      <c r="A629" s="32"/>
    </row>
    <row r="630" spans="1:1" ht="15">
      <c r="A630" s="32"/>
    </row>
    <row r="631" spans="1:1" ht="15">
      <c r="A631" s="32"/>
    </row>
    <row r="632" spans="1:1" ht="15">
      <c r="A632" s="32"/>
    </row>
    <row r="633" spans="1:1" ht="15">
      <c r="A633" s="32"/>
    </row>
    <row r="634" spans="1:1" ht="15">
      <c r="A634" s="32"/>
    </row>
    <row r="635" spans="1:1" ht="15">
      <c r="A635" s="32"/>
    </row>
    <row r="636" spans="1:1" ht="15">
      <c r="A636" s="32"/>
    </row>
    <row r="637" spans="1:1" ht="15">
      <c r="A637" s="32"/>
    </row>
    <row r="638" spans="1:1" ht="15">
      <c r="A638" s="32"/>
    </row>
    <row r="639" spans="1:1" ht="15">
      <c r="A639" s="32"/>
    </row>
    <row r="640" spans="1:1" ht="15">
      <c r="A640" s="32"/>
    </row>
    <row r="641" spans="1:1" ht="15">
      <c r="A641" s="32"/>
    </row>
    <row r="642" spans="1:1" ht="15">
      <c r="A642" s="32"/>
    </row>
    <row r="643" spans="1:1" ht="15">
      <c r="A643" s="32"/>
    </row>
    <row r="644" spans="1:1" ht="15">
      <c r="A644" s="32"/>
    </row>
    <row r="645" spans="1:1" ht="15">
      <c r="A645" s="32"/>
    </row>
    <row r="646" spans="1:1" ht="15">
      <c r="A646" s="32"/>
    </row>
    <row r="647" spans="1:1" ht="15">
      <c r="A647" s="32"/>
    </row>
    <row r="648" spans="1:1" ht="15">
      <c r="A648" s="32"/>
    </row>
    <row r="649" spans="1:1" ht="15">
      <c r="A649" s="32"/>
    </row>
    <row r="650" spans="1:1" ht="15">
      <c r="A650" s="32"/>
    </row>
    <row r="651" spans="1:1" ht="15">
      <c r="A651" s="32"/>
    </row>
    <row r="652" spans="1:1" ht="15">
      <c r="A652" s="32"/>
    </row>
    <row r="653" spans="1:1" ht="15">
      <c r="A653" s="32"/>
    </row>
    <row r="654" spans="1:1" ht="15">
      <c r="A654" s="32"/>
    </row>
    <row r="655" spans="1:1" ht="15">
      <c r="A655" s="32"/>
    </row>
    <row r="656" spans="1:1" ht="15">
      <c r="A656" s="32"/>
    </row>
    <row r="657" spans="1:1" ht="15">
      <c r="A657" s="32"/>
    </row>
    <row r="658" spans="1:1" ht="15">
      <c r="A658" s="32"/>
    </row>
    <row r="659" spans="1:1" ht="15">
      <c r="A659" s="32"/>
    </row>
    <row r="660" spans="1:1" ht="15">
      <c r="A660" s="32"/>
    </row>
    <row r="661" spans="1:1" ht="15">
      <c r="A661" s="32"/>
    </row>
    <row r="662" spans="1:1" ht="15">
      <c r="A662" s="32"/>
    </row>
    <row r="663" spans="1:1" ht="15">
      <c r="A663" s="32"/>
    </row>
    <row r="664" spans="1:1" ht="15">
      <c r="A664" s="32"/>
    </row>
    <row r="665" spans="1:1" ht="15">
      <c r="A665" s="32"/>
    </row>
    <row r="666" spans="1:1" ht="15">
      <c r="A666" s="32"/>
    </row>
    <row r="667" spans="1:1" ht="15">
      <c r="A667" s="32"/>
    </row>
    <row r="668" spans="1:1" ht="15">
      <c r="A668" s="32"/>
    </row>
    <row r="669" spans="1:1" ht="15">
      <c r="A669" s="32"/>
    </row>
    <row r="670" spans="1:1" ht="15">
      <c r="A670" s="32"/>
    </row>
    <row r="671" spans="1:1" ht="15">
      <c r="A671" s="32"/>
    </row>
    <row r="672" spans="1:1" ht="15">
      <c r="A672" s="32"/>
    </row>
  </sheetData>
  <autoFilter ref="A13:O191">
    <filterColumn colId="11">
      <customFilters>
        <customFilter operator="notEqual" val=" "/>
      </customFilters>
    </filterColumn>
  </autoFilter>
  <mergeCells count="94">
    <mergeCell ref="A136:A137"/>
    <mergeCell ref="B136:B137"/>
    <mergeCell ref="C136:C137"/>
    <mergeCell ref="D136:D137"/>
    <mergeCell ref="G189:I189"/>
    <mergeCell ref="E178:E180"/>
    <mergeCell ref="F178:F180"/>
    <mergeCell ref="E163:E164"/>
    <mergeCell ref="F163:F164"/>
    <mergeCell ref="E155:E156"/>
    <mergeCell ref="F155:F156"/>
    <mergeCell ref="E153:E154"/>
    <mergeCell ref="F153:F154"/>
    <mergeCell ref="E158:E160"/>
    <mergeCell ref="F158:F160"/>
    <mergeCell ref="A44:A45"/>
    <mergeCell ref="B44:B45"/>
    <mergeCell ref="C44:C45"/>
    <mergeCell ref="D44:D45"/>
    <mergeCell ref="E61:E64"/>
    <mergeCell ref="E57:E58"/>
    <mergeCell ref="J19"/>
    <mergeCell ref="A4:K4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5:K5"/>
    <mergeCell ref="A6:K6"/>
    <mergeCell ref="A23:A24"/>
    <mergeCell ref="B23:B24"/>
    <mergeCell ref="C23:C24"/>
    <mergeCell ref="D23:D24"/>
    <mergeCell ref="E40:E42"/>
    <mergeCell ref="B94:B96"/>
    <mergeCell ref="C94:C96"/>
    <mergeCell ref="A106:A109"/>
    <mergeCell ref="B106:B109"/>
    <mergeCell ref="C106:C109"/>
    <mergeCell ref="A94:A96"/>
    <mergeCell ref="E134:E135"/>
    <mergeCell ref="F134:F135"/>
    <mergeCell ref="E150:E152"/>
    <mergeCell ref="F150:F152"/>
    <mergeCell ref="E144:E145"/>
    <mergeCell ref="F144:F145"/>
    <mergeCell ref="A193:B193"/>
    <mergeCell ref="A189:D189"/>
    <mergeCell ref="A190:C190"/>
    <mergeCell ref="A191:B191"/>
    <mergeCell ref="D168:D173"/>
    <mergeCell ref="F128:F129"/>
    <mergeCell ref="D106:D109"/>
    <mergeCell ref="F110:F112"/>
    <mergeCell ref="E128:E129"/>
    <mergeCell ref="E124:E125"/>
    <mergeCell ref="F124:F125"/>
    <mergeCell ref="E110:E112"/>
    <mergeCell ref="E120:E122"/>
    <mergeCell ref="F120:F122"/>
    <mergeCell ref="E117:E119"/>
    <mergeCell ref="F117:F119"/>
    <mergeCell ref="F57:F58"/>
    <mergeCell ref="E65:E69"/>
    <mergeCell ref="E88:E90"/>
    <mergeCell ref="F88:F90"/>
    <mergeCell ref="D94:D96"/>
    <mergeCell ref="E99:E103"/>
    <mergeCell ref="F99:F103"/>
    <mergeCell ref="F65:F69"/>
    <mergeCell ref="E78:E86"/>
    <mergeCell ref="F78:F86"/>
    <mergeCell ref="E132:E133"/>
    <mergeCell ref="F132:F133"/>
    <mergeCell ref="F32:F33"/>
    <mergeCell ref="E32:E33"/>
    <mergeCell ref="E21:E22"/>
    <mergeCell ref="F21:F22"/>
    <mergeCell ref="E70:E74"/>
    <mergeCell ref="F70:F74"/>
    <mergeCell ref="E49:E52"/>
    <mergeCell ref="F49:F52"/>
    <mergeCell ref="E54:E55"/>
    <mergeCell ref="F54:F55"/>
    <mergeCell ref="E35:E36"/>
    <mergeCell ref="F35:F36"/>
    <mergeCell ref="F40:F42"/>
    <mergeCell ref="F61:F64"/>
  </mergeCells>
  <pageMargins left="0.74803149606299213" right="0.19685039370078741" top="0.6692913385826772" bottom="1.4173228346456694" header="0.39370078740157483" footer="1.0629921259842521"/>
  <pageSetup paperSize="9" scale="33" fitToHeight="0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28</cp:revision>
  <cp:lastPrinted>2026-08-11T12:00:04Z</cp:lastPrinted>
  <dcterms:created xsi:type="dcterms:W3CDTF">2024-03-26T08:06:41Z</dcterms:created>
  <dcterms:modified xsi:type="dcterms:W3CDTF">2026-08-11T12:00:20Z</dcterms:modified>
  <dc:language>uk-UA</dc:language>
</cp:coreProperties>
</file>