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9645" yWindow="105" windowWidth="10590" windowHeight="8625"/>
  </bookViews>
  <sheets>
    <sheet name="5" sheetId="6" r:id="rId1"/>
    <sheet name="4" sheetId="8" r:id="rId2"/>
    <sheet name="6" sheetId="9" r:id="rId3"/>
  </sheets>
  <definedNames>
    <definedName name="_xlnm.Print_Area" localSheetId="0">'5'!$A$1:$X$158</definedName>
    <definedName name="_xlnm.Print_Area" localSheetId="2">'6'!$A$1:$G$67</definedName>
  </definedNames>
  <calcPr calcId="162913"/>
</workbook>
</file>

<file path=xl/calcChain.xml><?xml version="1.0" encoding="utf-8"?>
<calcChain xmlns="http://schemas.openxmlformats.org/spreadsheetml/2006/main">
  <c r="T151" i="6" l="1"/>
  <c r="G156" i="8" l="1"/>
  <c r="H156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M95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L59" i="8"/>
  <c r="L60" i="8"/>
  <c r="L61" i="8"/>
  <c r="L62" i="8"/>
  <c r="L63" i="8"/>
  <c r="L64" i="8"/>
  <c r="L65" i="8"/>
  <c r="L66" i="8"/>
  <c r="L67" i="8"/>
  <c r="D59" i="8"/>
  <c r="D60" i="8"/>
  <c r="D95" i="8" s="1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Q56" i="6"/>
  <c r="Q57" i="6"/>
  <c r="Q58" i="6"/>
  <c r="Q59" i="6"/>
  <c r="Q60" i="6"/>
  <c r="Q61" i="6"/>
  <c r="Q62" i="6"/>
  <c r="Q63" i="6"/>
  <c r="O56" i="6"/>
  <c r="O57" i="6"/>
  <c r="O58" i="6"/>
  <c r="O59" i="6"/>
  <c r="O60" i="6"/>
  <c r="O61" i="6"/>
  <c r="O62" i="6"/>
  <c r="O63" i="6"/>
  <c r="D92" i="6" l="1"/>
  <c r="X151" i="6"/>
  <c r="V151" i="6"/>
  <c r="U58" i="8" l="1"/>
  <c r="S58" i="8"/>
  <c r="Q58" i="8"/>
  <c r="K67" i="8"/>
  <c r="D58" i="8"/>
  <c r="L58" i="8" s="1"/>
  <c r="C58" i="8"/>
  <c r="C27" i="9" l="1"/>
  <c r="P92" i="6"/>
  <c r="Q55" i="6"/>
  <c r="O55" i="6"/>
  <c r="O92" i="6" s="1"/>
  <c r="Q22" i="6" l="1"/>
  <c r="V89" i="6" l="1"/>
  <c r="V73" i="6"/>
  <c r="O22" i="6"/>
  <c r="M92" i="6" l="1"/>
  <c r="U22" i="8" l="1"/>
  <c r="S22" i="8"/>
  <c r="Q22" i="8"/>
  <c r="O22" i="8"/>
  <c r="L22" i="8"/>
  <c r="K22" i="8"/>
  <c r="M22" i="8"/>
  <c r="F22" i="8"/>
  <c r="G22" i="8"/>
  <c r="H22" i="8"/>
  <c r="I22" i="8"/>
  <c r="J22" i="8"/>
  <c r="D22" i="8"/>
  <c r="E22" i="8"/>
  <c r="C22" i="8"/>
  <c r="B22" i="8"/>
  <c r="D23" i="6" l="1"/>
  <c r="O23" i="6"/>
  <c r="P23" i="6"/>
  <c r="Q23" i="6"/>
  <c r="R23" i="6"/>
  <c r="S23" i="6"/>
  <c r="N23" i="6"/>
  <c r="S82" i="6" l="1"/>
  <c r="S83" i="6"/>
  <c r="S84" i="6"/>
  <c r="S85" i="6"/>
  <c r="S86" i="6"/>
  <c r="S87" i="6"/>
  <c r="S88" i="6"/>
  <c r="S89" i="6"/>
  <c r="S90" i="6"/>
  <c r="S91" i="6"/>
  <c r="S81" i="6"/>
  <c r="N81" i="6"/>
  <c r="N82" i="6"/>
  <c r="N83" i="6"/>
  <c r="N84" i="6"/>
  <c r="N85" i="6"/>
  <c r="N86" i="6"/>
  <c r="N87" i="6"/>
  <c r="N88" i="6"/>
  <c r="N89" i="6"/>
  <c r="N90" i="6"/>
  <c r="N91" i="6"/>
  <c r="M59" i="8"/>
  <c r="M60" i="8"/>
  <c r="M61" i="8"/>
  <c r="M62" i="8"/>
  <c r="M64" i="8"/>
  <c r="M65" i="8"/>
  <c r="M58" i="8"/>
  <c r="E151" i="6"/>
  <c r="E156" i="8" s="1"/>
  <c r="N80" i="6"/>
  <c r="N79" i="6"/>
  <c r="N78" i="6"/>
  <c r="N77" i="6"/>
  <c r="N76" i="6"/>
  <c r="N75" i="6"/>
  <c r="N74" i="6"/>
  <c r="N73" i="6"/>
  <c r="Q68" i="6"/>
  <c r="N68" i="6"/>
  <c r="N70" i="6"/>
  <c r="N71" i="6"/>
  <c r="M63" i="8"/>
  <c r="M66" i="8"/>
  <c r="N72" i="6"/>
  <c r="R67" i="6"/>
  <c r="R66" i="6"/>
  <c r="Q65" i="6"/>
  <c r="Q64" i="6"/>
  <c r="N67" i="6"/>
  <c r="N66" i="6"/>
  <c r="N65" i="6"/>
  <c r="N64" i="6"/>
  <c r="Q156" i="8"/>
  <c r="J30" i="6"/>
  <c r="J50" i="6" s="1"/>
  <c r="U156" i="8"/>
  <c r="P99" i="6"/>
  <c r="P118" i="6" s="1"/>
  <c r="P30" i="6"/>
  <c r="P50" i="6" s="1"/>
  <c r="R30" i="6"/>
  <c r="R50" i="6" s="1"/>
  <c r="Q30" i="6"/>
  <c r="Q50" i="6" s="1"/>
  <c r="I27" i="8"/>
  <c r="I36" i="8" s="1"/>
  <c r="I54" i="8" s="1"/>
  <c r="T156" i="8"/>
  <c r="T27" i="8"/>
  <c r="T36" i="8" s="1"/>
  <c r="T54" i="8" s="1"/>
  <c r="T95" i="8"/>
  <c r="T104" i="8" s="1"/>
  <c r="T123" i="8" s="1"/>
  <c r="W30" i="6"/>
  <c r="W50" i="6" s="1"/>
  <c r="W99" i="6"/>
  <c r="W118" i="6" s="1"/>
  <c r="M23" i="6"/>
  <c r="Q27" i="8"/>
  <c r="Q36" i="8" s="1"/>
  <c r="Q54" i="8" s="1"/>
  <c r="S27" i="8"/>
  <c r="U27" i="8"/>
  <c r="U36" i="8" s="1"/>
  <c r="U54" i="8" s="1"/>
  <c r="E36" i="8"/>
  <c r="E54" i="8" s="1"/>
  <c r="F36" i="8"/>
  <c r="F54" i="8" s="1"/>
  <c r="S36" i="8"/>
  <c r="S54" i="8" s="1"/>
  <c r="I95" i="8"/>
  <c r="Q95" i="8"/>
  <c r="S95" i="8"/>
  <c r="U95" i="8"/>
  <c r="E104" i="8"/>
  <c r="F104" i="8"/>
  <c r="I104" i="8"/>
  <c r="Q104" i="8"/>
  <c r="S104" i="8"/>
  <c r="U104" i="8"/>
  <c r="E123" i="8"/>
  <c r="F123" i="8"/>
  <c r="I123" i="8"/>
  <c r="Q123" i="8"/>
  <c r="S123" i="8"/>
  <c r="U123" i="8"/>
  <c r="D30" i="6"/>
  <c r="D50" i="6" s="1"/>
  <c r="V30" i="6"/>
  <c r="V50" i="6" s="1"/>
  <c r="V99" i="6"/>
  <c r="V118" i="6" s="1"/>
  <c r="S156" i="8"/>
  <c r="X30" i="6"/>
  <c r="X50" i="6" s="1"/>
  <c r="X99" i="6"/>
  <c r="X118" i="6" s="1"/>
  <c r="O30" i="6"/>
  <c r="O50" i="6" s="1"/>
  <c r="E30" i="6"/>
  <c r="N30" i="6"/>
  <c r="N50" i="6" s="1"/>
  <c r="S30" i="6"/>
  <c r="S50" i="6" s="1"/>
  <c r="T30" i="6"/>
  <c r="T50" i="6" s="1"/>
  <c r="E50" i="6"/>
  <c r="F99" i="6"/>
  <c r="F118" i="6" s="1"/>
  <c r="J99" i="6"/>
  <c r="J118" i="6" s="1"/>
  <c r="O99" i="6"/>
  <c r="O118" i="6" s="1"/>
  <c r="T99" i="6"/>
  <c r="T118" i="6" s="1"/>
  <c r="E118" i="6"/>
  <c r="K27" i="8"/>
  <c r="K36" i="8" s="1"/>
  <c r="K54" i="8" s="1"/>
  <c r="M27" i="8"/>
  <c r="L27" i="8"/>
  <c r="L36" i="8" s="1"/>
  <c r="L54" i="8" s="1"/>
  <c r="D27" i="8"/>
  <c r="D36" i="8" s="1"/>
  <c r="F156" i="8"/>
  <c r="N69" i="6"/>
  <c r="Q69" i="6"/>
  <c r="E30" i="9"/>
  <c r="M99" i="6"/>
  <c r="M118" i="6" s="1"/>
  <c r="D99" i="6"/>
  <c r="D118" i="6" s="1"/>
  <c r="Q92" i="6" l="1"/>
  <c r="S92" i="6"/>
  <c r="S99" i="6" s="1"/>
  <c r="S118" i="6" s="1"/>
  <c r="S151" i="6" s="1"/>
  <c r="L95" i="8"/>
  <c r="L104" i="8" s="1"/>
  <c r="L123" i="8" s="1"/>
  <c r="L156" i="8" s="1"/>
  <c r="N92" i="6"/>
  <c r="N99" i="6" s="1"/>
  <c r="N118" i="6" s="1"/>
  <c r="N151" i="6" s="1"/>
  <c r="K95" i="8"/>
  <c r="K104" i="8" s="1"/>
  <c r="K123" i="8" s="1"/>
  <c r="K156" i="8" s="1"/>
  <c r="P151" i="6"/>
  <c r="R71" i="6"/>
  <c r="R75" i="6"/>
  <c r="R79" i="6"/>
  <c r="R70" i="6"/>
  <c r="R92" i="6" s="1"/>
  <c r="R73" i="6"/>
  <c r="R76" i="6"/>
  <c r="R77" i="6"/>
  <c r="R80" i="6"/>
  <c r="O151" i="6"/>
  <c r="D151" i="6"/>
  <c r="R72" i="6"/>
  <c r="R74" i="6"/>
  <c r="R78" i="6"/>
  <c r="D54" i="8"/>
  <c r="M54" i="8" s="1"/>
  <c r="M36" i="8"/>
  <c r="M30" i="6"/>
  <c r="M50" i="6" s="1"/>
  <c r="M151" i="6"/>
  <c r="Q99" i="6"/>
  <c r="Q118" i="6" s="1"/>
  <c r="Q151" i="6" s="1"/>
  <c r="D104" i="8"/>
  <c r="J151" i="6" l="1"/>
  <c r="R99" i="6"/>
  <c r="R118" i="6" s="1"/>
  <c r="R151" i="6" s="1"/>
  <c r="I156" i="8"/>
  <c r="C24" i="9"/>
  <c r="C30" i="9"/>
  <c r="D30" i="9"/>
  <c r="M104" i="8"/>
  <c r="D123" i="8"/>
  <c r="D38" i="9" l="1"/>
  <c r="M123" i="8"/>
  <c r="D156" i="8"/>
  <c r="M156" i="8" s="1"/>
  <c r="D55" i="9" l="1"/>
  <c r="C55" i="9" s="1"/>
  <c r="C38" i="9"/>
</calcChain>
</file>

<file path=xl/sharedStrings.xml><?xml version="1.0" encoding="utf-8"?>
<sst xmlns="http://schemas.openxmlformats.org/spreadsheetml/2006/main" count="2002" uniqueCount="305">
  <si>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</si>
  <si>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</si>
  <si>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</si>
  <si>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</si>
  <si>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</si>
  <si>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</si>
  <si>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</si>
  <si>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</si>
  <si>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</si>
  <si>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</si>
  <si>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 1.2.</t>
  </si>
  <si>
    <t xml:space="preserve"> 1.2.1</t>
  </si>
  <si>
    <t xml:space="preserve"> 1.2.2</t>
  </si>
  <si>
    <t xml:space="preserve">  1.2.4</t>
  </si>
  <si>
    <t>Транспортування теплової енергії</t>
  </si>
  <si>
    <t>Виробництво теплової енергії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</si>
  <si>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</si>
  <si>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</si>
  <si>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</si>
  <si>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</si>
  <si>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</si>
  <si>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</si>
  <si>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</si>
  <si>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</si>
  <si>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</si>
  <si>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 xml:space="preserve"> 3.2.1</t>
  </si>
  <si>
    <t xml:space="preserve"> 3.2.2</t>
  </si>
  <si>
    <t xml:space="preserve">  3.2.4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</si>
  <si>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</si>
  <si>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</si>
  <si>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</si>
  <si>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</si>
  <si>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</si>
  <si>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</si>
  <si>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</si>
  <si>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</si>
  <si>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</si>
  <si>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</si>
  <si>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</si>
  <si>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</si>
  <si>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</si>
  <si>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</si>
  <si>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</si>
  <si>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№ аркуша обґрунтовуючих матеріалів</t>
  </si>
  <si>
    <t>госпо-дарський  (вартість    матері-альних ресурсів)</t>
  </si>
  <si>
    <t xml:space="preserve"> плано-ваний  період     +1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</si>
  <si>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</si>
  <si>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</si>
  <si>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</si>
  <si>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</si>
  <si>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</si>
  <si>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Економія фонду заробітної плати,                                           (тис. грн/прогнозний період)</t>
  </si>
  <si>
    <t>плано-ваний період</t>
  </si>
  <si>
    <t xml:space="preserve">  1.2.5</t>
  </si>
  <si>
    <t xml:space="preserve">  2.2.5</t>
  </si>
  <si>
    <t xml:space="preserve">  3.2.5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</si>
  <si>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</si>
  <si>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</si>
  <si>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</si>
  <si>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</si>
  <si>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</si>
  <si>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</si>
  <si>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</si>
  <si>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</si>
  <si>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</si>
  <si>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</si>
  <si>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</si>
  <si>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>Заходи щодо впровадження та розвитку інформаційних технологій</t>
  </si>
  <si>
    <t>Заходи щодо модернізації та закупівлі транспортних засобів спеціального та спеціалізованого призначення</t>
  </si>
  <si>
    <t xml:space="preserve">  1.2</t>
  </si>
  <si>
    <t xml:space="preserve"> 3.2.5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</si>
  <si>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</si>
  <si>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</si>
  <si>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</si>
  <si>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</si>
  <si>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аморти-заційні відраху-вання</t>
  </si>
  <si>
    <t>позичко-ві кошти</t>
  </si>
  <si>
    <t xml:space="preserve">не підлягають повернен-ню </t>
  </si>
  <si>
    <t>бюджетні кошти (не підлягають поверненню)</t>
  </si>
  <si>
    <t>підряд-ний</t>
  </si>
  <si>
    <t xml:space="preserve">плано-ваний період + n* </t>
  </si>
  <si>
    <t>амортиза-ційні відраху-вання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</si>
  <si>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</si>
  <si>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</si>
  <si>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</si>
  <si>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</si>
  <si>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</si>
  <si>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</si>
  <si>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</si>
  <si>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</si>
  <si>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 xml:space="preserve">(найменування ліцензіата) </t>
  </si>
  <si>
    <t>І</t>
  </si>
  <si>
    <t>Усього за підпунктом 1.1.1</t>
  </si>
  <si>
    <t>інші залучені кошти,    з них: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</si>
  <si>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</si>
  <si>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</si>
  <si>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</si>
  <si>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</si>
  <si>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</si>
  <si>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</si>
  <si>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</si>
  <si>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</si>
  <si>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</si>
  <si>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</si>
  <si>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</si>
  <si>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</si>
  <si>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</si>
  <si>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</si>
  <si>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</si>
  <si>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</si>
  <si>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</si>
  <si>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</si>
  <si>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</si>
  <si>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</si>
  <si>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</si>
  <si>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</si>
  <si>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</si>
  <si>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</si>
  <si>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</si>
  <si>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</si>
  <si>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</si>
  <si>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</si>
  <si>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</si>
  <si>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</si>
  <si>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</si>
  <si>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</si>
  <si>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</si>
  <si>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</si>
  <si>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ІІ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</si>
  <si>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</si>
  <si>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</si>
  <si>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</si>
  <si>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</si>
  <si>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</si>
  <si>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Фінансовий план використання коштів для  виконання  інвестиційної програми та  їх урахування у структурі тарифів на 12 місяців</t>
  </si>
  <si>
    <t xml:space="preserve">(найменування ліцензіата)  </t>
  </si>
  <si>
    <t>інші залучені кошти, отримані у планованому періоді, з них:</t>
  </si>
  <si>
    <t>Усього за підпунктом3.2.4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</si>
  <si>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</si>
  <si>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</si>
  <si>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</si>
  <si>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Сума інших залучених коштів, що підлягає поверненню у планованому періоді,           тис. грн.          (без ПДВ)</t>
  </si>
  <si>
    <t>Кошти, що враховуються у структурі тарифів гр.5+гр.6. + гр.11+гр.12,       тис. грн.                 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</si>
  <si>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</si>
  <si>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</si>
  <si>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t xml:space="preserve">                                                                                                                                (підпис)                                                                  (прізвище, ім’я, по батькові)</t>
  </si>
  <si>
    <t xml:space="preserve">           (посада відповідального виконавця)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</si>
  <si>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</si>
  <si>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</si>
  <si>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</si>
  <si>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 xml:space="preserve">                    (прізвище, ім'я, по батькові)</t>
  </si>
  <si>
    <t>Кошти, що враховуються у структурі тарифів за джерелами фінансування, 
тис. грн. (без ПДВ)</t>
  </si>
  <si>
    <t>Усього за розділом І</t>
  </si>
  <si>
    <t>Усього за розділом ІІ</t>
  </si>
  <si>
    <t>Усього за розділом ІІІ</t>
  </si>
  <si>
    <t>2                                                                                  Продовження додатка 4</t>
  </si>
  <si>
    <t>3                                                                                  Продовження додатка 4</t>
  </si>
  <si>
    <t>4                                                                                   Продовження додатка 4</t>
  </si>
  <si>
    <r>
      <t xml:space="preserve">Примітки:    n* </t>
    </r>
    <r>
      <rPr>
        <sz val="9"/>
        <rFont val="Calibri"/>
        <family val="2"/>
        <charset val="204"/>
      </rPr>
      <t>–</t>
    </r>
    <r>
      <rPr>
        <sz val="9"/>
        <rFont val="Times New Roman"/>
        <family val="1"/>
        <charset val="204"/>
      </rPr>
      <t xml:space="preserve"> кількість років інвестиційної програми.</t>
    </r>
  </si>
  <si>
    <t xml:space="preserve">       ** Суми витрат по заходах та економічний ефект від їх упровадження  при розрахунку строку окупності враховувати без ПДВ.</t>
  </si>
  <si>
    <t xml:space="preserve">       *** Складові розрахунку економічного ефекту від упровадження  заходів ураховувати без ПДВ.</t>
  </si>
  <si>
    <t xml:space="preserve">       х - ліцензіатом не заповнюється.</t>
  </si>
  <si>
    <t>підряд-  ний</t>
  </si>
  <si>
    <t>Примітки:</t>
  </si>
  <si>
    <t>* Суми витрат по заходах та економічний ефект від їх упровадження  при розрахунку строку окупності враховувати без ПДВ.</t>
  </si>
  <si>
    <t>** Складові розрахунку економічного ефекту від упровадження  заходів ураховувати без ПДВ.</t>
  </si>
  <si>
    <t>х - ліцензіатом не заповнюється.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</si>
  <si>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</si>
  <si>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</si>
  <si>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</si>
  <si>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r>
      <t xml:space="preserve"> Будівництво, реконструкція та модернізація об</t>
    </r>
    <r>
      <rPr>
        <b/>
        <sz val="8.5"/>
        <rFont val="Calibri"/>
        <family val="2"/>
        <charset val="204"/>
      </rPr>
      <t>’</t>
    </r>
    <r>
      <rPr>
        <b/>
        <sz val="8.5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</si>
  <si>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</si>
  <si>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</si>
  <si>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</si>
  <si>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</si>
  <si>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Інші заходи (не звільняється від оподаткування згідноз пунктом 154.9 статті 154 Податкового кодексу України), з урахуванням:  </t>
  </si>
  <si>
    <t xml:space="preserve">                              Державне  комунальне  підприємство  "Луцьктепло"                              </t>
  </si>
  <si>
    <t>1.1.1.1</t>
  </si>
  <si>
    <t>№    з/п</t>
  </si>
  <si>
    <t>2.1.1.1</t>
  </si>
  <si>
    <t>2.1.1.2</t>
  </si>
  <si>
    <t>2.1.1.3</t>
  </si>
  <si>
    <t>2.1.1.4</t>
  </si>
  <si>
    <t xml:space="preserve">_______________ </t>
  </si>
  <si>
    <t>М. П.</t>
  </si>
  <si>
    <t>господа рський  (вартість матеріа льних ресурсів)</t>
  </si>
  <si>
    <t xml:space="preserve">                              Державне  комунальне  підприємство  "Луцьктепло"                            </t>
  </si>
  <si>
    <t xml:space="preserve">План витрат за джерелами фінансування на виконання інвестиційної програми                                                         для врахування у структурі тарифів на 12 місяців </t>
  </si>
  <si>
    <t xml:space="preserve">                   (посадова особа ліцензіата)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</si>
  <si>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</si>
  <si>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</si>
  <si>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</si>
  <si>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Заступник міського голови, керуючий справами виконкому</t>
  </si>
  <si>
    <t>_______________________Ю.Г. Вербич</t>
  </si>
  <si>
    <t xml:space="preserve">2                                                                          Продовження  </t>
  </si>
  <si>
    <t>2.1.1.5</t>
  </si>
  <si>
    <t>2.1.1.6</t>
  </si>
  <si>
    <t>2.1.1.7</t>
  </si>
  <si>
    <t>-</t>
  </si>
  <si>
    <t>1.1.1.2</t>
  </si>
  <si>
    <t>1.1.1.3</t>
  </si>
  <si>
    <t>1.1.1.4</t>
  </si>
  <si>
    <t>1.1.1.5</t>
  </si>
  <si>
    <t>2.1.1.8</t>
  </si>
  <si>
    <t>2.1.1.9</t>
  </si>
  <si>
    <t>2.1.1.10</t>
  </si>
  <si>
    <t>2.1.1.11</t>
  </si>
  <si>
    <t>2.1.1.12</t>
  </si>
  <si>
    <t>2.1.1.13</t>
  </si>
  <si>
    <t>2.1.1.14</t>
  </si>
  <si>
    <t>2.1.1.15</t>
  </si>
  <si>
    <t>2.1.1.16</t>
  </si>
  <si>
    <t>2.1.1.17</t>
  </si>
  <si>
    <t>2.1.1.18</t>
  </si>
  <si>
    <t>2.1.1.19</t>
  </si>
  <si>
    <t>2.1.1.20</t>
  </si>
  <si>
    <t>2.1.1.21</t>
  </si>
  <si>
    <t>2.1.1.22</t>
  </si>
  <si>
    <t>2.1.1.23</t>
  </si>
  <si>
    <t>2.1.1.24</t>
  </si>
  <si>
    <t>2.1.1.25</t>
  </si>
  <si>
    <t>2.1.1.26</t>
  </si>
  <si>
    <t>2.1.1.27</t>
  </si>
  <si>
    <t>2.1.1.28</t>
  </si>
  <si>
    <t>2.1.1.29</t>
  </si>
  <si>
    <t>2.1.1.30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</si>
  <si>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В.А. Малютіна</t>
    </r>
  </si>
  <si>
    <t>Фінансовий план використання коштів для  виконання  інвестиційної програми на 2017 рік</t>
  </si>
  <si>
    <t xml:space="preserve">                    О.В. Філонюк         </t>
  </si>
  <si>
    <t xml:space="preserve">                   О.В. Філонюк    </t>
  </si>
  <si>
    <t>7 шт.</t>
  </si>
  <si>
    <t>6 шт.</t>
  </si>
  <si>
    <t>2.1.1.31</t>
  </si>
  <si>
    <t>2.1.1.32</t>
  </si>
  <si>
    <t>2.1.1.33</t>
  </si>
  <si>
    <t>2.1.1.34</t>
  </si>
  <si>
    <t>2.1.1.35</t>
  </si>
  <si>
    <t>2.1.1.36</t>
  </si>
  <si>
    <t>2.1.1.37</t>
  </si>
  <si>
    <t>1 шт.</t>
  </si>
  <si>
    <t>Технічне переоснащення вузла обліку газу в котельні ДКП "Луцьктепло" по пр. Відродження,15б  в м. Луцьку Волинської області</t>
  </si>
  <si>
    <t>Технічне переоснащення вузла обліку газу в котельні ДКП "Луцьктепло" по вул. Г. Артемовського,20 в м. Луцьку Волинської області</t>
  </si>
  <si>
    <t>Технічне переоснащення вузла обліу газу в котельні ДКП "Луцьктепло" по вул.Даньшина,10а в м. Луцьку Волинської області</t>
  </si>
  <si>
    <t>Технічне переоснащення вузла обліку газу в котельні ДКП "Луцьктепло" по вул. Декабристів,29 в м. Луцьку Волинської області</t>
  </si>
  <si>
    <t>Технічне переоснащення вузла обліку газу в котельні ДКП "Луцьктепло" по вул. Дорошенка,2б в м. Луцьку Волинської області</t>
  </si>
  <si>
    <t>Технічне переоснащення вузла обліку газу в котельні ДКП "Луцьктепло" по вул. Загородній,3 в м. Луцьку Волинської області</t>
  </si>
  <si>
    <t>Технічне переоснащення вузла обліку газу в котельні ДКП "Луцьктепло" по вул. Вавілова,6 в м. Луцьку Волинської області</t>
  </si>
  <si>
    <t>Технічне переоснащення вузла обліку газу в котельні ДКП "Луцьктепло" по вул. Потапова,10 в м. Луцьку Волинської області</t>
  </si>
  <si>
    <t>Технічне переоснащення вузла обліку газу в котельні ДКП "Луцьктепло" по вул. Володимирська,100  в м. Луцьку Волинської області</t>
  </si>
  <si>
    <t>Встановлення вузлів обліку теплової енергії у житлових будинках за адресами: по вул. Грушевського, 3; по вул. Грушевського, 5; по вул. Грушевського, 7; по вул. Грушевського, 9; по вул. Грушевського, 9а; по вул. Грушевського, 11; по вул. Грушевського, 13</t>
  </si>
  <si>
    <t>Встановлення вузлів обліку теплової енергії у житлових будинках за адресами: по вул. Грушевського, 15; по вул. Грушевського, 16; по вул. Грушевського, 17; по вул. Грушевського, 19; по вул. Грушевського, 20; по вул. Грушевського, 22; по вул. Грушевського, 23</t>
  </si>
  <si>
    <t>Встановлення вузлів обліку теплової енергії у житлових будинках за адресами: по вул. Грушевського, 25; по вул. Грушевського, 26; по вул. Грушевського, 27; по вул. Грушевського, 28; по вул. Грушевського, 29; по вул. Грушевського, 31; по вул. Гулака Артемовського, 16</t>
  </si>
  <si>
    <t>Встановлення вузлів обліку теплової енергії у житлових будинках за адресами: по вул. Гулака Артемовського, 25; по вул. Шухевича Генерала, 6; по вул. Перемоги, 21; по вул. Перемоги, 23; по вул. Перемоги, 25; по вул. Перемоги, 25а; по вул. Привокзальна, 1</t>
  </si>
  <si>
    <t>Встановлення вузлів обліку теплової енергії у житлових будинках за адресами: по вул. Привокзальна, 2; по вул. Привокзальна, 3; по вул. Привокзальна, 4; по вул. Привокзальна, 6; по вул. Привокзальна, 7; по вул. Привокзальна, 9; по вул. Привокзальна, 13</t>
  </si>
  <si>
    <t>Встановлення вузлів обліку теплової енергії у житлових будинках за адресами: по вул. Привокзальна, 13а; по вул. Березня 8-Го, 10; по вул. Березня 8-Го, 26; по вул. Березня 8-Го, 30; по вул. Грушевського, 4; по вул. Грушевського, 4а; по вул. Грушевського, 6</t>
  </si>
  <si>
    <t>Встановлення вузлів обліку теплової енергії у житлових будинках за адресами: по вул. Грушевського, 6а; по вул. Грушевського, 8; по вул. Грушевського, 10; по вул. Шухевича Генерала, 1; по вул. Шухевича Генерала, 2; по вул. Шухевича Генерала, 3; по вул. Шухевича Генерала, 4</t>
  </si>
  <si>
    <t>Встановлення вузлів обліку теплової енергії у житлових будинках за адресами: по вул. На Таборищi, 5; по пр. Перемоги, 1а; по пр. Перемоги, 5; по пр. Перемоги, 7; по пр. Перемоги, 11; по пр. Перемоги, 13; по пр. Перемоги, 17</t>
  </si>
  <si>
    <t>Встановлення вузлів обліку теплової енергії у житлових будинках за адресами: по пр. Перемоги, 19; по пр. Перемоги, 20; по пр. Перемоги, 22; по пр. Перемоги, 26; по вул. Савури Клима, 2; по вул. Савури Клима, 4; по вул. Саперiв, 8</t>
  </si>
  <si>
    <t>Встановлення вузлів обліку теплової енергії у житлових будинках за адресами: по вул. Саперiв, 17; по вул. Винниченка, 16; по вул. Винниченка, 18; по вул. Винниченка, 20; по вул. Винниченка, 23; по вул. Винниченка, 25; по вул. Винниченка, 47</t>
  </si>
  <si>
    <t>Встановлення вузлів обліку теплової енергії у житлових будинках за адресами: по пр. Волi, 9; по пр. Волi, 11; по пр. Волi, 15; по пр. Волi, 15а; по вул. Паркова, 1; по вул. Паркова, 1а; по вул. Паркова, 5</t>
  </si>
  <si>
    <t>Встановлення вузлів обліку теплової енергії у житлових будинках за адресами: по вул. Степана Бандери, 11; по вул. Степана Бандери, 13; по вул. Степана Бандери, 14; по вул. Степана Бандери, 16; по вул. Степана Бандери, 17; по вул. Степана Бандери, 18; по вул. Степана Бандери, 19</t>
  </si>
  <si>
    <t>Встановлення вузлів обліку теплової енергії у житлових будинках за адресами: по вул. Сенаторки Левчанiвської, 2; по вул. Лесi Українки, 21; по вул. Лесi Українки, 23; по вул. Прогресу, 1; по вул. Прогресу, 2; по вул. Шевченка, 10; по вул. Ковельська, 4</t>
  </si>
  <si>
    <t>Встановлення вузлів обліку теплової енергії у житлових будинках за адресами: по вул. Лесi Українки, 54; по вул. Лесi Українки, 56; по вул. Лесi Українки, 65; по вул. Лесi Українки, 67; по вул. Пушкiна, 3; по вул. Лесi Українки, 57; по вул. Лесi Українки, 10</t>
  </si>
  <si>
    <t>Встановлення вузлів обліку теплової енергії у житлових будинках за адресами: по вул. Лесi Українки, 12; по вул. Лесi Українки, 17; по вул. Лесi Українки, 18; по вул. Лесi Українки, 19; по вул. Сенаторки Левчанiвської, 7; по вул. Лесi Українки, 24; по вул. Лесi Українки, 24а</t>
  </si>
  <si>
    <t>Встановлення вузлів обліку теплової енергії у житлових будинках за адресами: по вул. Лесi Українки, 30; по вул. Лесi Українки, 32; по вул. Лесi Українки, 36; по вул. Янки Купали, 15; по вул. Володимирська, 95; по вул. Володимирська, 95а; по вул. Володимирська, 95б</t>
  </si>
  <si>
    <t>Встановлення вузлів обліку теплової енергії у житлових будинках за адресами: по вул. Володимирська, 96; по вул. Володимирська, 100; по вул. Володимирська, 101; по вул. Володимирська, 102; по вул. Володимирська, 103; по вул. Володимирська, 108; по вул. Володимирська, 110</t>
  </si>
  <si>
    <t>Встановлення вузлів обліку теплової енергії у житлових будинках за адресами: по вул. Володимирська, 112; по вул. Володимирська, 113; по вул. Володимирська, 115; по вул. Володимирська, 116; по вул. Арцеулова, 3; по вул. Грушевського, 1; по вул. Гулака Артемовсьвого, 17</t>
  </si>
  <si>
    <t>Встановлення вузлів обліку теплової енергії у житлових будинках за адресами: по вул. Гулака Артемовського, 21; по вул. Ковельська, 64; по вул. Новочерчицька, 3; по вул. Можайського, 4; по пр. Волi, 10; по пр. Волi, 12; по пр. Волi, 14</t>
  </si>
  <si>
    <t>Встановлення вузлів обліку теплової енергії у житлових будинках за адресами: по вул. Лугова, 2; по пр. Волi, 17; по пр. Волi, 19; по пр. Волi, 23; по пр. Волi, 31; по пр. Волi, 33; по пр. Волi, 37</t>
  </si>
  <si>
    <t>Встановлення вузлів обліку теплової енергії у житлових будинках за адресами: по пр. Волi, 39; по пр. Волi, 41; по пр. Волi, 48; по вул. Копернiка, 1; по вул. Копернiка, 2; по вул. Копернiка, 36; по вул. Копернiка, 62</t>
  </si>
  <si>
    <t>Встановлення вузлів обліку теплової енергії у житлових будинках за адресами: по вул. Копернiка, 66; по вул. Свiтла, 4а; по вул. Свiтла, 9; по вул. Степана Бандери, 24; по вул. Степана Бандери, 26; по вул. Шопена, 4; по вул. Шопена, 10</t>
  </si>
  <si>
    <t>Встановлення вузлів обліку теплової енергії у житлових будинках за адресами: по вул. Метельницького, 6; по проспекту Волi, 52; по пр. Волi, 54; по пр. Волi, 56; по пр. Волi, 58; по пр. Волi, 60; по пр. Волi, 62</t>
  </si>
  <si>
    <t>Встановлення вузлів обліку теплової енергії у житлових будинках за адресами: по пр. Волi, 66; по вул. Задворецька, 2; по вул. Задворецька, 15; по вул. Київська, 3; по вул. Рiвненська, 1; по вул. Рiвненська, 3; по вул. Рiвненська, 3а</t>
  </si>
  <si>
    <t>Встановлення вузлів обліку теплової енергії у житлових будинках за адресами: по вул. Гетьмана Мазепи, 8; по вул. Гетьмана Мазепи, 10; по вул. Гетьмана Мазепи, 12; по вул. Гетьмана Мазепи, 14; по вул. Московська, 29; по вул. Щусева, 2; по вул. Щусева, 4</t>
  </si>
  <si>
    <t>Встановлення вузлів обліку теплової енергії у житлових будинках за адресами: по вул. Щусева, 18; по вул. Захарова, 5; по вул. Рiвненська, 81; по вул. Рiвненська, 83а; по пр. Вiдродження, 11; по пр. Вiдродження, 16а</t>
  </si>
  <si>
    <t>Встановлення вузлів обліку теплової енергії у житлових будинках за адресами:  по пр. Вiдродження, 18; по пр. Вiдродження, 18а; по пр. Вiдродження, 39; по вул. Сiчова, 1; по вул. Сiчова, 2; по вул. Сiчова, 5; по вул. Сiчова, 7</t>
  </si>
  <si>
    <t>Встановлення вузлів обліку теплової енергії у житлових будинках за адресами: по вул. Сiчова, 10; по пр. Вiдродження, 26; по пр. Вiдродження, 26а; по пр. Вiдродження, 28а; по пр. Вiдродження, 30; по вул. Загородня, 4; по вул. Загородня, 8</t>
  </si>
  <si>
    <t>Встановлення вузлів обліку теплової енергії у житлових будинках за адресами:  по вул. Грушевського, 15; по вул. Грушевського, 16; по вул. Грушевського, 17; по вул. Грушевського, 19; по вул. Грушевського, 20; по вул. Грушевського, 22; по вул. Грушевського, 23</t>
  </si>
  <si>
    <t>Встановлення вузлів обліку теплової енергії у житлових будинках за адресами: по пр. Вiдродження, 18; по пр. Вiдродження, 18а; по пр. Вiдродження, 39; по вул. Сiчова, 1; по вул. Сiчова, 2; по вул. Сiчова, 5; по вул. Сiчова, 7</t>
  </si>
  <si>
    <t>Технічне переоснащення вузла обліку в котельні ДКП "Луцьктепло" по вул. Г. Артемовського,20 в м. Луцьку Волинської області</t>
  </si>
  <si>
    <t>Технічне переоснащення вузла обліку в котельні ДКП "Луцьктепло" по вул.Даньшина,10а в м. Луцьку Волинської області</t>
  </si>
  <si>
    <t>Технічне переоснащення вузла обліку в котельні ДКП "Луцьктепло" по вул. Декабристів,29 в м. Луцьку Волинської області</t>
  </si>
  <si>
    <t>Технічне переоснащення вузла обліку в котельні ДКП "Луцьктепло" по вул. Дорошенка,2б в м. Луцьку Волинської області</t>
  </si>
  <si>
    <t>Технічне переоснащення вузла обліку в котельні ДКП "Луцьктепло" по вул. Загородній,3 в м. Луцьку Волинської області</t>
  </si>
  <si>
    <t>Технічне переоснащення вузла обліку в котельні ДКП "Луцьктепло" по вул. Вавілова,6 в м. Луцьку Волинської області</t>
  </si>
  <si>
    <t>Технічне переоснащення вузла обліку в котельні ДКП "Луцьктепло" по вул. Потапова,10 в м. Луцьку Волинської області</t>
  </si>
  <si>
    <t>Технічне переоснащення вузла обліку в котельні ДКП "Луцьктепло" по вул. Володимирська,100  в м. Луцьку Волинської області</t>
  </si>
  <si>
    <t>Технічне переоснащення вузла обліку в котельні ДКП "Луцьктепло" по пр-ті Відродження,15б  в м. Луцьку Волинської області</t>
  </si>
  <si>
    <r>
      <t xml:space="preserve">                             </t>
    </r>
    <r>
      <rPr>
        <sz val="10"/>
        <rFont val="Arial Cyr"/>
        <family val="1"/>
        <charset val="204"/>
      </rPr>
      <t xml:space="preserve"> В.А. Малютіна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</si>
  <si>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Arial Cyr"/>
        <family val="1"/>
        <charset val="204"/>
      </rPr>
      <t xml:space="preserve"> </t>
    </r>
    <r>
      <rPr>
        <sz val="10"/>
        <rFont val="Arial Cyr"/>
        <family val="1"/>
        <charset val="204"/>
      </rPr>
      <t>планованому періоді,           тис. грн.           (без ПДВ)</t>
    </r>
  </si>
  <si>
    <r>
      <t xml:space="preserve">Строк окупності (місяців) </t>
    </r>
    <r>
      <rPr>
        <b/>
        <sz val="10"/>
        <rFont val="Arial Cyr"/>
        <family val="1"/>
        <charset val="204"/>
      </rPr>
      <t>*</t>
    </r>
  </si>
  <si>
    <r>
      <t xml:space="preserve">Економічний ефект (тис. грн.) </t>
    </r>
    <r>
      <rPr>
        <b/>
        <sz val="10"/>
        <rFont val="Arial Cyr"/>
        <family val="1"/>
        <charset val="204"/>
      </rPr>
      <t xml:space="preserve">** </t>
    </r>
  </si>
  <si>
    <r>
      <t>отримані у планова-ному</t>
    </r>
    <r>
      <rPr>
        <b/>
        <sz val="10"/>
        <rFont val="Arial Cyr"/>
        <family val="1"/>
        <charset val="204"/>
      </rPr>
      <t xml:space="preserve"> </t>
    </r>
    <r>
      <rPr>
        <sz val="10"/>
        <rFont val="Arial Cyr"/>
        <family val="1"/>
        <charset val="204"/>
      </rPr>
      <t>періоді позичкові кошти фінансових установ, що підлягають повер-ненню</t>
    </r>
  </si>
  <si>
    <r>
      <t>отримані у планова-ному</t>
    </r>
    <r>
      <rPr>
        <b/>
        <sz val="10"/>
        <rFont val="Arial Cyr"/>
        <family val="1"/>
        <charset val="204"/>
      </rPr>
      <t xml:space="preserve"> </t>
    </r>
    <r>
      <rPr>
        <sz val="10"/>
        <rFont val="Arial Cyr"/>
        <family val="1"/>
        <charset val="204"/>
      </rPr>
      <t>періоді  бюджетні кошти, що не підлягають поверненню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</si>
  <si>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Arial Cyr"/>
        <family val="1"/>
        <charset val="204"/>
      </rPr>
      <t>єктів теплопостачання (звільняється від оподаткування згідно з пунктом 154.9 статті 154  Податкового кодексу України), з урахуванням: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</si>
  <si>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Arial Cyr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</si>
  <si>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r>
      <t xml:space="preserve">  (прізвище, ім</t>
    </r>
    <r>
      <rPr>
        <sz val="10"/>
        <rFont val="Calibri"/>
        <family val="2"/>
        <charset val="204"/>
      </rPr>
      <t>’</t>
    </r>
    <r>
      <rPr>
        <sz val="10"/>
        <rFont val="Arial Cyr"/>
        <family val="1"/>
        <charset val="204"/>
      </rPr>
      <t>я, по батькові)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</si>
  <si>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Arial Cyr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</si>
  <si>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t xml:space="preserve">В.А. Малютіна    </t>
  </si>
  <si>
    <t>Директор</t>
  </si>
  <si>
    <t>І.А. Скорупський</t>
  </si>
  <si>
    <t>Т. заст. головного інженера</t>
  </si>
  <si>
    <t xml:space="preserve">О.В. Філонюк     </t>
  </si>
  <si>
    <t xml:space="preserve">               Начальник відділу технічного розвитку та інвестиційної діяльності</t>
  </si>
  <si>
    <t>Начальник відділу технічного розвитку та інвестиційної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</si>
</sst>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  <numFmt numFmtId="168" formatCode="#,##0.0"/>
  </numFmts>
  <fonts count="5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b/>
      <sz val="8.5"/>
      <name val="Times New Roman"/>
      <family val="1"/>
      <charset val="204"/>
    </font>
    <font>
      <b/>
      <sz val="8.5"/>
      <name val="Calibri"/>
      <family val="2"/>
      <charset val="204"/>
    </font>
    <font>
      <b/>
      <u/>
      <sz val="12"/>
      <name val="Times New Roman"/>
      <family val="1"/>
      <charset val="204"/>
    </font>
    <font>
      <u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name val="Arial Cyr"/>
      <charset val="204"/>
    </font>
    <font>
      <sz val="8"/>
      <name val="Times New Roman"/>
      <family val="1"/>
      <charset val="204"/>
    </font>
    <font>
      <sz val="10"/>
      <name val="Arial Cyr"/>
      <family val="1"/>
      <charset val="204"/>
    </font>
    <font>
      <sz val="7"/>
      <color indexed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 Cyr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69">
    <xf numFmtId="0" fontId="0" fillId="0" borderId="0" xfId="0"/>
    <xf numFmtId="0" fontId="8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Border="1"/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6" fontId="8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1" xfId="3" applyNumberFormat="1" applyFont="1" applyFill="1" applyBorder="1" applyAlignment="1">
      <alignment horizontal="center" wrapText="1"/>
    </xf>
    <xf numFmtId="0" fontId="13" fillId="0" borderId="1" xfId="0" applyFont="1" applyFill="1" applyBorder="1" applyAlignment="1"/>
    <xf numFmtId="0" fontId="8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3" fontId="13" fillId="0" borderId="1" xfId="3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 applyProtection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/>
    </xf>
    <xf numFmtId="167" fontId="13" fillId="0" borderId="1" xfId="0" applyNumberFormat="1" applyFont="1" applyFill="1" applyBorder="1" applyAlignment="1">
      <alignment horizontal="center"/>
    </xf>
    <xf numFmtId="168" fontId="13" fillId="0" borderId="1" xfId="3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/>
    <xf numFmtId="0" fontId="22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/>
    <xf numFmtId="0" fontId="2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2" fontId="9" fillId="0" borderId="0" xfId="0" applyNumberFormat="1" applyFont="1" applyFill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4" fillId="0" borderId="0" xfId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5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4" fillId="0" borderId="0" xfId="0" applyFont="1" applyFill="1" applyBorder="1"/>
    <xf numFmtId="0" fontId="27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left" wrapText="1"/>
    </xf>
    <xf numFmtId="0" fontId="30" fillId="0" borderId="0" xfId="0" applyFont="1" applyFill="1" applyAlignment="1"/>
    <xf numFmtId="0" fontId="31" fillId="0" borderId="0" xfId="0" applyFont="1" applyFill="1" applyAlignment="1"/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35" fillId="0" borderId="0" xfId="0" applyFont="1" applyFill="1" applyAlignment="1">
      <alignment horizontal="center" vertical="top"/>
    </xf>
    <xf numFmtId="0" fontId="35" fillId="0" borderId="0" xfId="0" applyFont="1" applyFill="1" applyAlignment="1">
      <alignment vertical="top"/>
    </xf>
    <xf numFmtId="0" fontId="36" fillId="0" borderId="0" xfId="0" applyFont="1" applyFill="1"/>
    <xf numFmtId="0" fontId="27" fillId="0" borderId="0" xfId="0" applyFont="1" applyFill="1" applyAlignment="1"/>
    <xf numFmtId="0" fontId="31" fillId="0" borderId="0" xfId="0" applyFont="1" applyFill="1" applyAlignment="1">
      <alignment horizontal="left"/>
    </xf>
    <xf numFmtId="0" fontId="32" fillId="0" borderId="0" xfId="0" applyFont="1" applyFill="1"/>
    <xf numFmtId="0" fontId="24" fillId="0" borderId="2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1" applyFont="1" applyFill="1" applyBorder="1" applyAlignment="1" applyProtection="1">
      <alignment horizontal="center" wrapText="1"/>
      <protection locked="0"/>
    </xf>
    <xf numFmtId="0" fontId="40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2" xfId="0" applyFont="1" applyFill="1" applyBorder="1" applyAlignment="1"/>
    <xf numFmtId="16" fontId="24" fillId="0" borderId="1" xfId="0" applyNumberFormat="1" applyFont="1" applyFill="1" applyBorder="1" applyAlignment="1">
      <alignment horizontal="center"/>
    </xf>
    <xf numFmtId="0" fontId="40" fillId="0" borderId="2" xfId="0" applyFont="1" applyFill="1" applyBorder="1" applyAlignment="1"/>
    <xf numFmtId="14" fontId="24" fillId="0" borderId="1" xfId="0" applyNumberFormat="1" applyFont="1" applyFill="1" applyBorder="1" applyAlignment="1">
      <alignment horizontal="center"/>
    </xf>
    <xf numFmtId="0" fontId="40" fillId="0" borderId="0" xfId="0" applyFont="1" applyFill="1" applyBorder="1" applyAlignment="1"/>
    <xf numFmtId="14" fontId="33" fillId="0" borderId="7" xfId="0" applyNumberFormat="1" applyFont="1" applyFill="1" applyBorder="1" applyAlignment="1">
      <alignment horizontal="center" vertical="center"/>
    </xf>
    <xf numFmtId="0" fontId="24" fillId="0" borderId="5" xfId="1" applyNumberFormat="1" applyFont="1" applyFill="1" applyBorder="1" applyAlignment="1" applyProtection="1">
      <alignment horizontal="center" vertical="center" wrapText="1"/>
    </xf>
    <xf numFmtId="0" fontId="24" fillId="0" borderId="1" xfId="1" applyNumberFormat="1" applyFont="1" applyFill="1" applyBorder="1" applyAlignment="1" applyProtection="1">
      <alignment horizontal="center" vertical="center" wrapText="1"/>
    </xf>
    <xf numFmtId="2" fontId="24" fillId="0" borderId="1" xfId="1" applyNumberFormat="1" applyFont="1" applyFill="1" applyBorder="1" applyAlignment="1" applyProtection="1">
      <alignment horizontal="center" vertical="center" wrapText="1"/>
    </xf>
    <xf numFmtId="2" fontId="24" fillId="0" borderId="5" xfId="1" applyNumberFormat="1" applyFont="1" applyFill="1" applyBorder="1" applyAlignment="1" applyProtection="1">
      <alignment horizontal="center" vertical="center" wrapText="1"/>
    </xf>
    <xf numFmtId="167" fontId="24" fillId="0" borderId="6" xfId="1" applyNumberFormat="1" applyFont="1" applyFill="1" applyBorder="1" applyAlignment="1" applyProtection="1">
      <alignment horizontal="center" vertical="center" wrapText="1"/>
    </xf>
    <xf numFmtId="0" fontId="41" fillId="0" borderId="1" xfId="1" applyNumberFormat="1" applyFont="1" applyFill="1" applyBorder="1" applyAlignment="1" applyProtection="1">
      <alignment horizontal="center" vertical="center" wrapText="1"/>
    </xf>
    <xf numFmtId="2" fontId="24" fillId="0" borderId="6" xfId="1" applyNumberFormat="1" applyFont="1" applyFill="1" applyBorder="1" applyAlignment="1" applyProtection="1">
      <alignment horizontal="center" vertical="center" wrapText="1"/>
    </xf>
    <xf numFmtId="0" fontId="41" fillId="0" borderId="5" xfId="1" applyNumberFormat="1" applyFont="1" applyFill="1" applyBorder="1" applyAlignment="1" applyProtection="1">
      <alignment horizontal="center" vertical="center" wrapText="1"/>
    </xf>
    <xf numFmtId="2" fontId="24" fillId="0" borderId="5" xfId="0" applyNumberFormat="1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3" fontId="24" fillId="0" borderId="1" xfId="3" applyNumberFormat="1" applyFont="1" applyFill="1" applyBorder="1" applyAlignment="1">
      <alignment horizontal="center" vertical="center" wrapText="1"/>
    </xf>
    <xf numFmtId="4" fontId="24" fillId="0" borderId="1" xfId="3" applyNumberFormat="1" applyFont="1" applyFill="1" applyBorder="1" applyAlignment="1">
      <alignment horizontal="center" vertical="center" wrapText="1"/>
    </xf>
    <xf numFmtId="167" fontId="24" fillId="0" borderId="5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40" fillId="0" borderId="0" xfId="0" applyFont="1" applyFill="1" applyBorder="1" applyAlignment="1">
      <alignment horizontal="center"/>
    </xf>
    <xf numFmtId="16" fontId="24" fillId="0" borderId="1" xfId="0" applyNumberFormat="1" applyFont="1" applyFill="1" applyBorder="1" applyAlignment="1">
      <alignment horizontal="center" vertical="center"/>
    </xf>
    <xf numFmtId="167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1" applyFont="1" applyFill="1" applyBorder="1" applyAlignment="1" applyProtection="1">
      <alignment horizontal="center" vertical="center" wrapText="1"/>
      <protection locked="0"/>
    </xf>
    <xf numFmtId="2" fontId="40" fillId="0" borderId="1" xfId="0" applyNumberFormat="1" applyFont="1" applyFill="1" applyBorder="1" applyAlignment="1">
      <alignment horizontal="center" vertical="center"/>
    </xf>
    <xf numFmtId="4" fontId="40" fillId="0" borderId="1" xfId="3" applyNumberFormat="1" applyFont="1" applyFill="1" applyBorder="1" applyAlignment="1">
      <alignment horizontal="center" vertical="center" wrapText="1"/>
    </xf>
    <xf numFmtId="167" fontId="40" fillId="0" borderId="1" xfId="0" applyNumberFormat="1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Fill="1" applyBorder="1" applyAlignment="1">
      <alignment horizontal="center" vertical="center" wrapText="1"/>
    </xf>
    <xf numFmtId="2" fontId="43" fillId="0" borderId="1" xfId="1" applyNumberFormat="1" applyFont="1" applyFill="1" applyBorder="1" applyAlignment="1" applyProtection="1">
      <alignment horizontal="center" vertical="center" wrapText="1"/>
    </xf>
    <xf numFmtId="2" fontId="24" fillId="0" borderId="1" xfId="3" applyNumberFormat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0" borderId="5" xfId="0" applyFont="1" applyFill="1" applyBorder="1" applyAlignment="1">
      <alignment horizontal="center" vertical="center" wrapText="1"/>
    </xf>
    <xf numFmtId="2" fontId="40" fillId="0" borderId="0" xfId="0" applyNumberFormat="1" applyFont="1" applyFill="1" applyBorder="1" applyAlignment="1"/>
    <xf numFmtId="0" fontId="44" fillId="0" borderId="1" xfId="0" applyFont="1" applyBorder="1" applyAlignment="1">
      <alignment horizontal="center" vertical="center"/>
    </xf>
    <xf numFmtId="167" fontId="40" fillId="0" borderId="0" xfId="0" applyNumberFormat="1" applyFont="1" applyFill="1" applyBorder="1" applyAlignment="1"/>
    <xf numFmtId="167" fontId="24" fillId="0" borderId="0" xfId="0" applyNumberFormat="1" applyFont="1" applyFill="1" applyBorder="1"/>
    <xf numFmtId="2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3" fontId="24" fillId="0" borderId="1" xfId="3" applyNumberFormat="1" applyFont="1" applyFill="1" applyBorder="1" applyAlignment="1">
      <alignment horizontal="center" wrapText="1"/>
    </xf>
    <xf numFmtId="0" fontId="40" fillId="0" borderId="1" xfId="0" applyFont="1" applyFill="1" applyBorder="1" applyAlignment="1"/>
    <xf numFmtId="0" fontId="24" fillId="0" borderId="1" xfId="0" applyFont="1" applyFill="1" applyBorder="1" applyAlignment="1"/>
    <xf numFmtId="167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/>
    <xf numFmtId="164" fontId="24" fillId="0" borderId="1" xfId="2" applyFont="1" applyFill="1" applyBorder="1" applyAlignment="1">
      <alignment horizontal="center"/>
    </xf>
    <xf numFmtId="2" fontId="40" fillId="0" borderId="1" xfId="0" applyNumberFormat="1" applyFont="1" applyFill="1" applyBorder="1" applyAlignment="1">
      <alignment horizontal="center"/>
    </xf>
    <xf numFmtId="2" fontId="40" fillId="0" borderId="1" xfId="3" applyNumberFormat="1" applyFont="1" applyFill="1" applyBorder="1" applyAlignment="1">
      <alignment horizontal="center" vertical="center" wrapText="1"/>
    </xf>
    <xf numFmtId="167" fontId="40" fillId="0" borderId="1" xfId="0" applyNumberFormat="1" applyFont="1" applyFill="1" applyBorder="1" applyAlignment="1">
      <alignment horizontal="center"/>
    </xf>
    <xf numFmtId="3" fontId="24" fillId="0" borderId="0" xfId="3" applyNumberFormat="1" applyFont="1" applyFill="1" applyBorder="1" applyAlignment="1">
      <alignment horizontal="center" wrapText="1"/>
    </xf>
    <xf numFmtId="3" fontId="25" fillId="0" borderId="0" xfId="3" applyNumberFormat="1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/>
    </xf>
    <xf numFmtId="2" fontId="40" fillId="0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2" fontId="24" fillId="0" borderId="0" xfId="0" applyNumberFormat="1" applyFont="1" applyFill="1"/>
    <xf numFmtId="0" fontId="46" fillId="2" borderId="0" xfId="0" applyFont="1" applyFill="1" applyAlignment="1">
      <alignment horizontal="center"/>
    </xf>
    <xf numFmtId="0" fontId="46" fillId="2" borderId="0" xfId="0" applyFont="1" applyFill="1" applyAlignment="1">
      <alignment wrapText="1"/>
    </xf>
    <xf numFmtId="0" fontId="46" fillId="2" borderId="0" xfId="0" applyFont="1" applyFill="1"/>
    <xf numFmtId="0" fontId="46" fillId="2" borderId="0" xfId="0" applyFont="1" applyFill="1" applyBorder="1"/>
    <xf numFmtId="0" fontId="48" fillId="2" borderId="0" xfId="0" applyFont="1" applyFill="1" applyAlignment="1">
      <alignment horizontal="left" wrapText="1"/>
    </xf>
    <xf numFmtId="0" fontId="52" fillId="2" borderId="1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1" xfId="1" applyFont="1" applyFill="1" applyBorder="1" applyAlignment="1" applyProtection="1">
      <alignment horizontal="center" vertical="center" wrapText="1"/>
      <protection locked="0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 applyBorder="1" applyAlignment="1"/>
    <xf numFmtId="16" fontId="46" fillId="2" borderId="1" xfId="0" applyNumberFormat="1" applyFont="1" applyFill="1" applyBorder="1" applyAlignment="1">
      <alignment horizontal="center" vertical="center"/>
    </xf>
    <xf numFmtId="0" fontId="52" fillId="2" borderId="0" xfId="0" applyFont="1" applyFill="1" applyBorder="1" applyAlignment="1"/>
    <xf numFmtId="14" fontId="46" fillId="2" borderId="1" xfId="0" applyNumberFormat="1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wrapText="1"/>
    </xf>
    <xf numFmtId="2" fontId="47" fillId="2" borderId="1" xfId="0" applyNumberFormat="1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wrapText="1"/>
    </xf>
    <xf numFmtId="14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wrapText="1"/>
    </xf>
    <xf numFmtId="2" fontId="53" fillId="2" borderId="1" xfId="0" applyNumberFormat="1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/>
    </xf>
    <xf numFmtId="2" fontId="46" fillId="2" borderId="0" xfId="0" applyNumberFormat="1" applyFont="1" applyFill="1" applyBorder="1" applyAlignment="1">
      <alignment horizontal="center"/>
    </xf>
    <xf numFmtId="14" fontId="46" fillId="2" borderId="0" xfId="0" applyNumberFormat="1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top"/>
    </xf>
    <xf numFmtId="0" fontId="46" fillId="2" borderId="0" xfId="0" applyFont="1" applyFill="1" applyBorder="1" applyAlignment="1">
      <alignment vertical="top"/>
    </xf>
    <xf numFmtId="0" fontId="46" fillId="2" borderId="0" xfId="0" applyFont="1" applyFill="1" applyAlignment="1">
      <alignment vertical="top"/>
    </xf>
    <xf numFmtId="0" fontId="46" fillId="2" borderId="0" xfId="0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wrapText="1"/>
    </xf>
    <xf numFmtId="0" fontId="46" fillId="2" borderId="0" xfId="0" applyFont="1" applyFill="1" applyAlignment="1">
      <alignment vertical="top" wrapText="1"/>
    </xf>
    <xf numFmtId="0" fontId="46" fillId="2" borderId="0" xfId="0" applyFont="1" applyFill="1" applyAlignment="1">
      <alignment horizontal="center" vertical="top" wrapText="1"/>
    </xf>
    <xf numFmtId="0" fontId="46" fillId="2" borderId="0" xfId="0" applyFont="1" applyFill="1" applyAlignment="1">
      <alignment horizontal="center" vertical="top"/>
    </xf>
    <xf numFmtId="0" fontId="55" fillId="2" borderId="0" xfId="0" applyFont="1" applyFill="1" applyAlignment="1">
      <alignment horizontal="left" wrapText="1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7" xfId="1" applyNumberFormat="1" applyFont="1" applyFill="1" applyBorder="1" applyAlignment="1" applyProtection="1">
      <alignment horizontal="center" vertical="center" wrapText="1"/>
    </xf>
    <xf numFmtId="0" fontId="24" fillId="0" borderId="8" xfId="1" applyNumberFormat="1" applyFont="1" applyFill="1" applyBorder="1" applyAlignment="1" applyProtection="1">
      <alignment horizontal="center" vertical="center" wrapText="1"/>
    </xf>
    <xf numFmtId="0" fontId="24" fillId="0" borderId="5" xfId="1" applyNumberFormat="1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24" fillId="0" borderId="1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left"/>
    </xf>
    <xf numFmtId="0" fontId="29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top" wrapText="1"/>
    </xf>
    <xf numFmtId="0" fontId="31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24" fillId="0" borderId="7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40" fillId="3" borderId="7" xfId="0" applyFont="1" applyFill="1" applyBorder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40" fillId="0" borderId="8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40" fillId="0" borderId="7" xfId="1" applyNumberFormat="1" applyFont="1" applyFill="1" applyBorder="1" applyAlignment="1" applyProtection="1">
      <alignment horizontal="center" vertical="center" wrapText="1"/>
    </xf>
    <xf numFmtId="0" fontId="40" fillId="0" borderId="8" xfId="1" applyNumberFormat="1" applyFont="1" applyFill="1" applyBorder="1" applyAlignment="1" applyProtection="1">
      <alignment horizontal="center" vertical="center" wrapText="1"/>
    </xf>
    <xf numFmtId="0" fontId="40" fillId="0" borderId="5" xfId="1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6" xfId="1" applyFont="1" applyFill="1" applyBorder="1" applyAlignment="1" applyProtection="1">
      <alignment horizontal="center" vertical="center" wrapText="1"/>
      <protection locked="0"/>
    </xf>
    <xf numFmtId="0" fontId="24" fillId="0" borderId="11" xfId="1" applyFont="1" applyFill="1" applyBorder="1" applyAlignment="1" applyProtection="1">
      <alignment horizontal="center" vertical="center" wrapText="1"/>
      <protection locked="0"/>
    </xf>
    <xf numFmtId="0" fontId="24" fillId="0" borderId="12" xfId="1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>
      <alignment horizontal="center" vertical="center" textRotation="90" wrapText="1"/>
    </xf>
    <xf numFmtId="0" fontId="24" fillId="0" borderId="9" xfId="0" applyFont="1" applyFill="1" applyBorder="1" applyAlignment="1">
      <alignment horizontal="center" vertical="center" textRotation="90" wrapText="1"/>
    </xf>
    <xf numFmtId="0" fontId="24" fillId="0" borderId="10" xfId="0" applyFont="1" applyFill="1" applyBorder="1" applyAlignment="1">
      <alignment horizontal="center" vertical="center" textRotation="90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right"/>
    </xf>
    <xf numFmtId="0" fontId="45" fillId="0" borderId="0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165" fontId="28" fillId="0" borderId="0" xfId="4" applyFont="1" applyFill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8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top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8" fillId="0" borderId="0" xfId="4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55" fillId="2" borderId="0" xfId="0" applyFont="1" applyFill="1" applyAlignment="1">
      <alignment horizontal="left" wrapText="1"/>
    </xf>
    <xf numFmtId="0" fontId="53" fillId="2" borderId="14" xfId="0" applyFont="1" applyFill="1" applyBorder="1" applyAlignment="1">
      <alignment horizontal="center" wrapText="1"/>
    </xf>
    <xf numFmtId="0" fontId="46" fillId="2" borderId="1" xfId="1" applyNumberFormat="1" applyFont="1" applyFill="1" applyBorder="1" applyAlignment="1" applyProtection="1">
      <alignment horizontal="center" vertical="center" wrapText="1"/>
    </xf>
    <xf numFmtId="0" fontId="53" fillId="2" borderId="1" xfId="0" applyFont="1" applyFill="1" applyBorder="1" applyAlignment="1">
      <alignment horizontal="center"/>
    </xf>
    <xf numFmtId="0" fontId="46" fillId="2" borderId="12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51" fillId="2" borderId="1" xfId="1" applyFont="1" applyFill="1" applyBorder="1" applyAlignment="1" applyProtection="1">
      <alignment horizontal="center" vertical="center" wrapText="1"/>
      <protection locked="0"/>
    </xf>
    <xf numFmtId="0" fontId="51" fillId="2" borderId="1" xfId="0" applyFont="1" applyFill="1" applyBorder="1" applyAlignment="1">
      <alignment horizont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/>
    </xf>
    <xf numFmtId="0" fontId="46" fillId="2" borderId="0" xfId="0" applyFont="1" applyFill="1" applyBorder="1" applyAlignment="1">
      <alignment vertical="center"/>
    </xf>
    <xf numFmtId="0" fontId="46" fillId="2" borderId="0" xfId="0" applyFont="1" applyFill="1" applyAlignment="1">
      <alignment horizontal="center"/>
    </xf>
    <xf numFmtId="0" fontId="46" fillId="2" borderId="1" xfId="0" applyFont="1" applyFill="1" applyBorder="1" applyAlignment="1">
      <alignment horizontal="center" wrapText="1"/>
    </xf>
    <xf numFmtId="0" fontId="47" fillId="2" borderId="0" xfId="0" applyFont="1" applyFill="1" applyAlignment="1">
      <alignment horizontal="left" wrapText="1"/>
    </xf>
    <xf numFmtId="0" fontId="51" fillId="0" borderId="1" xfId="1" applyFont="1" applyFill="1" applyBorder="1" applyAlignment="1" applyProtection="1">
      <alignment horizontal="center" vertical="center" wrapText="1"/>
      <protection locked="0"/>
    </xf>
    <xf numFmtId="14" fontId="47" fillId="2" borderId="0" xfId="0" applyNumberFormat="1" applyFont="1" applyFill="1" applyBorder="1" applyAlignment="1">
      <alignment horizontal="right" vertical="center" wrapText="1"/>
    </xf>
    <xf numFmtId="0" fontId="54" fillId="0" borderId="0" xfId="0" applyFont="1" applyBorder="1" applyAlignment="1">
      <alignment horizontal="right"/>
    </xf>
    <xf numFmtId="0" fontId="49" fillId="2" borderId="0" xfId="0" applyFont="1" applyFill="1" applyAlignment="1">
      <alignment horizontal="center" wrapText="1"/>
    </xf>
    <xf numFmtId="0" fontId="50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5">
    <cellStyle name="Iau?iue" xfId="1"/>
    <cellStyle name="Грошовий" xfId="2" builtinId="4"/>
    <cellStyle name="Звичайний" xfId="0" builtinId="0"/>
    <cellStyle name="Обычный 2" xfId="3"/>
    <cellStyle name="Фінансови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tabSelected="1" zoomScale="69" zoomScaleNormal="69" zoomScaleSheetLayoutView="82" workbookViewId="0">
      <selection activeCell="E8" sqref="E8"/>
    </sheetView>
  </sheetViews>
  <sheetFormatPr defaultRowHeight="12.75" x14ac:dyDescent="0.2"/>
  <cols>
    <col min="1" max="1" width="6.28515625" style="81" customWidth="1"/>
    <col min="2" max="2" width="34.7109375" style="81" customWidth="1"/>
    <col min="3" max="3" width="6.7109375" style="84" customWidth="1"/>
    <col min="4" max="4" width="10" style="84" customWidth="1"/>
    <col min="5" max="5" width="8.42578125" style="84" customWidth="1"/>
    <col min="6" max="6" width="9.7109375" style="84" customWidth="1"/>
    <col min="7" max="7" width="10.28515625" style="84" customWidth="1"/>
    <col min="8" max="8" width="11.7109375" style="84" customWidth="1"/>
    <col min="9" max="10" width="10.7109375" style="84" customWidth="1"/>
    <col min="11" max="11" width="13.42578125" style="84" customWidth="1"/>
    <col min="12" max="12" width="11.42578125" style="84" customWidth="1"/>
    <col min="13" max="13" width="9.140625" style="84" customWidth="1"/>
    <col min="14" max="14" width="9" style="84" customWidth="1"/>
    <col min="15" max="15" width="8.7109375" style="84" customWidth="1"/>
    <col min="16" max="16" width="9.42578125" style="84" customWidth="1"/>
    <col min="17" max="17" width="7.5703125" style="84" customWidth="1"/>
    <col min="18" max="19" width="8" style="84" customWidth="1"/>
    <col min="20" max="20" width="5.85546875" style="84" customWidth="1"/>
    <col min="21" max="21" width="4.5703125" style="84" customWidth="1"/>
    <col min="22" max="22" width="9.85546875" style="84" customWidth="1"/>
    <col min="23" max="23" width="6.5703125" style="84" customWidth="1"/>
    <col min="24" max="24" width="9.85546875" style="84" customWidth="1"/>
    <col min="25" max="25" width="9.140625" style="87"/>
    <col min="26" max="26" width="10.140625" style="87" bestFit="1" customWidth="1"/>
    <col min="27" max="27" width="9.42578125" style="87" customWidth="1"/>
    <col min="28" max="29" width="9.140625" style="87"/>
    <col min="30" max="16384" width="9.140625" style="84"/>
  </cols>
  <sheetData>
    <row r="1" spans="1:31" ht="10.5" customHeight="1" x14ac:dyDescent="0.3">
      <c r="C1" s="82"/>
      <c r="D1" s="82"/>
      <c r="E1" s="83"/>
      <c r="F1" s="83"/>
      <c r="O1" s="85"/>
      <c r="P1" s="86"/>
      <c r="Q1" s="86"/>
      <c r="R1" s="86"/>
      <c r="S1" s="86"/>
      <c r="T1" s="86"/>
      <c r="U1" s="86"/>
      <c r="V1" s="86"/>
      <c r="W1" s="86"/>
      <c r="X1" s="86"/>
    </row>
    <row r="2" spans="1:31" ht="14.25" customHeight="1" x14ac:dyDescent="0.3">
      <c r="B2" s="223" t="s">
        <v>83</v>
      </c>
      <c r="C2" s="223"/>
      <c r="D2" s="223"/>
      <c r="E2" s="223"/>
      <c r="F2" s="83"/>
      <c r="N2" s="88"/>
      <c r="O2" s="88"/>
      <c r="P2" s="88"/>
      <c r="Q2" s="88"/>
      <c r="R2" s="89"/>
      <c r="S2" s="225" t="s">
        <v>86</v>
      </c>
      <c r="T2" s="225"/>
      <c r="U2" s="225"/>
      <c r="V2" s="225"/>
      <c r="W2" s="86"/>
      <c r="X2" s="86"/>
    </row>
    <row r="3" spans="1:31" ht="14.25" customHeight="1" x14ac:dyDescent="0.3">
      <c r="B3" s="224" t="s">
        <v>189</v>
      </c>
      <c r="C3" s="224"/>
      <c r="D3" s="224"/>
      <c r="E3" s="224"/>
      <c r="F3" s="83"/>
      <c r="N3" s="90"/>
      <c r="O3" s="90"/>
      <c r="P3" s="90"/>
      <c r="Q3" s="90"/>
      <c r="R3" s="90"/>
      <c r="S3" s="227" t="s">
        <v>190</v>
      </c>
      <c r="T3" s="227"/>
      <c r="U3" s="227"/>
      <c r="V3" s="227"/>
      <c r="W3" s="227"/>
      <c r="X3" s="86"/>
    </row>
    <row r="4" spans="1:31" ht="14.25" customHeight="1" x14ac:dyDescent="0.3">
      <c r="B4" s="228" t="s">
        <v>132</v>
      </c>
      <c r="C4" s="228"/>
      <c r="D4" s="228"/>
      <c r="E4" s="228"/>
      <c r="F4" s="83"/>
      <c r="N4" s="91"/>
      <c r="O4" s="91"/>
      <c r="P4" s="91"/>
      <c r="Q4" s="91"/>
      <c r="R4" s="89"/>
      <c r="S4" s="226" t="s">
        <v>87</v>
      </c>
      <c r="T4" s="226"/>
      <c r="U4" s="226"/>
      <c r="V4" s="226"/>
      <c r="W4" s="86"/>
      <c r="X4" s="86"/>
    </row>
    <row r="5" spans="1:31" ht="14.25" customHeight="1" x14ac:dyDescent="0.3">
      <c r="B5" s="92"/>
      <c r="C5" s="92"/>
      <c r="D5" s="229"/>
      <c r="E5" s="229"/>
      <c r="F5" s="83"/>
      <c r="N5" s="93"/>
      <c r="O5" s="93"/>
      <c r="P5" s="93"/>
      <c r="Q5" s="93"/>
      <c r="R5" s="89"/>
      <c r="S5" s="93"/>
      <c r="T5" s="93"/>
      <c r="U5" s="93"/>
      <c r="V5" s="93"/>
      <c r="W5" s="86"/>
      <c r="X5" s="86"/>
    </row>
    <row r="6" spans="1:31" ht="14.25" customHeight="1" x14ac:dyDescent="0.3">
      <c r="B6" s="223" t="s">
        <v>133</v>
      </c>
      <c r="C6" s="223"/>
      <c r="D6" s="223"/>
      <c r="E6" s="223"/>
      <c r="F6" s="83"/>
      <c r="N6" s="90"/>
      <c r="O6" s="90"/>
      <c r="P6" s="90"/>
      <c r="Q6" s="90"/>
      <c r="R6" s="90"/>
      <c r="S6" s="90" t="s">
        <v>288</v>
      </c>
      <c r="T6" s="90"/>
      <c r="U6" s="90"/>
      <c r="V6" s="90"/>
      <c r="W6" s="86"/>
      <c r="X6" s="86"/>
    </row>
    <row r="7" spans="1:31" ht="14.25" customHeight="1" x14ac:dyDescent="0.3">
      <c r="B7" s="221" t="s">
        <v>192</v>
      </c>
      <c r="C7" s="221"/>
      <c r="D7" s="221"/>
      <c r="E7" s="221"/>
      <c r="F7" s="83"/>
      <c r="N7" s="94"/>
      <c r="O7" s="95"/>
      <c r="P7" s="95"/>
      <c r="Q7" s="95"/>
      <c r="S7" s="94" t="s">
        <v>2</v>
      </c>
      <c r="T7" s="95"/>
      <c r="U7" s="95" t="s">
        <v>88</v>
      </c>
      <c r="V7" s="95"/>
      <c r="W7" s="86"/>
      <c r="X7" s="86"/>
    </row>
    <row r="8" spans="1:31" ht="14.25" customHeight="1" x14ac:dyDescent="0.3">
      <c r="B8" s="96" t="s">
        <v>193</v>
      </c>
      <c r="C8" s="82"/>
      <c r="D8" s="82"/>
      <c r="E8" s="83"/>
      <c r="F8" s="83"/>
      <c r="N8" s="97"/>
      <c r="O8" s="97"/>
      <c r="P8" s="97"/>
      <c r="Q8" s="97"/>
      <c r="R8" s="97"/>
      <c r="S8" s="223" t="s">
        <v>89</v>
      </c>
      <c r="T8" s="223"/>
      <c r="U8" s="223"/>
      <c r="V8" s="223"/>
      <c r="W8" s="223"/>
      <c r="X8" s="86"/>
    </row>
    <row r="9" spans="1:31" ht="22.5" customHeight="1" x14ac:dyDescent="0.3">
      <c r="B9" s="98" t="s">
        <v>85</v>
      </c>
      <c r="C9" s="82"/>
      <c r="D9" s="82"/>
      <c r="E9" s="83"/>
      <c r="F9" s="83"/>
      <c r="N9" s="98"/>
      <c r="O9" s="99"/>
      <c r="P9" s="99"/>
      <c r="Q9" s="99"/>
      <c r="R9" s="89"/>
      <c r="S9" s="98" t="s">
        <v>85</v>
      </c>
      <c r="T9" s="99"/>
      <c r="U9" s="99"/>
      <c r="V9" s="99"/>
      <c r="W9" s="86"/>
      <c r="X9" s="86"/>
    </row>
    <row r="10" spans="1:31" ht="51.75" customHeight="1" x14ac:dyDescent="0.3">
      <c r="C10" s="82"/>
      <c r="D10" s="82"/>
      <c r="E10" s="83"/>
      <c r="F10" s="83"/>
      <c r="O10" s="85"/>
      <c r="P10" s="86"/>
      <c r="Q10" s="86"/>
      <c r="R10" s="86"/>
      <c r="S10" s="86"/>
      <c r="T10" s="86"/>
      <c r="U10" s="86"/>
      <c r="V10" s="86"/>
      <c r="W10" s="86"/>
      <c r="X10" s="86"/>
    </row>
    <row r="11" spans="1:31" ht="18" customHeight="1" x14ac:dyDescent="0.3">
      <c r="A11" s="230" t="s">
        <v>134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</row>
    <row r="12" spans="1:31" ht="23.25" customHeight="1" x14ac:dyDescent="0.3">
      <c r="A12" s="231" t="s">
        <v>176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</row>
    <row r="13" spans="1:31" ht="22.5" customHeight="1" x14ac:dyDescent="0.2">
      <c r="A13" s="232" t="s">
        <v>135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</row>
    <row r="14" spans="1:31" ht="57" customHeight="1" x14ac:dyDescent="0.2">
      <c r="A14" s="218" t="s">
        <v>0</v>
      </c>
      <c r="B14" s="218" t="s">
        <v>1</v>
      </c>
      <c r="C14" s="254" t="s">
        <v>56</v>
      </c>
      <c r="D14" s="257" t="s">
        <v>140</v>
      </c>
      <c r="E14" s="259"/>
      <c r="F14" s="259"/>
      <c r="G14" s="259"/>
      <c r="H14" s="259"/>
      <c r="I14" s="259"/>
      <c r="J14" s="258"/>
      <c r="K14" s="251" t="s">
        <v>289</v>
      </c>
      <c r="L14" s="251" t="s">
        <v>141</v>
      </c>
      <c r="M14" s="218" t="s">
        <v>142</v>
      </c>
      <c r="N14" s="261" t="s">
        <v>143</v>
      </c>
      <c r="O14" s="261"/>
      <c r="P14" s="261" t="s">
        <v>144</v>
      </c>
      <c r="Q14" s="261"/>
      <c r="R14" s="261"/>
      <c r="S14" s="261"/>
      <c r="T14" s="254" t="s">
        <v>290</v>
      </c>
      <c r="U14" s="254" t="s">
        <v>43</v>
      </c>
      <c r="V14" s="254" t="s">
        <v>168</v>
      </c>
      <c r="W14" s="254" t="s">
        <v>149</v>
      </c>
      <c r="X14" s="254" t="s">
        <v>291</v>
      </c>
    </row>
    <row r="15" spans="1:31" ht="15.75" customHeight="1" x14ac:dyDescent="0.2">
      <c r="A15" s="219"/>
      <c r="B15" s="219"/>
      <c r="C15" s="255"/>
      <c r="D15" s="218" t="s">
        <v>36</v>
      </c>
      <c r="E15" s="245" t="s">
        <v>139</v>
      </c>
      <c r="F15" s="245"/>
      <c r="G15" s="245"/>
      <c r="H15" s="245"/>
      <c r="I15" s="245"/>
      <c r="J15" s="245"/>
      <c r="K15" s="252"/>
      <c r="L15" s="252"/>
      <c r="M15" s="219"/>
      <c r="N15" s="218" t="s">
        <v>185</v>
      </c>
      <c r="O15" s="218" t="s">
        <v>162</v>
      </c>
      <c r="P15" s="218" t="s">
        <v>3</v>
      </c>
      <c r="Q15" s="218" t="s">
        <v>4</v>
      </c>
      <c r="R15" s="218" t="s">
        <v>5</v>
      </c>
      <c r="S15" s="218" t="s">
        <v>6</v>
      </c>
      <c r="T15" s="255"/>
      <c r="U15" s="255"/>
      <c r="V15" s="255"/>
      <c r="W15" s="255"/>
      <c r="X15" s="255"/>
    </row>
    <row r="16" spans="1:31" ht="51" customHeight="1" x14ac:dyDescent="0.2">
      <c r="A16" s="219"/>
      <c r="B16" s="219"/>
      <c r="C16" s="255"/>
      <c r="D16" s="219"/>
      <c r="E16" s="222" t="s">
        <v>81</v>
      </c>
      <c r="F16" s="222" t="s">
        <v>31</v>
      </c>
      <c r="G16" s="222" t="s">
        <v>292</v>
      </c>
      <c r="H16" s="222" t="s">
        <v>293</v>
      </c>
      <c r="I16" s="257" t="s">
        <v>136</v>
      </c>
      <c r="J16" s="258"/>
      <c r="K16" s="252"/>
      <c r="L16" s="252"/>
      <c r="M16" s="219"/>
      <c r="N16" s="219"/>
      <c r="O16" s="219"/>
      <c r="P16" s="219"/>
      <c r="Q16" s="219"/>
      <c r="R16" s="219"/>
      <c r="S16" s="219"/>
      <c r="T16" s="255"/>
      <c r="U16" s="255"/>
      <c r="V16" s="255"/>
      <c r="W16" s="255"/>
      <c r="X16" s="255"/>
      <c r="Y16" s="100"/>
      <c r="AD16" s="87"/>
      <c r="AE16" s="87"/>
    </row>
    <row r="17" spans="1:31" ht="121.5" customHeight="1" x14ac:dyDescent="0.2">
      <c r="A17" s="220"/>
      <c r="B17" s="220"/>
      <c r="C17" s="256"/>
      <c r="D17" s="220"/>
      <c r="E17" s="222"/>
      <c r="F17" s="222"/>
      <c r="G17" s="222"/>
      <c r="H17" s="222"/>
      <c r="I17" s="101" t="s">
        <v>32</v>
      </c>
      <c r="J17" s="101" t="s">
        <v>33</v>
      </c>
      <c r="K17" s="253"/>
      <c r="L17" s="253"/>
      <c r="M17" s="220"/>
      <c r="N17" s="220"/>
      <c r="O17" s="220"/>
      <c r="P17" s="220"/>
      <c r="Q17" s="220"/>
      <c r="R17" s="220"/>
      <c r="S17" s="220"/>
      <c r="T17" s="256"/>
      <c r="U17" s="256"/>
      <c r="V17" s="256"/>
      <c r="W17" s="256"/>
      <c r="X17" s="256"/>
      <c r="Y17" s="100"/>
      <c r="Z17" s="260"/>
      <c r="AA17" s="260"/>
      <c r="AB17" s="260"/>
      <c r="AC17" s="260"/>
      <c r="AD17" s="260"/>
      <c r="AE17" s="87"/>
    </row>
    <row r="18" spans="1:31" s="81" customFormat="1" ht="13.5" customHeight="1" x14ac:dyDescent="0.2">
      <c r="A18" s="102">
        <v>1</v>
      </c>
      <c r="B18" s="102">
        <v>2</v>
      </c>
      <c r="C18" s="102">
        <v>3</v>
      </c>
      <c r="D18" s="102">
        <v>4</v>
      </c>
      <c r="E18" s="102">
        <v>5</v>
      </c>
      <c r="F18" s="102">
        <v>6</v>
      </c>
      <c r="G18" s="103">
        <v>7</v>
      </c>
      <c r="H18" s="102">
        <v>8</v>
      </c>
      <c r="I18" s="102">
        <v>9</v>
      </c>
      <c r="J18" s="102">
        <v>10</v>
      </c>
      <c r="K18" s="104">
        <v>11</v>
      </c>
      <c r="L18" s="104">
        <v>12</v>
      </c>
      <c r="M18" s="104">
        <v>13</v>
      </c>
      <c r="N18" s="105">
        <v>14</v>
      </c>
      <c r="O18" s="105">
        <v>15</v>
      </c>
      <c r="P18" s="105">
        <v>16</v>
      </c>
      <c r="Q18" s="105">
        <v>17</v>
      </c>
      <c r="R18" s="105">
        <v>18</v>
      </c>
      <c r="S18" s="105">
        <v>19</v>
      </c>
      <c r="T18" s="105">
        <v>20</v>
      </c>
      <c r="U18" s="105">
        <v>21</v>
      </c>
      <c r="V18" s="105">
        <v>22</v>
      </c>
      <c r="W18" s="105">
        <v>23</v>
      </c>
      <c r="X18" s="105">
        <v>24</v>
      </c>
      <c r="Y18" s="106"/>
      <c r="Z18" s="260"/>
      <c r="AA18" s="260"/>
      <c r="AB18" s="260"/>
      <c r="AC18" s="260"/>
      <c r="AD18" s="260"/>
      <c r="AE18" s="107"/>
    </row>
    <row r="19" spans="1:31" ht="15" customHeight="1" x14ac:dyDescent="0.2">
      <c r="A19" s="102" t="s">
        <v>91</v>
      </c>
      <c r="B19" s="236" t="s">
        <v>15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8"/>
      <c r="Y19" s="108"/>
      <c r="Z19" s="260"/>
      <c r="AA19" s="260"/>
      <c r="AB19" s="260"/>
      <c r="AC19" s="260"/>
      <c r="AD19" s="260"/>
      <c r="AE19" s="87"/>
    </row>
    <row r="20" spans="1:31" ht="18" customHeight="1" x14ac:dyDescent="0.2">
      <c r="A20" s="109" t="s">
        <v>7</v>
      </c>
      <c r="B20" s="239" t="s">
        <v>294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1"/>
      <c r="Y20" s="110"/>
      <c r="Z20" s="260"/>
      <c r="AA20" s="260"/>
      <c r="AB20" s="260"/>
      <c r="AC20" s="260"/>
      <c r="AD20" s="260"/>
      <c r="AE20" s="87"/>
    </row>
    <row r="21" spans="1:31" ht="28.5" customHeight="1" x14ac:dyDescent="0.2">
      <c r="A21" s="111" t="s">
        <v>8</v>
      </c>
      <c r="B21" s="215" t="s">
        <v>94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7"/>
      <c r="Y21" s="110"/>
      <c r="Z21" s="112"/>
      <c r="AA21" s="112"/>
      <c r="AD21" s="87"/>
      <c r="AE21" s="87"/>
    </row>
    <row r="22" spans="1:31" ht="19.5" customHeight="1" x14ac:dyDescent="0.2">
      <c r="A22" s="113" t="s">
        <v>198</v>
      </c>
      <c r="B22" s="113" t="s">
        <v>198</v>
      </c>
      <c r="C22" s="113" t="s">
        <v>198</v>
      </c>
      <c r="D22" s="113" t="s">
        <v>198</v>
      </c>
      <c r="E22" s="114" t="s">
        <v>63</v>
      </c>
      <c r="F22" s="115" t="s">
        <v>63</v>
      </c>
      <c r="G22" s="115" t="s">
        <v>63</v>
      </c>
      <c r="H22" s="115" t="s">
        <v>63</v>
      </c>
      <c r="I22" s="115" t="s">
        <v>63</v>
      </c>
      <c r="J22" s="115" t="s">
        <v>63</v>
      </c>
      <c r="K22" s="115" t="s">
        <v>63</v>
      </c>
      <c r="L22" s="115" t="s">
        <v>63</v>
      </c>
      <c r="M22" s="114" t="s">
        <v>63</v>
      </c>
      <c r="N22" s="113" t="s">
        <v>198</v>
      </c>
      <c r="O22" s="116" t="str">
        <f>D22</f>
        <v>-</v>
      </c>
      <c r="P22" s="113" t="s">
        <v>198</v>
      </c>
      <c r="Q22" s="117" t="str">
        <f>D22</f>
        <v>-</v>
      </c>
      <c r="R22" s="113" t="s">
        <v>198</v>
      </c>
      <c r="S22" s="113" t="s">
        <v>198</v>
      </c>
      <c r="T22" s="118" t="s">
        <v>198</v>
      </c>
      <c r="U22" s="119"/>
      <c r="V22" s="120" t="s">
        <v>198</v>
      </c>
      <c r="W22" s="121"/>
      <c r="X22" s="120" t="s">
        <v>198</v>
      </c>
      <c r="Y22" s="112"/>
      <c r="Z22" s="112"/>
      <c r="AA22" s="112"/>
      <c r="AD22" s="87"/>
      <c r="AE22" s="87"/>
    </row>
    <row r="23" spans="1:31" ht="12" customHeight="1" x14ac:dyDescent="0.2">
      <c r="A23" s="212" t="s">
        <v>92</v>
      </c>
      <c r="B23" s="213"/>
      <c r="C23" s="214"/>
      <c r="D23" s="122">
        <f>SUM(D22)</f>
        <v>0</v>
      </c>
      <c r="E23" s="122">
        <v>0</v>
      </c>
      <c r="F23" s="123" t="s">
        <v>63</v>
      </c>
      <c r="G23" s="124" t="s">
        <v>198</v>
      </c>
      <c r="H23" s="124" t="s">
        <v>198</v>
      </c>
      <c r="I23" s="124" t="s">
        <v>198</v>
      </c>
      <c r="J23" s="125" t="s">
        <v>198</v>
      </c>
      <c r="K23" s="124" t="s">
        <v>198</v>
      </c>
      <c r="L23" s="124" t="s">
        <v>198</v>
      </c>
      <c r="M23" s="122">
        <f>D23</f>
        <v>0</v>
      </c>
      <c r="N23" s="122">
        <f>SUM(N22)</f>
        <v>0</v>
      </c>
      <c r="O23" s="122">
        <f t="shared" ref="O23:S23" si="0">SUM(O22)</f>
        <v>0</v>
      </c>
      <c r="P23" s="122">
        <f t="shared" si="0"/>
        <v>0</v>
      </c>
      <c r="Q23" s="122">
        <f t="shared" si="0"/>
        <v>0</v>
      </c>
      <c r="R23" s="122">
        <f t="shared" si="0"/>
        <v>0</v>
      </c>
      <c r="S23" s="122">
        <f t="shared" si="0"/>
        <v>0</v>
      </c>
      <c r="T23" s="126" t="s">
        <v>198</v>
      </c>
      <c r="U23" s="127"/>
      <c r="V23" s="122" t="s">
        <v>198</v>
      </c>
      <c r="W23" s="122" t="s">
        <v>198</v>
      </c>
      <c r="X23" s="128" t="s">
        <v>198</v>
      </c>
      <c r="Y23" s="107"/>
      <c r="Z23" s="107"/>
      <c r="AA23" s="107"/>
    </row>
    <row r="24" spans="1:31" ht="15.75" hidden="1" customHeight="1" x14ac:dyDescent="0.2">
      <c r="A24" s="127" t="s">
        <v>62</v>
      </c>
      <c r="B24" s="215" t="s">
        <v>169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7"/>
      <c r="Y24" s="129"/>
      <c r="Z24" s="129"/>
      <c r="AA24" s="129"/>
    </row>
    <row r="25" spans="1:31" hidden="1" x14ac:dyDescent="0.2">
      <c r="A25" s="105"/>
      <c r="B25" s="105"/>
      <c r="C25" s="105"/>
      <c r="D25" s="105"/>
      <c r="E25" s="124" t="s">
        <v>28</v>
      </c>
      <c r="F25" s="124" t="s">
        <v>28</v>
      </c>
      <c r="G25" s="124" t="s">
        <v>28</v>
      </c>
      <c r="H25" s="124" t="s">
        <v>28</v>
      </c>
      <c r="I25" s="124" t="s">
        <v>28</v>
      </c>
      <c r="J25" s="124" t="s">
        <v>28</v>
      </c>
      <c r="K25" s="124" t="s">
        <v>28</v>
      </c>
      <c r="L25" s="124" t="s">
        <v>28</v>
      </c>
      <c r="M25" s="124" t="s">
        <v>28</v>
      </c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30"/>
      <c r="Z25" s="130"/>
      <c r="AA25" s="130"/>
    </row>
    <row r="26" spans="1:31" ht="11.25" hidden="1" customHeight="1" x14ac:dyDescent="0.2">
      <c r="A26" s="212" t="s">
        <v>97</v>
      </c>
      <c r="B26" s="213"/>
      <c r="C26" s="214"/>
      <c r="D26" s="127"/>
      <c r="E26" s="127" t="s">
        <v>28</v>
      </c>
      <c r="F26" s="127" t="s">
        <v>28</v>
      </c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07"/>
      <c r="Z26" s="107"/>
      <c r="AA26" s="107"/>
    </row>
    <row r="27" spans="1:31" hidden="1" x14ac:dyDescent="0.2">
      <c r="A27" s="131" t="s">
        <v>57</v>
      </c>
      <c r="B27" s="212" t="s">
        <v>96</v>
      </c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4"/>
      <c r="Y27" s="129"/>
      <c r="Z27" s="129"/>
      <c r="AA27" s="129"/>
    </row>
    <row r="28" spans="1:31" hidden="1" x14ac:dyDescent="0.2">
      <c r="A28" s="105"/>
      <c r="B28" s="105"/>
      <c r="C28" s="105"/>
      <c r="D28" s="105"/>
      <c r="E28" s="124" t="s">
        <v>28</v>
      </c>
      <c r="F28" s="124" t="s">
        <v>28</v>
      </c>
      <c r="G28" s="124" t="s">
        <v>28</v>
      </c>
      <c r="H28" s="124" t="s">
        <v>28</v>
      </c>
      <c r="I28" s="124" t="s">
        <v>28</v>
      </c>
      <c r="J28" s="124" t="s">
        <v>28</v>
      </c>
      <c r="K28" s="124" t="s">
        <v>28</v>
      </c>
      <c r="L28" s="124" t="s">
        <v>28</v>
      </c>
      <c r="M28" s="124" t="s">
        <v>28</v>
      </c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30"/>
      <c r="Z28" s="130"/>
      <c r="AA28" s="130"/>
    </row>
    <row r="29" spans="1:31" ht="12" hidden="1" customHeight="1" x14ac:dyDescent="0.2">
      <c r="A29" s="212" t="s">
        <v>98</v>
      </c>
      <c r="B29" s="213"/>
      <c r="C29" s="214"/>
      <c r="D29" s="127"/>
      <c r="E29" s="127" t="s">
        <v>28</v>
      </c>
      <c r="F29" s="127" t="s">
        <v>28</v>
      </c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07"/>
      <c r="Z29" s="107"/>
      <c r="AA29" s="107"/>
    </row>
    <row r="30" spans="1:31" ht="11.25" customHeight="1" x14ac:dyDescent="0.2">
      <c r="A30" s="212" t="s">
        <v>99</v>
      </c>
      <c r="B30" s="213"/>
      <c r="C30" s="214"/>
      <c r="D30" s="123">
        <f>D23</f>
        <v>0</v>
      </c>
      <c r="E30" s="123">
        <f>E23</f>
        <v>0</v>
      </c>
      <c r="F30" s="123" t="s">
        <v>63</v>
      </c>
      <c r="G30" s="124" t="s">
        <v>198</v>
      </c>
      <c r="H30" s="124" t="s">
        <v>198</v>
      </c>
      <c r="I30" s="124" t="s">
        <v>198</v>
      </c>
      <c r="J30" s="125" t="str">
        <f>J23</f>
        <v>-</v>
      </c>
      <c r="K30" s="124" t="s">
        <v>198</v>
      </c>
      <c r="L30" s="124" t="s">
        <v>198</v>
      </c>
      <c r="M30" s="123">
        <f t="shared" ref="M30:T30" si="1">M23</f>
        <v>0</v>
      </c>
      <c r="N30" s="123">
        <f t="shared" si="1"/>
        <v>0</v>
      </c>
      <c r="O30" s="123">
        <f t="shared" si="1"/>
        <v>0</v>
      </c>
      <c r="P30" s="123">
        <f t="shared" si="1"/>
        <v>0</v>
      </c>
      <c r="Q30" s="123">
        <f t="shared" si="1"/>
        <v>0</v>
      </c>
      <c r="R30" s="123">
        <f t="shared" si="1"/>
        <v>0</v>
      </c>
      <c r="S30" s="123">
        <f t="shared" si="1"/>
        <v>0</v>
      </c>
      <c r="T30" s="132" t="str">
        <f t="shared" si="1"/>
        <v>-</v>
      </c>
      <c r="U30" s="127"/>
      <c r="V30" s="127" t="str">
        <f>V23</f>
        <v>-</v>
      </c>
      <c r="W30" s="127" t="str">
        <f>W23</f>
        <v>-</v>
      </c>
      <c r="X30" s="127" t="str">
        <f>X23</f>
        <v>-</v>
      </c>
      <c r="Y30" s="107"/>
      <c r="Z30" s="107"/>
      <c r="AA30" s="107"/>
    </row>
    <row r="31" spans="1:31" ht="17.45" hidden="1" customHeight="1" x14ac:dyDescent="0.2">
      <c r="A31" s="131" t="s">
        <v>69</v>
      </c>
      <c r="B31" s="247" t="s">
        <v>171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9"/>
      <c r="Y31" s="129"/>
      <c r="Z31" s="129"/>
      <c r="AA31" s="129"/>
    </row>
    <row r="32" spans="1:31" ht="16.899999999999999" hidden="1" customHeight="1" x14ac:dyDescent="0.2">
      <c r="A32" s="133" t="s">
        <v>11</v>
      </c>
      <c r="B32" s="215" t="s">
        <v>94</v>
      </c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7"/>
    </row>
    <row r="33" spans="1:27" hidden="1" x14ac:dyDescent="0.2">
      <c r="A33" s="105"/>
      <c r="B33" s="105"/>
      <c r="C33" s="105"/>
      <c r="D33" s="105"/>
      <c r="E33" s="124" t="s">
        <v>28</v>
      </c>
      <c r="F33" s="124" t="s">
        <v>28</v>
      </c>
      <c r="G33" s="124" t="s">
        <v>28</v>
      </c>
      <c r="H33" s="124" t="s">
        <v>28</v>
      </c>
      <c r="I33" s="124" t="s">
        <v>28</v>
      </c>
      <c r="J33" s="124" t="s">
        <v>28</v>
      </c>
      <c r="K33" s="124" t="s">
        <v>28</v>
      </c>
      <c r="L33" s="124" t="s">
        <v>28</v>
      </c>
      <c r="M33" s="124" t="s">
        <v>28</v>
      </c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30"/>
      <c r="Z33" s="130"/>
      <c r="AA33" s="130"/>
    </row>
    <row r="34" spans="1:27" ht="12.75" hidden="1" customHeight="1" x14ac:dyDescent="0.2">
      <c r="A34" s="246" t="s">
        <v>100</v>
      </c>
      <c r="B34" s="246"/>
      <c r="C34" s="246"/>
      <c r="D34" s="127"/>
      <c r="E34" s="127" t="s">
        <v>28</v>
      </c>
      <c r="F34" s="127" t="s">
        <v>28</v>
      </c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07"/>
      <c r="Z34" s="107"/>
      <c r="AA34" s="107"/>
    </row>
    <row r="35" spans="1:27" ht="13.5" hidden="1" customHeight="1" x14ac:dyDescent="0.2">
      <c r="A35" s="101" t="s">
        <v>12</v>
      </c>
      <c r="B35" s="215" t="s">
        <v>169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7"/>
    </row>
    <row r="36" spans="1:27" hidden="1" x14ac:dyDescent="0.2">
      <c r="A36" s="105"/>
      <c r="B36" s="105"/>
      <c r="C36" s="105"/>
      <c r="D36" s="105"/>
      <c r="E36" s="124" t="s">
        <v>28</v>
      </c>
      <c r="F36" s="124" t="s">
        <v>28</v>
      </c>
      <c r="G36" s="124" t="s">
        <v>28</v>
      </c>
      <c r="H36" s="124" t="s">
        <v>28</v>
      </c>
      <c r="I36" s="124" t="s">
        <v>28</v>
      </c>
      <c r="J36" s="124" t="s">
        <v>28</v>
      </c>
      <c r="K36" s="124" t="s">
        <v>28</v>
      </c>
      <c r="L36" s="124" t="s">
        <v>28</v>
      </c>
      <c r="M36" s="124" t="s">
        <v>28</v>
      </c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30"/>
      <c r="Z36" s="130"/>
      <c r="AA36" s="130"/>
    </row>
    <row r="37" spans="1:27" ht="10.5" hidden="1" customHeight="1" x14ac:dyDescent="0.2">
      <c r="A37" s="212" t="s">
        <v>101</v>
      </c>
      <c r="B37" s="213"/>
      <c r="C37" s="214"/>
      <c r="D37" s="127"/>
      <c r="E37" s="127" t="s">
        <v>28</v>
      </c>
      <c r="F37" s="127" t="s">
        <v>28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07"/>
      <c r="Z37" s="107"/>
      <c r="AA37" s="107"/>
    </row>
    <row r="38" spans="1:27" ht="15" hidden="1" customHeight="1" x14ac:dyDescent="0.2">
      <c r="A38" s="127" t="s">
        <v>46</v>
      </c>
      <c r="B38" s="215" t="s">
        <v>106</v>
      </c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7"/>
    </row>
    <row r="39" spans="1:27" hidden="1" x14ac:dyDescent="0.2">
      <c r="A39" s="105"/>
      <c r="B39" s="105"/>
      <c r="C39" s="105"/>
      <c r="D39" s="105"/>
      <c r="E39" s="124" t="s">
        <v>28</v>
      </c>
      <c r="F39" s="124" t="s">
        <v>28</v>
      </c>
      <c r="G39" s="124" t="s">
        <v>28</v>
      </c>
      <c r="H39" s="124" t="s">
        <v>28</v>
      </c>
      <c r="I39" s="124" t="s">
        <v>28</v>
      </c>
      <c r="J39" s="124" t="s">
        <v>28</v>
      </c>
      <c r="K39" s="124" t="s">
        <v>28</v>
      </c>
      <c r="L39" s="124" t="s">
        <v>28</v>
      </c>
      <c r="M39" s="124" t="s">
        <v>28</v>
      </c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30"/>
      <c r="Z39" s="130"/>
      <c r="AA39" s="130"/>
    </row>
    <row r="40" spans="1:27" ht="10.5" hidden="1" customHeight="1" x14ac:dyDescent="0.2">
      <c r="A40" s="212" t="s">
        <v>102</v>
      </c>
      <c r="B40" s="213"/>
      <c r="C40" s="214"/>
      <c r="D40" s="127"/>
      <c r="E40" s="127" t="s">
        <v>28</v>
      </c>
      <c r="F40" s="127" t="s">
        <v>28</v>
      </c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07"/>
      <c r="Z40" s="107"/>
      <c r="AA40" s="107"/>
    </row>
    <row r="41" spans="1:27" ht="15.75" hidden="1" x14ac:dyDescent="0.2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5">
        <v>2</v>
      </c>
      <c r="L41" s="134"/>
      <c r="M41" s="134"/>
      <c r="N41" s="134"/>
      <c r="O41" s="250" t="s">
        <v>138</v>
      </c>
      <c r="P41" s="250"/>
      <c r="Q41" s="250"/>
      <c r="R41" s="250"/>
      <c r="S41" s="250"/>
      <c r="T41" s="250"/>
      <c r="U41" s="250"/>
      <c r="V41" s="250"/>
      <c r="W41" s="250"/>
      <c r="X41" s="250"/>
    </row>
    <row r="42" spans="1:27" hidden="1" x14ac:dyDescent="0.2">
      <c r="A42" s="105">
        <v>1</v>
      </c>
      <c r="B42" s="105">
        <v>2</v>
      </c>
      <c r="C42" s="105">
        <v>3</v>
      </c>
      <c r="D42" s="105">
        <v>4</v>
      </c>
      <c r="E42" s="105">
        <v>5</v>
      </c>
      <c r="F42" s="105">
        <v>6</v>
      </c>
      <c r="G42" s="136">
        <v>7</v>
      </c>
      <c r="H42" s="105">
        <v>8</v>
      </c>
      <c r="I42" s="105">
        <v>9</v>
      </c>
      <c r="J42" s="105">
        <v>10</v>
      </c>
      <c r="K42" s="137">
        <v>11</v>
      </c>
      <c r="L42" s="137">
        <v>12</v>
      </c>
      <c r="M42" s="137">
        <v>13</v>
      </c>
      <c r="N42" s="105">
        <v>14</v>
      </c>
      <c r="O42" s="105">
        <v>15</v>
      </c>
      <c r="P42" s="105">
        <v>16</v>
      </c>
      <c r="Q42" s="105">
        <v>17</v>
      </c>
      <c r="R42" s="105">
        <v>18</v>
      </c>
      <c r="S42" s="105">
        <v>19</v>
      </c>
      <c r="T42" s="105">
        <v>20</v>
      </c>
      <c r="U42" s="105">
        <v>21</v>
      </c>
      <c r="V42" s="105">
        <v>22</v>
      </c>
      <c r="W42" s="105">
        <v>23</v>
      </c>
      <c r="X42" s="105">
        <v>24</v>
      </c>
    </row>
    <row r="43" spans="1:27" ht="16.5" hidden="1" customHeight="1" x14ac:dyDescent="0.2">
      <c r="A43" s="101" t="s">
        <v>13</v>
      </c>
      <c r="B43" s="215" t="s">
        <v>107</v>
      </c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7"/>
    </row>
    <row r="44" spans="1:27" hidden="1" x14ac:dyDescent="0.2">
      <c r="A44" s="105"/>
      <c r="B44" s="105"/>
      <c r="C44" s="105"/>
      <c r="D44" s="105"/>
      <c r="E44" s="124" t="s">
        <v>28</v>
      </c>
      <c r="F44" s="124" t="s">
        <v>28</v>
      </c>
      <c r="G44" s="124" t="s">
        <v>28</v>
      </c>
      <c r="H44" s="124" t="s">
        <v>28</v>
      </c>
      <c r="I44" s="124" t="s">
        <v>28</v>
      </c>
      <c r="J44" s="124" t="s">
        <v>28</v>
      </c>
      <c r="K44" s="124" t="s">
        <v>28</v>
      </c>
      <c r="L44" s="124" t="s">
        <v>28</v>
      </c>
      <c r="M44" s="124" t="s">
        <v>28</v>
      </c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30"/>
      <c r="Z44" s="130"/>
      <c r="AA44" s="130"/>
    </row>
    <row r="45" spans="1:27" ht="15" hidden="1" customHeight="1" x14ac:dyDescent="0.2">
      <c r="A45" s="212" t="s">
        <v>103</v>
      </c>
      <c r="B45" s="213"/>
      <c r="C45" s="214"/>
      <c r="D45" s="127"/>
      <c r="E45" s="127" t="s">
        <v>28</v>
      </c>
      <c r="F45" s="127" t="s">
        <v>28</v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07"/>
      <c r="Z45" s="107"/>
      <c r="AA45" s="107"/>
    </row>
    <row r="46" spans="1:27" ht="14.25" hidden="1" customHeight="1" x14ac:dyDescent="0.2">
      <c r="A46" s="127" t="s">
        <v>72</v>
      </c>
      <c r="B46" s="212" t="s">
        <v>96</v>
      </c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4"/>
      <c r="Y46" s="107"/>
      <c r="Z46" s="107"/>
      <c r="AA46" s="107"/>
    </row>
    <row r="47" spans="1:27" hidden="1" x14ac:dyDescent="0.2">
      <c r="A47" s="105"/>
      <c r="B47" s="105"/>
      <c r="C47" s="105"/>
      <c r="D47" s="105"/>
      <c r="E47" s="124" t="s">
        <v>28</v>
      </c>
      <c r="F47" s="124" t="s">
        <v>28</v>
      </c>
      <c r="G47" s="124" t="s">
        <v>28</v>
      </c>
      <c r="H47" s="124" t="s">
        <v>28</v>
      </c>
      <c r="I47" s="124" t="s">
        <v>28</v>
      </c>
      <c r="J47" s="124" t="s">
        <v>28</v>
      </c>
      <c r="K47" s="124" t="s">
        <v>28</v>
      </c>
      <c r="L47" s="124" t="s">
        <v>28</v>
      </c>
      <c r="M47" s="124" t="s">
        <v>28</v>
      </c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30"/>
      <c r="Z47" s="130"/>
      <c r="AA47" s="130"/>
    </row>
    <row r="48" spans="1:27" ht="12.75" hidden="1" customHeight="1" x14ac:dyDescent="0.2">
      <c r="A48" s="212" t="s">
        <v>104</v>
      </c>
      <c r="B48" s="213"/>
      <c r="C48" s="214"/>
      <c r="D48" s="127"/>
      <c r="E48" s="127" t="s">
        <v>28</v>
      </c>
      <c r="F48" s="127" t="s">
        <v>28</v>
      </c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7"/>
      <c r="Z48" s="107"/>
      <c r="AA48" s="107"/>
    </row>
    <row r="49" spans="1:27" ht="12" hidden="1" customHeight="1" x14ac:dyDescent="0.2">
      <c r="A49" s="212" t="s">
        <v>105</v>
      </c>
      <c r="B49" s="213"/>
      <c r="C49" s="214"/>
      <c r="D49" s="127"/>
      <c r="E49" s="127" t="s">
        <v>28</v>
      </c>
      <c r="F49" s="127" t="s">
        <v>28</v>
      </c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7"/>
      <c r="Z49" s="107"/>
      <c r="AA49" s="107"/>
    </row>
    <row r="50" spans="1:27" x14ac:dyDescent="0.2">
      <c r="A50" s="242" t="s">
        <v>152</v>
      </c>
      <c r="B50" s="243"/>
      <c r="C50" s="244"/>
      <c r="D50" s="138">
        <f>D30</f>
        <v>0</v>
      </c>
      <c r="E50" s="138">
        <f>E30</f>
        <v>0</v>
      </c>
      <c r="F50" s="138" t="s">
        <v>63</v>
      </c>
      <c r="G50" s="124" t="s">
        <v>198</v>
      </c>
      <c r="H50" s="124" t="s">
        <v>198</v>
      </c>
      <c r="I50" s="124" t="s">
        <v>198</v>
      </c>
      <c r="J50" s="139" t="str">
        <f>J30</f>
        <v>-</v>
      </c>
      <c r="K50" s="124" t="s">
        <v>198</v>
      </c>
      <c r="L50" s="124" t="s">
        <v>198</v>
      </c>
      <c r="M50" s="138">
        <f t="shared" ref="M50:T50" si="2">M30</f>
        <v>0</v>
      </c>
      <c r="N50" s="138">
        <f t="shared" si="2"/>
        <v>0</v>
      </c>
      <c r="O50" s="138">
        <f t="shared" si="2"/>
        <v>0</v>
      </c>
      <c r="P50" s="138">
        <f t="shared" si="2"/>
        <v>0</v>
      </c>
      <c r="Q50" s="138">
        <f t="shared" si="2"/>
        <v>0</v>
      </c>
      <c r="R50" s="138">
        <f t="shared" si="2"/>
        <v>0</v>
      </c>
      <c r="S50" s="138">
        <f t="shared" si="2"/>
        <v>0</v>
      </c>
      <c r="T50" s="140" t="str">
        <f t="shared" si="2"/>
        <v>-</v>
      </c>
      <c r="U50" s="105"/>
      <c r="V50" s="105" t="str">
        <f>V30</f>
        <v>-</v>
      </c>
      <c r="W50" s="105" t="str">
        <f>W30</f>
        <v>-</v>
      </c>
      <c r="X50" s="105" t="str">
        <f>X30</f>
        <v>-</v>
      </c>
      <c r="Y50" s="130"/>
      <c r="Z50" s="130"/>
      <c r="AA50" s="130"/>
    </row>
    <row r="51" spans="1:27" x14ac:dyDescent="0.2">
      <c r="A51" s="102" t="s">
        <v>128</v>
      </c>
      <c r="B51" s="236" t="s">
        <v>14</v>
      </c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8"/>
      <c r="Y51" s="130"/>
      <c r="Z51" s="130"/>
      <c r="AA51" s="130"/>
    </row>
    <row r="52" spans="1:27" x14ac:dyDescent="0.2">
      <c r="A52" s="109" t="s">
        <v>16</v>
      </c>
      <c r="B52" s="239" t="s">
        <v>174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1"/>
      <c r="Y52" s="112"/>
      <c r="Z52" s="112"/>
      <c r="AA52" s="112"/>
    </row>
    <row r="53" spans="1:27" ht="15" customHeight="1" x14ac:dyDescent="0.2">
      <c r="A53" s="111" t="s">
        <v>17</v>
      </c>
      <c r="B53" s="215" t="s">
        <v>94</v>
      </c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7"/>
      <c r="Y53" s="112"/>
      <c r="Z53" s="112"/>
      <c r="AA53" s="112"/>
    </row>
    <row r="54" spans="1:27" ht="39" hidden="1" customHeight="1" x14ac:dyDescent="0.2">
      <c r="A54" s="141"/>
      <c r="B54" s="142"/>
      <c r="C54" s="143"/>
      <c r="D54" s="144"/>
      <c r="E54" s="116"/>
      <c r="F54" s="116"/>
      <c r="G54" s="145"/>
      <c r="H54" s="145"/>
      <c r="I54" s="145"/>
      <c r="J54" s="145"/>
      <c r="K54" s="145"/>
      <c r="L54" s="145"/>
      <c r="M54" s="116"/>
      <c r="N54" s="116"/>
      <c r="O54" s="116"/>
      <c r="P54" s="116"/>
      <c r="Q54" s="116"/>
      <c r="R54" s="116"/>
      <c r="S54" s="116"/>
      <c r="T54" s="146"/>
      <c r="U54" s="119"/>
      <c r="V54" s="116"/>
      <c r="W54" s="119"/>
      <c r="X54" s="116"/>
      <c r="Y54" s="112"/>
      <c r="Z54" s="112"/>
      <c r="AA54" s="112"/>
    </row>
    <row r="55" spans="1:27" ht="48" x14ac:dyDescent="0.2">
      <c r="A55" s="141" t="s">
        <v>179</v>
      </c>
      <c r="B55" s="147" t="s">
        <v>287</v>
      </c>
      <c r="C55" s="148" t="s">
        <v>239</v>
      </c>
      <c r="D55" s="117">
        <v>136.58000000000001</v>
      </c>
      <c r="E55" s="114" t="s">
        <v>63</v>
      </c>
      <c r="F55" s="115" t="s">
        <v>63</v>
      </c>
      <c r="G55" s="115" t="s">
        <v>63</v>
      </c>
      <c r="H55" s="115" t="s">
        <v>63</v>
      </c>
      <c r="I55" s="115" t="s">
        <v>63</v>
      </c>
      <c r="J55" s="115" t="s">
        <v>63</v>
      </c>
      <c r="K55" s="115" t="s">
        <v>63</v>
      </c>
      <c r="L55" s="115" t="s">
        <v>63</v>
      </c>
      <c r="M55" s="114" t="s">
        <v>63</v>
      </c>
      <c r="N55" s="117">
        <v>0</v>
      </c>
      <c r="O55" s="116">
        <f>D55</f>
        <v>136.58000000000001</v>
      </c>
      <c r="P55" s="125">
        <v>0</v>
      </c>
      <c r="Q55" s="117">
        <f>D55</f>
        <v>136.58000000000001</v>
      </c>
      <c r="R55" s="117">
        <v>0</v>
      </c>
      <c r="S55" s="117">
        <v>0</v>
      </c>
      <c r="T55" s="118" t="s">
        <v>198</v>
      </c>
      <c r="U55" s="119"/>
      <c r="V55" s="120" t="s">
        <v>198</v>
      </c>
      <c r="W55" s="121"/>
      <c r="X55" s="120" t="s">
        <v>198</v>
      </c>
      <c r="Y55" s="112"/>
      <c r="Z55" s="112"/>
      <c r="AA55" s="112"/>
    </row>
    <row r="56" spans="1:27" ht="48" x14ac:dyDescent="0.2">
      <c r="A56" s="141" t="s">
        <v>180</v>
      </c>
      <c r="B56" s="147" t="s">
        <v>279</v>
      </c>
      <c r="C56" s="148" t="s">
        <v>239</v>
      </c>
      <c r="D56" s="117">
        <v>101.61</v>
      </c>
      <c r="E56" s="114" t="s">
        <v>63</v>
      </c>
      <c r="F56" s="115" t="s">
        <v>63</v>
      </c>
      <c r="G56" s="115" t="s">
        <v>63</v>
      </c>
      <c r="H56" s="115" t="s">
        <v>63</v>
      </c>
      <c r="I56" s="115" t="s">
        <v>63</v>
      </c>
      <c r="J56" s="115" t="s">
        <v>63</v>
      </c>
      <c r="K56" s="115" t="s">
        <v>63</v>
      </c>
      <c r="L56" s="115" t="s">
        <v>63</v>
      </c>
      <c r="M56" s="114" t="s">
        <v>63</v>
      </c>
      <c r="N56" s="117">
        <v>0</v>
      </c>
      <c r="O56" s="116">
        <f t="shared" ref="O56:O63" si="3">D56</f>
        <v>101.61</v>
      </c>
      <c r="P56" s="125">
        <v>0</v>
      </c>
      <c r="Q56" s="117">
        <f t="shared" ref="Q56:Q63" si="4">D56</f>
        <v>101.61</v>
      </c>
      <c r="R56" s="117">
        <v>0</v>
      </c>
      <c r="S56" s="117">
        <v>0</v>
      </c>
      <c r="T56" s="118" t="s">
        <v>198</v>
      </c>
      <c r="U56" s="119"/>
      <c r="V56" s="120" t="s">
        <v>198</v>
      </c>
      <c r="W56" s="121"/>
      <c r="X56" s="120" t="s">
        <v>198</v>
      </c>
      <c r="Y56" s="112"/>
      <c r="Z56" s="112"/>
      <c r="AA56" s="112"/>
    </row>
    <row r="57" spans="1:27" ht="48" x14ac:dyDescent="0.2">
      <c r="A57" s="141" t="s">
        <v>181</v>
      </c>
      <c r="B57" s="147" t="s">
        <v>280</v>
      </c>
      <c r="C57" s="148" t="s">
        <v>239</v>
      </c>
      <c r="D57" s="117">
        <v>176.53</v>
      </c>
      <c r="E57" s="114" t="s">
        <v>63</v>
      </c>
      <c r="F57" s="115" t="s">
        <v>63</v>
      </c>
      <c r="G57" s="115" t="s">
        <v>63</v>
      </c>
      <c r="H57" s="115" t="s">
        <v>63</v>
      </c>
      <c r="I57" s="115" t="s">
        <v>63</v>
      </c>
      <c r="J57" s="115" t="s">
        <v>63</v>
      </c>
      <c r="K57" s="115" t="s">
        <v>63</v>
      </c>
      <c r="L57" s="115" t="s">
        <v>63</v>
      </c>
      <c r="M57" s="114" t="s">
        <v>63</v>
      </c>
      <c r="N57" s="117">
        <v>0</v>
      </c>
      <c r="O57" s="116">
        <f t="shared" si="3"/>
        <v>176.53</v>
      </c>
      <c r="P57" s="125">
        <v>0</v>
      </c>
      <c r="Q57" s="117">
        <f t="shared" si="4"/>
        <v>176.53</v>
      </c>
      <c r="R57" s="117">
        <v>0</v>
      </c>
      <c r="S57" s="117">
        <v>0</v>
      </c>
      <c r="T57" s="118" t="s">
        <v>198</v>
      </c>
      <c r="U57" s="119"/>
      <c r="V57" s="120" t="s">
        <v>198</v>
      </c>
      <c r="W57" s="121"/>
      <c r="X57" s="120" t="s">
        <v>198</v>
      </c>
      <c r="Y57" s="112"/>
      <c r="Z57" s="112"/>
      <c r="AA57" s="112"/>
    </row>
    <row r="58" spans="1:27" ht="48" x14ac:dyDescent="0.2">
      <c r="A58" s="141" t="s">
        <v>182</v>
      </c>
      <c r="B58" s="147" t="s">
        <v>281</v>
      </c>
      <c r="C58" s="148" t="s">
        <v>239</v>
      </c>
      <c r="D58" s="117">
        <v>174</v>
      </c>
      <c r="E58" s="114" t="s">
        <v>63</v>
      </c>
      <c r="F58" s="115" t="s">
        <v>63</v>
      </c>
      <c r="G58" s="115" t="s">
        <v>63</v>
      </c>
      <c r="H58" s="115" t="s">
        <v>63</v>
      </c>
      <c r="I58" s="115" t="s">
        <v>63</v>
      </c>
      <c r="J58" s="115" t="s">
        <v>63</v>
      </c>
      <c r="K58" s="115" t="s">
        <v>63</v>
      </c>
      <c r="L58" s="115" t="s">
        <v>63</v>
      </c>
      <c r="M58" s="114" t="s">
        <v>63</v>
      </c>
      <c r="N58" s="117">
        <v>0</v>
      </c>
      <c r="O58" s="116">
        <f t="shared" si="3"/>
        <v>174</v>
      </c>
      <c r="P58" s="125">
        <v>0</v>
      </c>
      <c r="Q58" s="117">
        <f t="shared" si="4"/>
        <v>174</v>
      </c>
      <c r="R58" s="117">
        <v>0</v>
      </c>
      <c r="S58" s="117">
        <v>0</v>
      </c>
      <c r="T58" s="118" t="s">
        <v>198</v>
      </c>
      <c r="U58" s="119"/>
      <c r="V58" s="120" t="s">
        <v>198</v>
      </c>
      <c r="W58" s="121"/>
      <c r="X58" s="120" t="s">
        <v>198</v>
      </c>
      <c r="Y58" s="112"/>
      <c r="Z58" s="112"/>
      <c r="AA58" s="149"/>
    </row>
    <row r="59" spans="1:27" ht="48" x14ac:dyDescent="0.2">
      <c r="A59" s="141" t="s">
        <v>195</v>
      </c>
      <c r="B59" s="147" t="s">
        <v>282</v>
      </c>
      <c r="C59" s="148" t="s">
        <v>239</v>
      </c>
      <c r="D59" s="117">
        <v>106.83</v>
      </c>
      <c r="E59" s="114" t="s">
        <v>63</v>
      </c>
      <c r="F59" s="115" t="s">
        <v>63</v>
      </c>
      <c r="G59" s="115" t="s">
        <v>63</v>
      </c>
      <c r="H59" s="115" t="s">
        <v>63</v>
      </c>
      <c r="I59" s="115" t="s">
        <v>63</v>
      </c>
      <c r="J59" s="115" t="s">
        <v>63</v>
      </c>
      <c r="K59" s="115" t="s">
        <v>63</v>
      </c>
      <c r="L59" s="115" t="s">
        <v>63</v>
      </c>
      <c r="M59" s="114" t="s">
        <v>63</v>
      </c>
      <c r="N59" s="117">
        <v>0</v>
      </c>
      <c r="O59" s="116">
        <f t="shared" si="3"/>
        <v>106.83</v>
      </c>
      <c r="P59" s="125">
        <v>0</v>
      </c>
      <c r="Q59" s="117">
        <f t="shared" si="4"/>
        <v>106.83</v>
      </c>
      <c r="R59" s="117">
        <v>0</v>
      </c>
      <c r="S59" s="117">
        <v>0</v>
      </c>
      <c r="T59" s="118" t="s">
        <v>198</v>
      </c>
      <c r="U59" s="119"/>
      <c r="V59" s="120" t="s">
        <v>198</v>
      </c>
      <c r="W59" s="121"/>
      <c r="X59" s="120" t="s">
        <v>198</v>
      </c>
      <c r="Y59" s="112"/>
      <c r="Z59" s="112"/>
      <c r="AA59" s="112"/>
    </row>
    <row r="60" spans="1:27" ht="48" x14ac:dyDescent="0.2">
      <c r="A60" s="141" t="s">
        <v>196</v>
      </c>
      <c r="B60" s="147" t="s">
        <v>283</v>
      </c>
      <c r="C60" s="148" t="s">
        <v>239</v>
      </c>
      <c r="D60" s="117">
        <v>141.91</v>
      </c>
      <c r="E60" s="114" t="s">
        <v>63</v>
      </c>
      <c r="F60" s="115" t="s">
        <v>63</v>
      </c>
      <c r="G60" s="115" t="s">
        <v>63</v>
      </c>
      <c r="H60" s="115" t="s">
        <v>63</v>
      </c>
      <c r="I60" s="115" t="s">
        <v>63</v>
      </c>
      <c r="J60" s="115" t="s">
        <v>63</v>
      </c>
      <c r="K60" s="115" t="s">
        <v>63</v>
      </c>
      <c r="L60" s="115" t="s">
        <v>63</v>
      </c>
      <c r="M60" s="114" t="s">
        <v>63</v>
      </c>
      <c r="N60" s="117">
        <v>0</v>
      </c>
      <c r="O60" s="116">
        <f t="shared" si="3"/>
        <v>141.91</v>
      </c>
      <c r="P60" s="125">
        <v>0</v>
      </c>
      <c r="Q60" s="117">
        <f t="shared" si="4"/>
        <v>141.91</v>
      </c>
      <c r="R60" s="117">
        <v>0</v>
      </c>
      <c r="S60" s="117">
        <v>0</v>
      </c>
      <c r="T60" s="118" t="s">
        <v>198</v>
      </c>
      <c r="U60" s="119"/>
      <c r="V60" s="120" t="s">
        <v>198</v>
      </c>
      <c r="W60" s="121"/>
      <c r="X60" s="120" t="s">
        <v>198</v>
      </c>
      <c r="Y60" s="112"/>
      <c r="Z60" s="112"/>
      <c r="AA60" s="112"/>
    </row>
    <row r="61" spans="1:27" ht="48" x14ac:dyDescent="0.2">
      <c r="A61" s="141" t="s">
        <v>197</v>
      </c>
      <c r="B61" s="147" t="s">
        <v>284</v>
      </c>
      <c r="C61" s="148" t="s">
        <v>239</v>
      </c>
      <c r="D61" s="117">
        <v>173.69</v>
      </c>
      <c r="E61" s="114" t="s">
        <v>63</v>
      </c>
      <c r="F61" s="115" t="s">
        <v>63</v>
      </c>
      <c r="G61" s="115" t="s">
        <v>63</v>
      </c>
      <c r="H61" s="115" t="s">
        <v>63</v>
      </c>
      <c r="I61" s="115" t="s">
        <v>63</v>
      </c>
      <c r="J61" s="115" t="s">
        <v>63</v>
      </c>
      <c r="K61" s="115" t="s">
        <v>63</v>
      </c>
      <c r="L61" s="115" t="s">
        <v>63</v>
      </c>
      <c r="M61" s="114" t="s">
        <v>63</v>
      </c>
      <c r="N61" s="117">
        <v>0</v>
      </c>
      <c r="O61" s="116">
        <f t="shared" si="3"/>
        <v>173.69</v>
      </c>
      <c r="P61" s="125">
        <v>0</v>
      </c>
      <c r="Q61" s="117">
        <f t="shared" si="4"/>
        <v>173.69</v>
      </c>
      <c r="R61" s="117">
        <v>0</v>
      </c>
      <c r="S61" s="117">
        <v>0</v>
      </c>
      <c r="T61" s="118" t="s">
        <v>198</v>
      </c>
      <c r="U61" s="119"/>
      <c r="V61" s="120" t="s">
        <v>198</v>
      </c>
      <c r="W61" s="121"/>
      <c r="X61" s="120" t="s">
        <v>198</v>
      </c>
      <c r="Y61" s="112"/>
      <c r="Z61" s="112"/>
      <c r="AA61" s="112"/>
    </row>
    <row r="62" spans="1:27" ht="48" x14ac:dyDescent="0.2">
      <c r="A62" s="141" t="s">
        <v>203</v>
      </c>
      <c r="B62" s="147" t="s">
        <v>285</v>
      </c>
      <c r="C62" s="148" t="s">
        <v>239</v>
      </c>
      <c r="D62" s="117">
        <v>161.85</v>
      </c>
      <c r="E62" s="114" t="s">
        <v>63</v>
      </c>
      <c r="F62" s="115" t="s">
        <v>63</v>
      </c>
      <c r="G62" s="115" t="s">
        <v>63</v>
      </c>
      <c r="H62" s="115" t="s">
        <v>63</v>
      </c>
      <c r="I62" s="115" t="s">
        <v>63</v>
      </c>
      <c r="J62" s="115" t="s">
        <v>63</v>
      </c>
      <c r="K62" s="115" t="s">
        <v>63</v>
      </c>
      <c r="L62" s="115" t="s">
        <v>63</v>
      </c>
      <c r="M62" s="114" t="s">
        <v>63</v>
      </c>
      <c r="N62" s="117">
        <v>0</v>
      </c>
      <c r="O62" s="116">
        <f t="shared" si="3"/>
        <v>161.85</v>
      </c>
      <c r="P62" s="125">
        <v>0</v>
      </c>
      <c r="Q62" s="117">
        <f t="shared" si="4"/>
        <v>161.85</v>
      </c>
      <c r="R62" s="117">
        <v>0</v>
      </c>
      <c r="S62" s="117">
        <v>0</v>
      </c>
      <c r="T62" s="118" t="s">
        <v>198</v>
      </c>
      <c r="U62" s="119"/>
      <c r="V62" s="120" t="s">
        <v>198</v>
      </c>
      <c r="W62" s="121"/>
      <c r="X62" s="120" t="s">
        <v>198</v>
      </c>
      <c r="Y62" s="112"/>
      <c r="Z62" s="112"/>
      <c r="AA62" s="112"/>
    </row>
    <row r="63" spans="1:27" ht="48" x14ac:dyDescent="0.2">
      <c r="A63" s="141" t="s">
        <v>204</v>
      </c>
      <c r="B63" s="147" t="s">
        <v>286</v>
      </c>
      <c r="C63" s="148" t="s">
        <v>239</v>
      </c>
      <c r="D63" s="117">
        <v>158.43</v>
      </c>
      <c r="E63" s="114" t="s">
        <v>63</v>
      </c>
      <c r="F63" s="115" t="s">
        <v>63</v>
      </c>
      <c r="G63" s="115" t="s">
        <v>63</v>
      </c>
      <c r="H63" s="115" t="s">
        <v>63</v>
      </c>
      <c r="I63" s="115" t="s">
        <v>63</v>
      </c>
      <c r="J63" s="115" t="s">
        <v>63</v>
      </c>
      <c r="K63" s="115" t="s">
        <v>63</v>
      </c>
      <c r="L63" s="115" t="s">
        <v>63</v>
      </c>
      <c r="M63" s="114" t="s">
        <v>63</v>
      </c>
      <c r="N63" s="117">
        <v>0</v>
      </c>
      <c r="O63" s="116">
        <f t="shared" si="3"/>
        <v>158.43</v>
      </c>
      <c r="P63" s="125">
        <v>0</v>
      </c>
      <c r="Q63" s="117">
        <f t="shared" si="4"/>
        <v>158.43</v>
      </c>
      <c r="R63" s="117">
        <v>0</v>
      </c>
      <c r="S63" s="117">
        <v>0</v>
      </c>
      <c r="T63" s="118" t="s">
        <v>198</v>
      </c>
      <c r="U63" s="119"/>
      <c r="V63" s="120" t="s">
        <v>198</v>
      </c>
      <c r="W63" s="121"/>
      <c r="X63" s="120" t="s">
        <v>198</v>
      </c>
      <c r="Y63" s="112"/>
      <c r="Z63" s="112"/>
      <c r="AA63" s="112"/>
    </row>
    <row r="64" spans="1:27" ht="96" x14ac:dyDescent="0.2">
      <c r="A64" s="141" t="s">
        <v>205</v>
      </c>
      <c r="B64" s="147" t="s">
        <v>249</v>
      </c>
      <c r="C64" s="150" t="s">
        <v>230</v>
      </c>
      <c r="D64" s="117">
        <v>248.43</v>
      </c>
      <c r="E64" s="115" t="s">
        <v>63</v>
      </c>
      <c r="F64" s="115" t="s">
        <v>63</v>
      </c>
      <c r="G64" s="115" t="s">
        <v>63</v>
      </c>
      <c r="H64" s="115" t="s">
        <v>63</v>
      </c>
      <c r="I64" s="115" t="s">
        <v>63</v>
      </c>
      <c r="J64" s="115" t="s">
        <v>63</v>
      </c>
      <c r="K64" s="115" t="s">
        <v>63</v>
      </c>
      <c r="L64" s="115" t="s">
        <v>63</v>
      </c>
      <c r="M64" s="115" t="s">
        <v>63</v>
      </c>
      <c r="N64" s="117">
        <f t="shared" ref="N64:N91" si="5">D64</f>
        <v>248.43</v>
      </c>
      <c r="O64" s="116">
        <v>0</v>
      </c>
      <c r="P64" s="125">
        <v>0</v>
      </c>
      <c r="Q64" s="117">
        <f>D64</f>
        <v>248.43</v>
      </c>
      <c r="R64" s="125">
        <v>0</v>
      </c>
      <c r="S64" s="125">
        <v>0</v>
      </c>
      <c r="T64" s="146">
        <v>7.7</v>
      </c>
      <c r="U64" s="119"/>
      <c r="V64" s="116">
        <v>55.46</v>
      </c>
      <c r="W64" s="119"/>
      <c r="X64" s="116">
        <v>389.43</v>
      </c>
      <c r="Y64" s="112"/>
      <c r="Z64" s="151"/>
      <c r="AA64" s="112"/>
    </row>
    <row r="65" spans="1:28" ht="96" x14ac:dyDescent="0.2">
      <c r="A65" s="141" t="s">
        <v>206</v>
      </c>
      <c r="B65" s="147" t="s">
        <v>277</v>
      </c>
      <c r="C65" s="150" t="s">
        <v>230</v>
      </c>
      <c r="D65" s="117">
        <v>238.67</v>
      </c>
      <c r="E65" s="115" t="s">
        <v>63</v>
      </c>
      <c r="F65" s="115" t="s">
        <v>63</v>
      </c>
      <c r="G65" s="115" t="s">
        <v>63</v>
      </c>
      <c r="H65" s="115" t="s">
        <v>63</v>
      </c>
      <c r="I65" s="115" t="s">
        <v>63</v>
      </c>
      <c r="J65" s="115" t="s">
        <v>63</v>
      </c>
      <c r="K65" s="115" t="s">
        <v>63</v>
      </c>
      <c r="L65" s="115" t="s">
        <v>63</v>
      </c>
      <c r="M65" s="115" t="s">
        <v>63</v>
      </c>
      <c r="N65" s="117">
        <f t="shared" si="5"/>
        <v>238.67</v>
      </c>
      <c r="O65" s="116">
        <v>0</v>
      </c>
      <c r="P65" s="125">
        <v>0</v>
      </c>
      <c r="Q65" s="117">
        <f>D65</f>
        <v>238.67</v>
      </c>
      <c r="R65" s="125">
        <v>0</v>
      </c>
      <c r="S65" s="125">
        <v>0</v>
      </c>
      <c r="T65" s="146">
        <v>8.5</v>
      </c>
      <c r="U65" s="119"/>
      <c r="V65" s="116">
        <v>47.13</v>
      </c>
      <c r="W65" s="119"/>
      <c r="X65" s="116">
        <v>337.82</v>
      </c>
      <c r="Y65" s="112"/>
      <c r="Z65" s="149"/>
      <c r="AA65" s="112"/>
    </row>
    <row r="66" spans="1:28" ht="96" x14ac:dyDescent="0.2">
      <c r="A66" s="141" t="s">
        <v>207</v>
      </c>
      <c r="B66" s="147" t="s">
        <v>251</v>
      </c>
      <c r="C66" s="150" t="s">
        <v>230</v>
      </c>
      <c r="D66" s="117">
        <v>238.67</v>
      </c>
      <c r="E66" s="115" t="s">
        <v>63</v>
      </c>
      <c r="F66" s="115" t="s">
        <v>63</v>
      </c>
      <c r="G66" s="115" t="s">
        <v>63</v>
      </c>
      <c r="H66" s="115" t="s">
        <v>63</v>
      </c>
      <c r="I66" s="115" t="s">
        <v>63</v>
      </c>
      <c r="J66" s="115" t="s">
        <v>63</v>
      </c>
      <c r="K66" s="115" t="s">
        <v>63</v>
      </c>
      <c r="L66" s="115" t="s">
        <v>63</v>
      </c>
      <c r="M66" s="115" t="s">
        <v>63</v>
      </c>
      <c r="N66" s="117">
        <f t="shared" si="5"/>
        <v>238.67</v>
      </c>
      <c r="O66" s="116">
        <v>0</v>
      </c>
      <c r="P66" s="125">
        <v>0</v>
      </c>
      <c r="Q66" s="125">
        <v>0</v>
      </c>
      <c r="R66" s="117">
        <f>D66</f>
        <v>238.67</v>
      </c>
      <c r="S66" s="125">
        <v>0</v>
      </c>
      <c r="T66" s="146">
        <v>8.1999999999999993</v>
      </c>
      <c r="U66" s="119"/>
      <c r="V66" s="116">
        <v>49.19</v>
      </c>
      <c r="W66" s="119"/>
      <c r="X66" s="116">
        <v>350</v>
      </c>
      <c r="Y66" s="112"/>
      <c r="Z66" s="149"/>
      <c r="AA66" s="112"/>
    </row>
    <row r="67" spans="1:28" ht="98.25" customHeight="1" x14ac:dyDescent="0.2">
      <c r="A67" s="141" t="s">
        <v>208</v>
      </c>
      <c r="B67" s="147" t="s">
        <v>252</v>
      </c>
      <c r="C67" s="150" t="s">
        <v>230</v>
      </c>
      <c r="D67" s="117">
        <v>239.07</v>
      </c>
      <c r="E67" s="115" t="s">
        <v>63</v>
      </c>
      <c r="F67" s="115" t="s">
        <v>63</v>
      </c>
      <c r="G67" s="115" t="s">
        <v>63</v>
      </c>
      <c r="H67" s="115" t="s">
        <v>63</v>
      </c>
      <c r="I67" s="115" t="s">
        <v>63</v>
      </c>
      <c r="J67" s="115" t="s">
        <v>63</v>
      </c>
      <c r="K67" s="115" t="s">
        <v>63</v>
      </c>
      <c r="L67" s="115" t="s">
        <v>63</v>
      </c>
      <c r="M67" s="115" t="s">
        <v>63</v>
      </c>
      <c r="N67" s="117">
        <f t="shared" si="5"/>
        <v>239.07</v>
      </c>
      <c r="O67" s="116">
        <v>0</v>
      </c>
      <c r="P67" s="125">
        <v>0</v>
      </c>
      <c r="Q67" s="125">
        <v>0</v>
      </c>
      <c r="R67" s="117">
        <f>D67</f>
        <v>239.07</v>
      </c>
      <c r="S67" s="125">
        <v>0</v>
      </c>
      <c r="T67" s="146">
        <v>7.3</v>
      </c>
      <c r="U67" s="119"/>
      <c r="V67" s="116">
        <v>55.91</v>
      </c>
      <c r="W67" s="119"/>
      <c r="X67" s="116">
        <v>389.75</v>
      </c>
      <c r="Y67" s="112"/>
      <c r="Z67" s="149"/>
      <c r="AA67" s="112"/>
    </row>
    <row r="68" spans="1:28" ht="96" x14ac:dyDescent="0.2">
      <c r="A68" s="141" t="s">
        <v>209</v>
      </c>
      <c r="B68" s="147" t="s">
        <v>253</v>
      </c>
      <c r="C68" s="150" t="s">
        <v>230</v>
      </c>
      <c r="D68" s="117">
        <v>229.31</v>
      </c>
      <c r="E68" s="115" t="s">
        <v>63</v>
      </c>
      <c r="F68" s="115" t="s">
        <v>63</v>
      </c>
      <c r="G68" s="115" t="s">
        <v>63</v>
      </c>
      <c r="H68" s="115" t="s">
        <v>63</v>
      </c>
      <c r="I68" s="115" t="s">
        <v>63</v>
      </c>
      <c r="J68" s="115" t="s">
        <v>63</v>
      </c>
      <c r="K68" s="115" t="s">
        <v>63</v>
      </c>
      <c r="L68" s="115" t="s">
        <v>63</v>
      </c>
      <c r="M68" s="115" t="s">
        <v>63</v>
      </c>
      <c r="N68" s="117">
        <f t="shared" si="5"/>
        <v>229.31</v>
      </c>
      <c r="O68" s="116">
        <v>0</v>
      </c>
      <c r="P68" s="125">
        <v>0</v>
      </c>
      <c r="Q68" s="125">
        <f>D68</f>
        <v>229.31</v>
      </c>
      <c r="R68" s="125">
        <v>0</v>
      </c>
      <c r="S68" s="125">
        <v>0</v>
      </c>
      <c r="T68" s="146">
        <v>8.9</v>
      </c>
      <c r="U68" s="119"/>
      <c r="V68" s="116">
        <v>42.52</v>
      </c>
      <c r="W68" s="119"/>
      <c r="X68" s="116">
        <v>308.29000000000002</v>
      </c>
      <c r="Y68" s="112"/>
      <c r="Z68" s="151"/>
      <c r="AA68" s="112"/>
    </row>
    <row r="69" spans="1:28" ht="102.75" customHeight="1" x14ac:dyDescent="0.2">
      <c r="A69" s="141" t="s">
        <v>210</v>
      </c>
      <c r="B69" s="147" t="s">
        <v>254</v>
      </c>
      <c r="C69" s="150" t="s">
        <v>230</v>
      </c>
      <c r="D69" s="117">
        <v>228.83</v>
      </c>
      <c r="E69" s="115" t="s">
        <v>63</v>
      </c>
      <c r="F69" s="115" t="s">
        <v>63</v>
      </c>
      <c r="G69" s="115" t="s">
        <v>63</v>
      </c>
      <c r="H69" s="115" t="s">
        <v>63</v>
      </c>
      <c r="I69" s="115" t="s">
        <v>63</v>
      </c>
      <c r="J69" s="115" t="s">
        <v>63</v>
      </c>
      <c r="K69" s="115" t="s">
        <v>63</v>
      </c>
      <c r="L69" s="115" t="s">
        <v>63</v>
      </c>
      <c r="M69" s="115" t="s">
        <v>63</v>
      </c>
      <c r="N69" s="117">
        <f t="shared" si="5"/>
        <v>228.83</v>
      </c>
      <c r="O69" s="116">
        <v>0</v>
      </c>
      <c r="P69" s="125">
        <v>0</v>
      </c>
      <c r="Q69" s="125">
        <f>D69</f>
        <v>228.83</v>
      </c>
      <c r="R69" s="125">
        <v>0</v>
      </c>
      <c r="S69" s="125">
        <v>0</v>
      </c>
      <c r="T69" s="146">
        <v>8.6</v>
      </c>
      <c r="U69" s="119"/>
      <c r="V69" s="116">
        <v>44.27</v>
      </c>
      <c r="W69" s="119"/>
      <c r="X69" s="116">
        <v>316.64999999999998</v>
      </c>
      <c r="Y69" s="112"/>
      <c r="Z69" s="149"/>
      <c r="AA69" s="112"/>
      <c r="AB69" s="152"/>
    </row>
    <row r="70" spans="1:28" ht="96" x14ac:dyDescent="0.2">
      <c r="A70" s="141" t="s">
        <v>211</v>
      </c>
      <c r="B70" s="147" t="s">
        <v>255</v>
      </c>
      <c r="C70" s="150" t="s">
        <v>230</v>
      </c>
      <c r="D70" s="117">
        <v>229.31</v>
      </c>
      <c r="E70" s="115" t="s">
        <v>63</v>
      </c>
      <c r="F70" s="115" t="s">
        <v>63</v>
      </c>
      <c r="G70" s="115" t="s">
        <v>63</v>
      </c>
      <c r="H70" s="115" t="s">
        <v>63</v>
      </c>
      <c r="I70" s="115" t="s">
        <v>63</v>
      </c>
      <c r="J70" s="115" t="s">
        <v>63</v>
      </c>
      <c r="K70" s="115" t="s">
        <v>63</v>
      </c>
      <c r="L70" s="115" t="s">
        <v>63</v>
      </c>
      <c r="M70" s="115" t="s">
        <v>63</v>
      </c>
      <c r="N70" s="117">
        <f t="shared" si="5"/>
        <v>229.31</v>
      </c>
      <c r="O70" s="116">
        <v>0</v>
      </c>
      <c r="P70" s="125">
        <v>0</v>
      </c>
      <c r="Q70" s="125">
        <v>0</v>
      </c>
      <c r="R70" s="117">
        <f>N70</f>
        <v>229.31</v>
      </c>
      <c r="S70" s="125">
        <v>0</v>
      </c>
      <c r="T70" s="146">
        <v>8.9</v>
      </c>
      <c r="U70" s="119"/>
      <c r="V70" s="116">
        <v>43.06</v>
      </c>
      <c r="W70" s="119"/>
      <c r="X70" s="116">
        <v>309.33999999999997</v>
      </c>
      <c r="Y70" s="112"/>
      <c r="Z70" s="149"/>
      <c r="AA70" s="112"/>
    </row>
    <row r="71" spans="1:28" ht="72" x14ac:dyDescent="0.2">
      <c r="A71" s="141" t="s">
        <v>212</v>
      </c>
      <c r="B71" s="147" t="s">
        <v>256</v>
      </c>
      <c r="C71" s="150" t="s">
        <v>230</v>
      </c>
      <c r="D71" s="117">
        <v>243.27</v>
      </c>
      <c r="E71" s="115" t="s">
        <v>63</v>
      </c>
      <c r="F71" s="115" t="s">
        <v>63</v>
      </c>
      <c r="G71" s="115" t="s">
        <v>63</v>
      </c>
      <c r="H71" s="115" t="s">
        <v>63</v>
      </c>
      <c r="I71" s="115" t="s">
        <v>63</v>
      </c>
      <c r="J71" s="115" t="s">
        <v>63</v>
      </c>
      <c r="K71" s="115" t="s">
        <v>63</v>
      </c>
      <c r="L71" s="115" t="s">
        <v>63</v>
      </c>
      <c r="M71" s="115" t="s">
        <v>63</v>
      </c>
      <c r="N71" s="117">
        <f t="shared" si="5"/>
        <v>243.27</v>
      </c>
      <c r="O71" s="116">
        <v>0</v>
      </c>
      <c r="P71" s="125">
        <v>0</v>
      </c>
      <c r="Q71" s="125">
        <v>0</v>
      </c>
      <c r="R71" s="117">
        <f>N71</f>
        <v>243.27</v>
      </c>
      <c r="S71" s="125">
        <v>0</v>
      </c>
      <c r="T71" s="146">
        <v>7.8</v>
      </c>
      <c r="U71" s="119"/>
      <c r="V71" s="116">
        <v>53.81</v>
      </c>
      <c r="W71" s="119"/>
      <c r="X71" s="116">
        <v>375.78</v>
      </c>
      <c r="Y71" s="112"/>
      <c r="Z71" s="149"/>
      <c r="AA71" s="112"/>
    </row>
    <row r="72" spans="1:28" ht="74.25" customHeight="1" x14ac:dyDescent="0.2">
      <c r="A72" s="141" t="s">
        <v>213</v>
      </c>
      <c r="B72" s="147" t="s">
        <v>257</v>
      </c>
      <c r="C72" s="150" t="s">
        <v>230</v>
      </c>
      <c r="D72" s="117">
        <v>211.91</v>
      </c>
      <c r="E72" s="115" t="s">
        <v>63</v>
      </c>
      <c r="F72" s="115" t="s">
        <v>63</v>
      </c>
      <c r="G72" s="115" t="s">
        <v>63</v>
      </c>
      <c r="H72" s="115" t="s">
        <v>63</v>
      </c>
      <c r="I72" s="115" t="s">
        <v>63</v>
      </c>
      <c r="J72" s="115" t="s">
        <v>63</v>
      </c>
      <c r="K72" s="115" t="s">
        <v>63</v>
      </c>
      <c r="L72" s="115" t="s">
        <v>63</v>
      </c>
      <c r="M72" s="115" t="s">
        <v>63</v>
      </c>
      <c r="N72" s="117">
        <f t="shared" si="5"/>
        <v>211.91</v>
      </c>
      <c r="O72" s="116">
        <v>0</v>
      </c>
      <c r="P72" s="125">
        <v>0</v>
      </c>
      <c r="Q72" s="125">
        <v>0</v>
      </c>
      <c r="R72" s="117">
        <f>N72</f>
        <v>211.91</v>
      </c>
      <c r="S72" s="125">
        <v>0</v>
      </c>
      <c r="T72" s="146">
        <v>10</v>
      </c>
      <c r="U72" s="119"/>
      <c r="V72" s="116">
        <v>34.51</v>
      </c>
      <c r="W72" s="119"/>
      <c r="X72" s="116">
        <v>254.98</v>
      </c>
      <c r="Y72" s="112"/>
      <c r="Z72" s="149"/>
      <c r="AA72" s="112"/>
    </row>
    <row r="73" spans="1:28" ht="93.75" customHeight="1" x14ac:dyDescent="0.2">
      <c r="A73" s="141" t="s">
        <v>214</v>
      </c>
      <c r="B73" s="147" t="s">
        <v>258</v>
      </c>
      <c r="C73" s="150" t="s">
        <v>230</v>
      </c>
      <c r="D73" s="117">
        <v>238.11</v>
      </c>
      <c r="E73" s="115" t="s">
        <v>63</v>
      </c>
      <c r="F73" s="115" t="s">
        <v>63</v>
      </c>
      <c r="G73" s="115" t="s">
        <v>63</v>
      </c>
      <c r="H73" s="115" t="s">
        <v>63</v>
      </c>
      <c r="I73" s="115" t="s">
        <v>63</v>
      </c>
      <c r="J73" s="115" t="s">
        <v>63</v>
      </c>
      <c r="K73" s="115" t="s">
        <v>63</v>
      </c>
      <c r="L73" s="115" t="s">
        <v>63</v>
      </c>
      <c r="M73" s="115" t="s">
        <v>63</v>
      </c>
      <c r="N73" s="117">
        <f t="shared" si="5"/>
        <v>238.11</v>
      </c>
      <c r="O73" s="116">
        <v>0</v>
      </c>
      <c r="P73" s="125">
        <v>0</v>
      </c>
      <c r="Q73" s="125">
        <v>0</v>
      </c>
      <c r="R73" s="117">
        <f t="shared" ref="R73:R80" si="6">N73</f>
        <v>238.11</v>
      </c>
      <c r="S73" s="125">
        <v>0</v>
      </c>
      <c r="T73" s="146">
        <v>7.9</v>
      </c>
      <c r="U73" s="119"/>
      <c r="V73" s="116">
        <f>4.94+46.79</f>
        <v>51.73</v>
      </c>
      <c r="W73" s="119"/>
      <c r="X73" s="116">
        <v>362.36</v>
      </c>
      <c r="Y73" s="112"/>
      <c r="Z73" s="149"/>
      <c r="AA73" s="112"/>
    </row>
    <row r="74" spans="1:28" ht="72" x14ac:dyDescent="0.2">
      <c r="A74" s="141" t="s">
        <v>215</v>
      </c>
      <c r="B74" s="147" t="s">
        <v>259</v>
      </c>
      <c r="C74" s="150" t="s">
        <v>230</v>
      </c>
      <c r="D74" s="117">
        <v>209.43</v>
      </c>
      <c r="E74" s="115" t="s">
        <v>63</v>
      </c>
      <c r="F74" s="115" t="s">
        <v>63</v>
      </c>
      <c r="G74" s="115" t="s">
        <v>63</v>
      </c>
      <c r="H74" s="115" t="s">
        <v>63</v>
      </c>
      <c r="I74" s="115" t="s">
        <v>63</v>
      </c>
      <c r="J74" s="115" t="s">
        <v>63</v>
      </c>
      <c r="K74" s="115" t="s">
        <v>63</v>
      </c>
      <c r="L74" s="115" t="s">
        <v>63</v>
      </c>
      <c r="M74" s="115" t="s">
        <v>63</v>
      </c>
      <c r="N74" s="117">
        <f t="shared" si="5"/>
        <v>209.43</v>
      </c>
      <c r="O74" s="116">
        <v>0</v>
      </c>
      <c r="P74" s="125">
        <v>0</v>
      </c>
      <c r="Q74" s="125">
        <v>0</v>
      </c>
      <c r="R74" s="117">
        <f t="shared" si="6"/>
        <v>209.43</v>
      </c>
      <c r="S74" s="125">
        <v>0</v>
      </c>
      <c r="T74" s="146">
        <v>11.5</v>
      </c>
      <c r="U74" s="119"/>
      <c r="V74" s="116">
        <v>28.45</v>
      </c>
      <c r="W74" s="119"/>
      <c r="X74" s="116">
        <v>218.93</v>
      </c>
      <c r="Y74" s="112"/>
      <c r="Z74" s="151"/>
      <c r="AA74" s="112"/>
    </row>
    <row r="75" spans="1:28" ht="95.25" customHeight="1" x14ac:dyDescent="0.2">
      <c r="A75" s="141" t="s">
        <v>216</v>
      </c>
      <c r="B75" s="147" t="s">
        <v>260</v>
      </c>
      <c r="C75" s="150" t="s">
        <v>230</v>
      </c>
      <c r="D75" s="117">
        <v>228.83</v>
      </c>
      <c r="E75" s="115" t="s">
        <v>63</v>
      </c>
      <c r="F75" s="115" t="s">
        <v>63</v>
      </c>
      <c r="G75" s="115" t="s">
        <v>63</v>
      </c>
      <c r="H75" s="115" t="s">
        <v>63</v>
      </c>
      <c r="I75" s="115" t="s">
        <v>63</v>
      </c>
      <c r="J75" s="115" t="s">
        <v>63</v>
      </c>
      <c r="K75" s="115" t="s">
        <v>63</v>
      </c>
      <c r="L75" s="115" t="s">
        <v>63</v>
      </c>
      <c r="M75" s="115" t="s">
        <v>63</v>
      </c>
      <c r="N75" s="117">
        <f t="shared" si="5"/>
        <v>228.83</v>
      </c>
      <c r="O75" s="116">
        <v>0</v>
      </c>
      <c r="P75" s="125">
        <v>0</v>
      </c>
      <c r="Q75" s="125">
        <v>0</v>
      </c>
      <c r="R75" s="117">
        <f t="shared" si="6"/>
        <v>228.83</v>
      </c>
      <c r="S75" s="125">
        <v>0</v>
      </c>
      <c r="T75" s="146">
        <v>8.3000000000000007</v>
      </c>
      <c r="U75" s="119"/>
      <c r="V75" s="116">
        <v>47.18</v>
      </c>
      <c r="W75" s="119"/>
      <c r="X75" s="116">
        <v>333.45</v>
      </c>
      <c r="Y75" s="112"/>
      <c r="Z75" s="151"/>
      <c r="AA75" s="112"/>
    </row>
    <row r="76" spans="1:28" ht="87" customHeight="1" x14ac:dyDescent="0.2">
      <c r="A76" s="141" t="s">
        <v>217</v>
      </c>
      <c r="B76" s="147" t="s">
        <v>261</v>
      </c>
      <c r="C76" s="150" t="s">
        <v>230</v>
      </c>
      <c r="D76" s="117">
        <v>200.63</v>
      </c>
      <c r="E76" s="115" t="s">
        <v>63</v>
      </c>
      <c r="F76" s="115" t="s">
        <v>63</v>
      </c>
      <c r="G76" s="115" t="s">
        <v>63</v>
      </c>
      <c r="H76" s="115" t="s">
        <v>63</v>
      </c>
      <c r="I76" s="115" t="s">
        <v>63</v>
      </c>
      <c r="J76" s="115" t="s">
        <v>63</v>
      </c>
      <c r="K76" s="115" t="s">
        <v>63</v>
      </c>
      <c r="L76" s="115" t="s">
        <v>63</v>
      </c>
      <c r="M76" s="115" t="s">
        <v>63</v>
      </c>
      <c r="N76" s="117">
        <f t="shared" si="5"/>
        <v>200.63</v>
      </c>
      <c r="O76" s="116">
        <v>0</v>
      </c>
      <c r="P76" s="125">
        <v>0</v>
      </c>
      <c r="Q76" s="125">
        <v>0</v>
      </c>
      <c r="R76" s="117">
        <f t="shared" si="6"/>
        <v>200.63</v>
      </c>
      <c r="S76" s="125">
        <v>0</v>
      </c>
      <c r="T76" s="146">
        <v>11.3</v>
      </c>
      <c r="U76" s="119"/>
      <c r="V76" s="116">
        <v>31.45</v>
      </c>
      <c r="W76" s="119"/>
      <c r="X76" s="116">
        <v>214.27</v>
      </c>
      <c r="Y76" s="149"/>
      <c r="Z76" s="151"/>
      <c r="AA76" s="112"/>
    </row>
    <row r="77" spans="1:28" ht="89.25" customHeight="1" x14ac:dyDescent="0.2">
      <c r="A77" s="141" t="s">
        <v>218</v>
      </c>
      <c r="B77" s="147" t="s">
        <v>262</v>
      </c>
      <c r="C77" s="150" t="s">
        <v>230</v>
      </c>
      <c r="D77" s="117">
        <v>199.59</v>
      </c>
      <c r="E77" s="115" t="s">
        <v>63</v>
      </c>
      <c r="F77" s="115" t="s">
        <v>63</v>
      </c>
      <c r="G77" s="115" t="s">
        <v>63</v>
      </c>
      <c r="H77" s="115" t="s">
        <v>63</v>
      </c>
      <c r="I77" s="115" t="s">
        <v>63</v>
      </c>
      <c r="J77" s="115" t="s">
        <v>63</v>
      </c>
      <c r="K77" s="115" t="s">
        <v>63</v>
      </c>
      <c r="L77" s="115" t="s">
        <v>63</v>
      </c>
      <c r="M77" s="115" t="s">
        <v>63</v>
      </c>
      <c r="N77" s="117">
        <f t="shared" si="5"/>
        <v>199.59</v>
      </c>
      <c r="O77" s="116">
        <v>0</v>
      </c>
      <c r="P77" s="125">
        <v>0</v>
      </c>
      <c r="Q77" s="125">
        <v>0</v>
      </c>
      <c r="R77" s="117">
        <f t="shared" si="6"/>
        <v>199.59</v>
      </c>
      <c r="S77" s="125">
        <v>0</v>
      </c>
      <c r="T77" s="146">
        <v>12.2</v>
      </c>
      <c r="U77" s="119"/>
      <c r="V77" s="116">
        <v>27.89</v>
      </c>
      <c r="W77" s="119"/>
      <c r="X77" s="116">
        <v>195.33</v>
      </c>
      <c r="Y77" s="112"/>
      <c r="Z77" s="151"/>
      <c r="AA77" s="112"/>
    </row>
    <row r="78" spans="1:28" ht="98.25" customHeight="1" x14ac:dyDescent="0.2">
      <c r="A78" s="141" t="s">
        <v>219</v>
      </c>
      <c r="B78" s="147" t="s">
        <v>263</v>
      </c>
      <c r="C78" s="150" t="s">
        <v>230</v>
      </c>
      <c r="D78" s="117">
        <v>200.63</v>
      </c>
      <c r="E78" s="115" t="s">
        <v>63</v>
      </c>
      <c r="F78" s="115" t="s">
        <v>63</v>
      </c>
      <c r="G78" s="115" t="s">
        <v>63</v>
      </c>
      <c r="H78" s="115" t="s">
        <v>63</v>
      </c>
      <c r="I78" s="115" t="s">
        <v>63</v>
      </c>
      <c r="J78" s="115" t="s">
        <v>63</v>
      </c>
      <c r="K78" s="115" t="s">
        <v>63</v>
      </c>
      <c r="L78" s="115" t="s">
        <v>63</v>
      </c>
      <c r="M78" s="115" t="s">
        <v>63</v>
      </c>
      <c r="N78" s="117">
        <f t="shared" si="5"/>
        <v>200.63</v>
      </c>
      <c r="O78" s="116">
        <v>0</v>
      </c>
      <c r="P78" s="125">
        <v>0</v>
      </c>
      <c r="Q78" s="125">
        <v>0</v>
      </c>
      <c r="R78" s="117">
        <f t="shared" si="6"/>
        <v>200.63</v>
      </c>
      <c r="S78" s="125">
        <v>0</v>
      </c>
      <c r="T78" s="146">
        <v>14.9</v>
      </c>
      <c r="U78" s="119"/>
      <c r="V78" s="116">
        <v>20.77</v>
      </c>
      <c r="W78" s="119"/>
      <c r="X78" s="116">
        <v>161.68</v>
      </c>
      <c r="Y78" s="112"/>
      <c r="Z78" s="151"/>
      <c r="AA78" s="112"/>
    </row>
    <row r="79" spans="1:28" ht="96" x14ac:dyDescent="0.2">
      <c r="A79" s="141" t="s">
        <v>220</v>
      </c>
      <c r="B79" s="147" t="s">
        <v>264</v>
      </c>
      <c r="C79" s="150" t="s">
        <v>230</v>
      </c>
      <c r="D79" s="117">
        <v>200.63</v>
      </c>
      <c r="E79" s="115" t="s">
        <v>63</v>
      </c>
      <c r="F79" s="115" t="s">
        <v>63</v>
      </c>
      <c r="G79" s="115" t="s">
        <v>63</v>
      </c>
      <c r="H79" s="115" t="s">
        <v>63</v>
      </c>
      <c r="I79" s="115" t="s">
        <v>63</v>
      </c>
      <c r="J79" s="115" t="s">
        <v>63</v>
      </c>
      <c r="K79" s="115" t="s">
        <v>63</v>
      </c>
      <c r="L79" s="115" t="s">
        <v>63</v>
      </c>
      <c r="M79" s="115" t="s">
        <v>63</v>
      </c>
      <c r="N79" s="117">
        <f t="shared" si="5"/>
        <v>200.63</v>
      </c>
      <c r="O79" s="116">
        <v>0</v>
      </c>
      <c r="P79" s="125">
        <v>0</v>
      </c>
      <c r="Q79" s="125">
        <v>0</v>
      </c>
      <c r="R79" s="117">
        <f t="shared" si="6"/>
        <v>200.63</v>
      </c>
      <c r="S79" s="125">
        <v>0</v>
      </c>
      <c r="T79" s="146">
        <v>11.5</v>
      </c>
      <c r="U79" s="119"/>
      <c r="V79" s="116">
        <v>29.01</v>
      </c>
      <c r="W79" s="119"/>
      <c r="X79" s="116">
        <v>208.99</v>
      </c>
      <c r="Y79" s="112"/>
      <c r="Z79" s="151"/>
      <c r="AA79" s="112"/>
    </row>
    <row r="80" spans="1:28" ht="108" x14ac:dyDescent="0.2">
      <c r="A80" s="141" t="s">
        <v>221</v>
      </c>
      <c r="B80" s="147" t="s">
        <v>265</v>
      </c>
      <c r="C80" s="150" t="s">
        <v>230</v>
      </c>
      <c r="D80" s="117">
        <v>212.87</v>
      </c>
      <c r="E80" s="115" t="s">
        <v>63</v>
      </c>
      <c r="F80" s="115" t="s">
        <v>63</v>
      </c>
      <c r="G80" s="115" t="s">
        <v>63</v>
      </c>
      <c r="H80" s="115" t="s">
        <v>63</v>
      </c>
      <c r="I80" s="115" t="s">
        <v>63</v>
      </c>
      <c r="J80" s="115" t="s">
        <v>63</v>
      </c>
      <c r="K80" s="115" t="s">
        <v>63</v>
      </c>
      <c r="L80" s="115" t="s">
        <v>63</v>
      </c>
      <c r="M80" s="115" t="s">
        <v>63</v>
      </c>
      <c r="N80" s="117">
        <f t="shared" si="5"/>
        <v>212.87</v>
      </c>
      <c r="O80" s="116">
        <v>0</v>
      </c>
      <c r="P80" s="125">
        <v>0</v>
      </c>
      <c r="Q80" s="125">
        <v>0</v>
      </c>
      <c r="R80" s="117">
        <f t="shared" si="6"/>
        <v>212.87</v>
      </c>
      <c r="S80" s="125">
        <v>0</v>
      </c>
      <c r="T80" s="146">
        <v>9.4</v>
      </c>
      <c r="U80" s="119"/>
      <c r="V80" s="116">
        <v>37.57</v>
      </c>
      <c r="W80" s="119"/>
      <c r="X80" s="116">
        <v>271.2</v>
      </c>
      <c r="Y80" s="112"/>
      <c r="Z80" s="151"/>
      <c r="AA80" s="112"/>
    </row>
    <row r="81" spans="1:27" ht="96" x14ac:dyDescent="0.2">
      <c r="A81" s="141" t="s">
        <v>222</v>
      </c>
      <c r="B81" s="147" t="s">
        <v>266</v>
      </c>
      <c r="C81" s="150" t="s">
        <v>230</v>
      </c>
      <c r="D81" s="117">
        <v>233.43</v>
      </c>
      <c r="E81" s="115" t="s">
        <v>63</v>
      </c>
      <c r="F81" s="115" t="s">
        <v>63</v>
      </c>
      <c r="G81" s="115" t="s">
        <v>63</v>
      </c>
      <c r="H81" s="115" t="s">
        <v>63</v>
      </c>
      <c r="I81" s="115" t="s">
        <v>63</v>
      </c>
      <c r="J81" s="115" t="s">
        <v>63</v>
      </c>
      <c r="K81" s="115" t="s">
        <v>63</v>
      </c>
      <c r="L81" s="115" t="s">
        <v>63</v>
      </c>
      <c r="M81" s="115" t="s">
        <v>63</v>
      </c>
      <c r="N81" s="117">
        <f t="shared" si="5"/>
        <v>233.43</v>
      </c>
      <c r="O81" s="116">
        <v>0</v>
      </c>
      <c r="P81" s="125">
        <v>0</v>
      </c>
      <c r="Q81" s="125">
        <v>0</v>
      </c>
      <c r="R81" s="125">
        <v>0</v>
      </c>
      <c r="S81" s="125">
        <f>D81</f>
        <v>233.43</v>
      </c>
      <c r="T81" s="146">
        <v>7.4</v>
      </c>
      <c r="U81" s="119"/>
      <c r="V81" s="116">
        <v>53.89</v>
      </c>
      <c r="W81" s="119"/>
      <c r="X81" s="116">
        <v>374.25</v>
      </c>
      <c r="Y81" s="149"/>
      <c r="Z81" s="151"/>
      <c r="AA81" s="112"/>
    </row>
    <row r="82" spans="1:27" ht="91.5" customHeight="1" x14ac:dyDescent="0.2">
      <c r="A82" s="141" t="s">
        <v>223</v>
      </c>
      <c r="B82" s="147" t="s">
        <v>267</v>
      </c>
      <c r="C82" s="150" t="s">
        <v>230</v>
      </c>
      <c r="D82" s="117">
        <v>247.95</v>
      </c>
      <c r="E82" s="115" t="s">
        <v>63</v>
      </c>
      <c r="F82" s="115" t="s">
        <v>63</v>
      </c>
      <c r="G82" s="115" t="s">
        <v>63</v>
      </c>
      <c r="H82" s="115" t="s">
        <v>63</v>
      </c>
      <c r="I82" s="115" t="s">
        <v>63</v>
      </c>
      <c r="J82" s="115" t="s">
        <v>63</v>
      </c>
      <c r="K82" s="115" t="s">
        <v>63</v>
      </c>
      <c r="L82" s="115" t="s">
        <v>63</v>
      </c>
      <c r="M82" s="115" t="s">
        <v>63</v>
      </c>
      <c r="N82" s="117">
        <f t="shared" si="5"/>
        <v>247.95</v>
      </c>
      <c r="O82" s="116">
        <v>0</v>
      </c>
      <c r="P82" s="125">
        <v>0</v>
      </c>
      <c r="Q82" s="125">
        <v>0</v>
      </c>
      <c r="R82" s="125">
        <v>0</v>
      </c>
      <c r="S82" s="125">
        <f t="shared" ref="S82:S91" si="7">D82</f>
        <v>247.95</v>
      </c>
      <c r="T82" s="146">
        <v>7</v>
      </c>
      <c r="U82" s="119"/>
      <c r="V82" s="116">
        <v>67.27</v>
      </c>
      <c r="W82" s="119"/>
      <c r="X82" s="116">
        <v>428.81</v>
      </c>
      <c r="Y82" s="112"/>
      <c r="Z82" s="151"/>
      <c r="AA82" s="112"/>
    </row>
    <row r="83" spans="1:27" ht="62.25" customHeight="1" x14ac:dyDescent="0.2">
      <c r="A83" s="141" t="s">
        <v>224</v>
      </c>
      <c r="B83" s="147" t="s">
        <v>268</v>
      </c>
      <c r="C83" s="150" t="s">
        <v>230</v>
      </c>
      <c r="D83" s="117">
        <v>221.27</v>
      </c>
      <c r="E83" s="115" t="s">
        <v>63</v>
      </c>
      <c r="F83" s="115" t="s">
        <v>63</v>
      </c>
      <c r="G83" s="115" t="s">
        <v>63</v>
      </c>
      <c r="H83" s="115" t="s">
        <v>63</v>
      </c>
      <c r="I83" s="115" t="s">
        <v>63</v>
      </c>
      <c r="J83" s="115" t="s">
        <v>63</v>
      </c>
      <c r="K83" s="115" t="s">
        <v>63</v>
      </c>
      <c r="L83" s="115" t="s">
        <v>63</v>
      </c>
      <c r="M83" s="115" t="s">
        <v>63</v>
      </c>
      <c r="N83" s="117">
        <f t="shared" si="5"/>
        <v>221.27</v>
      </c>
      <c r="O83" s="116">
        <v>0</v>
      </c>
      <c r="P83" s="125">
        <v>0</v>
      </c>
      <c r="Q83" s="125">
        <v>0</v>
      </c>
      <c r="R83" s="125">
        <v>0</v>
      </c>
      <c r="S83" s="125">
        <f t="shared" si="7"/>
        <v>221.27</v>
      </c>
      <c r="T83" s="146">
        <v>8.8000000000000007</v>
      </c>
      <c r="U83" s="119"/>
      <c r="V83" s="116">
        <v>42.41</v>
      </c>
      <c r="W83" s="119"/>
      <c r="X83" s="116">
        <v>304.5</v>
      </c>
      <c r="Y83" s="112"/>
      <c r="Z83" s="151"/>
      <c r="AA83" s="112"/>
    </row>
    <row r="84" spans="1:27" ht="73.5" customHeight="1" x14ac:dyDescent="0.2">
      <c r="A84" s="141" t="s">
        <v>225</v>
      </c>
      <c r="B84" s="147" t="s">
        <v>269</v>
      </c>
      <c r="C84" s="150" t="s">
        <v>230</v>
      </c>
      <c r="D84" s="117">
        <v>221.75</v>
      </c>
      <c r="E84" s="115" t="s">
        <v>63</v>
      </c>
      <c r="F84" s="115" t="s">
        <v>63</v>
      </c>
      <c r="G84" s="115" t="s">
        <v>63</v>
      </c>
      <c r="H84" s="115" t="s">
        <v>63</v>
      </c>
      <c r="I84" s="115" t="s">
        <v>63</v>
      </c>
      <c r="J84" s="115" t="s">
        <v>63</v>
      </c>
      <c r="K84" s="115" t="s">
        <v>63</v>
      </c>
      <c r="L84" s="115" t="s">
        <v>63</v>
      </c>
      <c r="M84" s="115" t="s">
        <v>63</v>
      </c>
      <c r="N84" s="117">
        <f t="shared" si="5"/>
        <v>221.75</v>
      </c>
      <c r="O84" s="116">
        <v>0</v>
      </c>
      <c r="P84" s="125">
        <v>0</v>
      </c>
      <c r="Q84" s="125">
        <v>0</v>
      </c>
      <c r="R84" s="125">
        <v>0</v>
      </c>
      <c r="S84" s="125">
        <f t="shared" si="7"/>
        <v>221.75</v>
      </c>
      <c r="T84" s="146">
        <v>10.7</v>
      </c>
      <c r="U84" s="119"/>
      <c r="V84" s="116">
        <v>32.729999999999997</v>
      </c>
      <c r="W84" s="119"/>
      <c r="X84" s="116">
        <v>249.9</v>
      </c>
      <c r="Y84" s="112"/>
      <c r="Z84" s="151"/>
      <c r="AA84" s="112"/>
    </row>
    <row r="85" spans="1:27" ht="84" x14ac:dyDescent="0.2">
      <c r="A85" s="141" t="s">
        <v>232</v>
      </c>
      <c r="B85" s="147" t="s">
        <v>270</v>
      </c>
      <c r="C85" s="150" t="s">
        <v>230</v>
      </c>
      <c r="D85" s="117">
        <v>221.75</v>
      </c>
      <c r="E85" s="115" t="s">
        <v>63</v>
      </c>
      <c r="F85" s="115" t="s">
        <v>63</v>
      </c>
      <c r="G85" s="115" t="s">
        <v>63</v>
      </c>
      <c r="H85" s="115" t="s">
        <v>63</v>
      </c>
      <c r="I85" s="115" t="s">
        <v>63</v>
      </c>
      <c r="J85" s="115" t="s">
        <v>63</v>
      </c>
      <c r="K85" s="115" t="s">
        <v>63</v>
      </c>
      <c r="L85" s="115" t="s">
        <v>63</v>
      </c>
      <c r="M85" s="115" t="s">
        <v>63</v>
      </c>
      <c r="N85" s="117">
        <f t="shared" si="5"/>
        <v>221.75</v>
      </c>
      <c r="O85" s="116">
        <v>0</v>
      </c>
      <c r="P85" s="125">
        <v>0</v>
      </c>
      <c r="Q85" s="125">
        <v>0</v>
      </c>
      <c r="R85" s="125">
        <v>0</v>
      </c>
      <c r="S85" s="125">
        <f t="shared" si="7"/>
        <v>221.75</v>
      </c>
      <c r="T85" s="146">
        <v>9</v>
      </c>
      <c r="U85" s="119"/>
      <c r="V85" s="116">
        <v>40.36</v>
      </c>
      <c r="W85" s="119"/>
      <c r="X85" s="116">
        <v>295.27999999999997</v>
      </c>
      <c r="Y85" s="112"/>
      <c r="Z85" s="151"/>
      <c r="AA85" s="112"/>
    </row>
    <row r="86" spans="1:27" ht="72" x14ac:dyDescent="0.2">
      <c r="A86" s="141" t="s">
        <v>233</v>
      </c>
      <c r="B86" s="147" t="s">
        <v>271</v>
      </c>
      <c r="C86" s="150" t="s">
        <v>230</v>
      </c>
      <c r="D86" s="117">
        <v>243.75</v>
      </c>
      <c r="E86" s="115" t="s">
        <v>63</v>
      </c>
      <c r="F86" s="115" t="s">
        <v>63</v>
      </c>
      <c r="G86" s="115" t="s">
        <v>63</v>
      </c>
      <c r="H86" s="115" t="s">
        <v>63</v>
      </c>
      <c r="I86" s="115" t="s">
        <v>63</v>
      </c>
      <c r="J86" s="115" t="s">
        <v>63</v>
      </c>
      <c r="K86" s="115" t="s">
        <v>63</v>
      </c>
      <c r="L86" s="115" t="s">
        <v>63</v>
      </c>
      <c r="M86" s="115" t="s">
        <v>63</v>
      </c>
      <c r="N86" s="117">
        <f t="shared" si="5"/>
        <v>243.75</v>
      </c>
      <c r="O86" s="116">
        <v>0</v>
      </c>
      <c r="P86" s="125">
        <v>0</v>
      </c>
      <c r="Q86" s="125">
        <v>0</v>
      </c>
      <c r="R86" s="125">
        <v>0</v>
      </c>
      <c r="S86" s="125">
        <f t="shared" si="7"/>
        <v>243.75</v>
      </c>
      <c r="T86" s="146">
        <v>7.1</v>
      </c>
      <c r="U86" s="119"/>
      <c r="V86" s="116">
        <v>60.24</v>
      </c>
      <c r="W86" s="119"/>
      <c r="X86" s="116">
        <v>409.73</v>
      </c>
      <c r="Y86" s="112"/>
      <c r="Z86" s="151"/>
      <c r="AA86" s="112"/>
    </row>
    <row r="87" spans="1:27" ht="79.5" customHeight="1" x14ac:dyDescent="0.2">
      <c r="A87" s="141" t="s">
        <v>234</v>
      </c>
      <c r="B87" s="147" t="s">
        <v>272</v>
      </c>
      <c r="C87" s="150" t="s">
        <v>230</v>
      </c>
      <c r="D87" s="117">
        <v>234.39</v>
      </c>
      <c r="E87" s="115" t="s">
        <v>63</v>
      </c>
      <c r="F87" s="115" t="s">
        <v>63</v>
      </c>
      <c r="G87" s="115" t="s">
        <v>63</v>
      </c>
      <c r="H87" s="115" t="s">
        <v>63</v>
      </c>
      <c r="I87" s="115" t="s">
        <v>63</v>
      </c>
      <c r="J87" s="115" t="s">
        <v>63</v>
      </c>
      <c r="K87" s="115" t="s">
        <v>63</v>
      </c>
      <c r="L87" s="115" t="s">
        <v>63</v>
      </c>
      <c r="M87" s="115" t="s">
        <v>63</v>
      </c>
      <c r="N87" s="117">
        <f t="shared" si="5"/>
        <v>234.39</v>
      </c>
      <c r="O87" s="116">
        <v>0</v>
      </c>
      <c r="P87" s="125">
        <v>0</v>
      </c>
      <c r="Q87" s="125">
        <v>0</v>
      </c>
      <c r="R87" s="125">
        <v>0</v>
      </c>
      <c r="S87" s="125">
        <f t="shared" si="7"/>
        <v>234.39</v>
      </c>
      <c r="T87" s="146">
        <v>7.7</v>
      </c>
      <c r="U87" s="119"/>
      <c r="V87" s="116">
        <v>53.06</v>
      </c>
      <c r="W87" s="119"/>
      <c r="X87" s="116">
        <v>365.83</v>
      </c>
      <c r="Y87" s="112"/>
      <c r="Z87" s="151"/>
      <c r="AA87" s="112"/>
    </row>
    <row r="88" spans="1:27" ht="88.5" customHeight="1" x14ac:dyDescent="0.2">
      <c r="A88" s="141" t="s">
        <v>235</v>
      </c>
      <c r="B88" s="147" t="s">
        <v>273</v>
      </c>
      <c r="C88" s="150" t="s">
        <v>230</v>
      </c>
      <c r="D88" s="117">
        <v>262.47000000000003</v>
      </c>
      <c r="E88" s="115" t="s">
        <v>63</v>
      </c>
      <c r="F88" s="115" t="s">
        <v>63</v>
      </c>
      <c r="G88" s="115" t="s">
        <v>63</v>
      </c>
      <c r="H88" s="115" t="s">
        <v>63</v>
      </c>
      <c r="I88" s="115" t="s">
        <v>63</v>
      </c>
      <c r="J88" s="115" t="s">
        <v>63</v>
      </c>
      <c r="K88" s="115" t="s">
        <v>63</v>
      </c>
      <c r="L88" s="115" t="s">
        <v>63</v>
      </c>
      <c r="M88" s="115" t="s">
        <v>63</v>
      </c>
      <c r="N88" s="117">
        <f t="shared" si="5"/>
        <v>262.47000000000003</v>
      </c>
      <c r="O88" s="116">
        <v>0</v>
      </c>
      <c r="P88" s="125">
        <v>0</v>
      </c>
      <c r="Q88" s="125">
        <v>0</v>
      </c>
      <c r="R88" s="125">
        <v>0</v>
      </c>
      <c r="S88" s="125">
        <f t="shared" si="7"/>
        <v>262.47000000000003</v>
      </c>
      <c r="T88" s="146">
        <v>7</v>
      </c>
      <c r="U88" s="119"/>
      <c r="V88" s="116">
        <v>66.03</v>
      </c>
      <c r="W88" s="119"/>
      <c r="X88" s="116">
        <v>452.11</v>
      </c>
      <c r="Y88" s="112"/>
      <c r="Z88" s="151"/>
      <c r="AA88" s="112"/>
    </row>
    <row r="89" spans="1:27" ht="91.5" customHeight="1" x14ac:dyDescent="0.2">
      <c r="A89" s="141" t="s">
        <v>236</v>
      </c>
      <c r="B89" s="147" t="s">
        <v>274</v>
      </c>
      <c r="C89" s="150" t="s">
        <v>231</v>
      </c>
      <c r="D89" s="117">
        <v>236.26</v>
      </c>
      <c r="E89" s="115" t="s">
        <v>63</v>
      </c>
      <c r="F89" s="115" t="s">
        <v>63</v>
      </c>
      <c r="G89" s="115" t="s">
        <v>63</v>
      </c>
      <c r="H89" s="115" t="s">
        <v>63</v>
      </c>
      <c r="I89" s="115" t="s">
        <v>63</v>
      </c>
      <c r="J89" s="115" t="s">
        <v>63</v>
      </c>
      <c r="K89" s="115" t="s">
        <v>63</v>
      </c>
      <c r="L89" s="115" t="s">
        <v>63</v>
      </c>
      <c r="M89" s="115" t="s">
        <v>63</v>
      </c>
      <c r="N89" s="117">
        <f t="shared" si="5"/>
        <v>236.26</v>
      </c>
      <c r="O89" s="116">
        <v>0</v>
      </c>
      <c r="P89" s="125">
        <v>0</v>
      </c>
      <c r="Q89" s="125">
        <v>0</v>
      </c>
      <c r="R89" s="125">
        <v>0</v>
      </c>
      <c r="S89" s="125">
        <f t="shared" si="7"/>
        <v>236.26</v>
      </c>
      <c r="T89" s="146">
        <v>3.6</v>
      </c>
      <c r="U89" s="119"/>
      <c r="V89" s="116">
        <f>14.15+83.44+28.91</f>
        <v>126.5</v>
      </c>
      <c r="W89" s="119"/>
      <c r="X89" s="116">
        <v>797.21</v>
      </c>
      <c r="Y89" s="112"/>
      <c r="Z89" s="151"/>
      <c r="AA89" s="112"/>
    </row>
    <row r="90" spans="1:27" ht="74.25" customHeight="1" x14ac:dyDescent="0.2">
      <c r="A90" s="141" t="s">
        <v>237</v>
      </c>
      <c r="B90" s="147" t="s">
        <v>278</v>
      </c>
      <c r="C90" s="150" t="s">
        <v>230</v>
      </c>
      <c r="D90" s="117">
        <v>267.95</v>
      </c>
      <c r="E90" s="115" t="s">
        <v>63</v>
      </c>
      <c r="F90" s="115" t="s">
        <v>63</v>
      </c>
      <c r="G90" s="115" t="s">
        <v>63</v>
      </c>
      <c r="H90" s="115" t="s">
        <v>63</v>
      </c>
      <c r="I90" s="115" t="s">
        <v>63</v>
      </c>
      <c r="J90" s="115" t="s">
        <v>63</v>
      </c>
      <c r="K90" s="115" t="s">
        <v>63</v>
      </c>
      <c r="L90" s="115" t="s">
        <v>63</v>
      </c>
      <c r="M90" s="115" t="s">
        <v>63</v>
      </c>
      <c r="N90" s="117">
        <f t="shared" si="5"/>
        <v>267.95</v>
      </c>
      <c r="O90" s="116">
        <v>0</v>
      </c>
      <c r="P90" s="125">
        <v>0</v>
      </c>
      <c r="Q90" s="125">
        <v>0</v>
      </c>
      <c r="R90" s="125">
        <v>0</v>
      </c>
      <c r="S90" s="125">
        <f t="shared" si="7"/>
        <v>267.95</v>
      </c>
      <c r="T90" s="146">
        <v>6.5</v>
      </c>
      <c r="U90" s="119"/>
      <c r="V90" s="116">
        <v>73.569999999999993</v>
      </c>
      <c r="W90" s="119"/>
      <c r="X90" s="116">
        <v>500.07</v>
      </c>
      <c r="Y90" s="112"/>
      <c r="Z90" s="149"/>
      <c r="AA90" s="112"/>
    </row>
    <row r="91" spans="1:27" ht="86.25" customHeight="1" x14ac:dyDescent="0.2">
      <c r="A91" s="141" t="s">
        <v>238</v>
      </c>
      <c r="B91" s="147" t="s">
        <v>276</v>
      </c>
      <c r="C91" s="150" t="s">
        <v>230</v>
      </c>
      <c r="D91" s="117">
        <v>283.43</v>
      </c>
      <c r="E91" s="115" t="s">
        <v>63</v>
      </c>
      <c r="F91" s="115" t="s">
        <v>63</v>
      </c>
      <c r="G91" s="115" t="s">
        <v>63</v>
      </c>
      <c r="H91" s="115" t="s">
        <v>63</v>
      </c>
      <c r="I91" s="115" t="s">
        <v>63</v>
      </c>
      <c r="J91" s="115" t="s">
        <v>63</v>
      </c>
      <c r="K91" s="115" t="s">
        <v>63</v>
      </c>
      <c r="L91" s="115" t="s">
        <v>63</v>
      </c>
      <c r="M91" s="115" t="s">
        <v>63</v>
      </c>
      <c r="N91" s="117">
        <f t="shared" si="5"/>
        <v>283.43</v>
      </c>
      <c r="O91" s="116">
        <v>0</v>
      </c>
      <c r="P91" s="125">
        <v>0</v>
      </c>
      <c r="Q91" s="125">
        <v>0</v>
      </c>
      <c r="R91" s="125">
        <v>0</v>
      </c>
      <c r="S91" s="125">
        <f t="shared" si="7"/>
        <v>283.43</v>
      </c>
      <c r="T91" s="146">
        <v>5.4</v>
      </c>
      <c r="U91" s="119"/>
      <c r="V91" s="116">
        <v>95.46</v>
      </c>
      <c r="W91" s="119"/>
      <c r="X91" s="116">
        <v>635.96</v>
      </c>
      <c r="Y91" s="112"/>
      <c r="Z91" s="151"/>
      <c r="AA91" s="112"/>
    </row>
    <row r="92" spans="1:27" ht="12" customHeight="1" x14ac:dyDescent="0.2">
      <c r="A92" s="233" t="s">
        <v>108</v>
      </c>
      <c r="B92" s="234"/>
      <c r="C92" s="235"/>
      <c r="D92" s="153">
        <f>SUM(D55:D91)</f>
        <v>7804.0200000000023</v>
      </c>
      <c r="E92" s="153" t="s">
        <v>63</v>
      </c>
      <c r="F92" s="153" t="s">
        <v>63</v>
      </c>
      <c r="G92" s="124" t="s">
        <v>198</v>
      </c>
      <c r="H92" s="124" t="s">
        <v>198</v>
      </c>
      <c r="I92" s="124" t="s">
        <v>198</v>
      </c>
      <c r="J92" s="145" t="s">
        <v>198</v>
      </c>
      <c r="K92" s="124" t="s">
        <v>198</v>
      </c>
      <c r="L92" s="124" t="s">
        <v>198</v>
      </c>
      <c r="M92" s="153">
        <f>D92</f>
        <v>7804.0200000000023</v>
      </c>
      <c r="N92" s="153">
        <f t="shared" ref="N92:S92" si="8">SUM(N54:N91)</f>
        <v>6472.5900000000011</v>
      </c>
      <c r="O92" s="153">
        <f t="shared" si="8"/>
        <v>1331.43</v>
      </c>
      <c r="P92" s="153">
        <f t="shared" si="8"/>
        <v>0</v>
      </c>
      <c r="Q92" s="153">
        <f t="shared" si="8"/>
        <v>2276.67</v>
      </c>
      <c r="R92" s="153">
        <f t="shared" si="8"/>
        <v>2852.9500000000003</v>
      </c>
      <c r="S92" s="153">
        <f t="shared" si="8"/>
        <v>2674.3999999999996</v>
      </c>
      <c r="T92" s="153" t="s">
        <v>198</v>
      </c>
      <c r="U92" s="153"/>
      <c r="V92" s="153" t="s">
        <v>198</v>
      </c>
      <c r="W92" s="153" t="s">
        <v>198</v>
      </c>
      <c r="X92" s="153" t="s">
        <v>198</v>
      </c>
      <c r="Y92" s="107"/>
      <c r="Z92" s="107"/>
      <c r="AA92" s="107"/>
    </row>
    <row r="93" spans="1:27" ht="15.75" hidden="1" customHeight="1" x14ac:dyDescent="0.2">
      <c r="A93" s="154" t="s">
        <v>58</v>
      </c>
      <c r="B93" s="215" t="s">
        <v>169</v>
      </c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7"/>
      <c r="Y93" s="129"/>
      <c r="Z93" s="129"/>
      <c r="AA93" s="129"/>
    </row>
    <row r="94" spans="1:27" hidden="1" x14ac:dyDescent="0.2">
      <c r="A94" s="102"/>
      <c r="B94" s="102"/>
      <c r="C94" s="102"/>
      <c r="D94" s="102"/>
      <c r="E94" s="155" t="s">
        <v>28</v>
      </c>
      <c r="F94" s="155" t="s">
        <v>28</v>
      </c>
      <c r="G94" s="155" t="s">
        <v>28</v>
      </c>
      <c r="H94" s="155" t="s">
        <v>28</v>
      </c>
      <c r="I94" s="155" t="s">
        <v>28</v>
      </c>
      <c r="J94" s="155" t="s">
        <v>28</v>
      </c>
      <c r="K94" s="155" t="s">
        <v>28</v>
      </c>
      <c r="L94" s="155" t="s">
        <v>28</v>
      </c>
      <c r="M94" s="155" t="s">
        <v>28</v>
      </c>
      <c r="N94" s="102"/>
      <c r="O94" s="102"/>
      <c r="P94" s="156"/>
      <c r="Q94" s="156"/>
      <c r="R94" s="102"/>
      <c r="S94" s="102"/>
      <c r="T94" s="102"/>
      <c r="U94" s="102"/>
      <c r="V94" s="102"/>
      <c r="W94" s="102"/>
      <c r="X94" s="102"/>
      <c r="Y94" s="130"/>
      <c r="Z94" s="130"/>
      <c r="AA94" s="130"/>
    </row>
    <row r="95" spans="1:27" ht="13.5" hidden="1" customHeight="1" x14ac:dyDescent="0.2">
      <c r="A95" s="233" t="s">
        <v>109</v>
      </c>
      <c r="B95" s="234"/>
      <c r="C95" s="235"/>
      <c r="D95" s="154"/>
      <c r="E95" s="154" t="s">
        <v>28</v>
      </c>
      <c r="F95" s="154" t="s">
        <v>28</v>
      </c>
      <c r="G95" s="154"/>
      <c r="H95" s="154"/>
      <c r="I95" s="154"/>
      <c r="J95" s="154"/>
      <c r="K95" s="154"/>
      <c r="L95" s="154"/>
      <c r="M95" s="154"/>
      <c r="N95" s="154"/>
      <c r="O95" s="154"/>
      <c r="P95" s="157"/>
      <c r="Q95" s="157"/>
      <c r="R95" s="154"/>
      <c r="S95" s="154"/>
      <c r="T95" s="154"/>
      <c r="U95" s="154"/>
      <c r="V95" s="154"/>
      <c r="W95" s="154"/>
      <c r="X95" s="154"/>
      <c r="Y95" s="107"/>
      <c r="Z95" s="107"/>
      <c r="AA95" s="107"/>
    </row>
    <row r="96" spans="1:27" hidden="1" x14ac:dyDescent="0.2">
      <c r="A96" s="109" t="s">
        <v>59</v>
      </c>
      <c r="B96" s="233" t="s">
        <v>96</v>
      </c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5"/>
      <c r="Y96" s="129"/>
      <c r="Z96" s="129"/>
      <c r="AA96" s="129"/>
    </row>
    <row r="97" spans="1:27" hidden="1" x14ac:dyDescent="0.2">
      <c r="A97" s="102"/>
      <c r="B97" s="102"/>
      <c r="C97" s="102"/>
      <c r="D97" s="102"/>
      <c r="E97" s="155" t="s">
        <v>28</v>
      </c>
      <c r="F97" s="155" t="s">
        <v>28</v>
      </c>
      <c r="G97" s="155" t="s">
        <v>28</v>
      </c>
      <c r="H97" s="155" t="s">
        <v>28</v>
      </c>
      <c r="I97" s="155" t="s">
        <v>28</v>
      </c>
      <c r="J97" s="155" t="s">
        <v>28</v>
      </c>
      <c r="K97" s="155" t="s">
        <v>28</v>
      </c>
      <c r="L97" s="155" t="s">
        <v>28</v>
      </c>
      <c r="M97" s="155" t="s">
        <v>28</v>
      </c>
      <c r="N97" s="102"/>
      <c r="O97" s="102"/>
      <c r="P97" s="156"/>
      <c r="Q97" s="156"/>
      <c r="R97" s="102"/>
      <c r="S97" s="102"/>
      <c r="T97" s="102"/>
      <c r="U97" s="102"/>
      <c r="V97" s="102"/>
      <c r="W97" s="102"/>
      <c r="X97" s="102"/>
      <c r="Y97" s="130"/>
      <c r="Z97" s="130"/>
      <c r="AA97" s="130"/>
    </row>
    <row r="98" spans="1:27" ht="11.25" hidden="1" customHeight="1" x14ac:dyDescent="0.2">
      <c r="A98" s="233" t="s">
        <v>110</v>
      </c>
      <c r="B98" s="234"/>
      <c r="C98" s="235"/>
      <c r="D98" s="154"/>
      <c r="E98" s="154" t="s">
        <v>28</v>
      </c>
      <c r="F98" s="154" t="s">
        <v>28</v>
      </c>
      <c r="G98" s="154"/>
      <c r="H98" s="154"/>
      <c r="I98" s="154"/>
      <c r="J98" s="154"/>
      <c r="K98" s="154"/>
      <c r="L98" s="154"/>
      <c r="M98" s="154"/>
      <c r="N98" s="154"/>
      <c r="O98" s="154"/>
      <c r="P98" s="157"/>
      <c r="Q98" s="157"/>
      <c r="R98" s="154"/>
      <c r="S98" s="154"/>
      <c r="T98" s="154"/>
      <c r="U98" s="154"/>
      <c r="V98" s="154"/>
      <c r="W98" s="154"/>
      <c r="X98" s="154"/>
      <c r="Y98" s="107"/>
      <c r="Z98" s="107"/>
      <c r="AA98" s="107"/>
    </row>
    <row r="99" spans="1:27" ht="12" customHeight="1" x14ac:dyDescent="0.2">
      <c r="A99" s="233" t="s">
        <v>111</v>
      </c>
      <c r="B99" s="234"/>
      <c r="C99" s="235"/>
      <c r="D99" s="153">
        <f>D92</f>
        <v>7804.0200000000023</v>
      </c>
      <c r="E99" s="153" t="s">
        <v>63</v>
      </c>
      <c r="F99" s="153" t="str">
        <f>F92</f>
        <v>х</v>
      </c>
      <c r="G99" s="124" t="s">
        <v>198</v>
      </c>
      <c r="H99" s="124" t="s">
        <v>198</v>
      </c>
      <c r="I99" s="124" t="s">
        <v>198</v>
      </c>
      <c r="J99" s="145" t="str">
        <f>J92</f>
        <v>-</v>
      </c>
      <c r="K99" s="124" t="s">
        <v>198</v>
      </c>
      <c r="L99" s="124" t="s">
        <v>198</v>
      </c>
      <c r="M99" s="153">
        <f t="shared" ref="M99:R99" si="9">M92</f>
        <v>7804.0200000000023</v>
      </c>
      <c r="N99" s="153">
        <f t="shared" si="9"/>
        <v>6472.5900000000011</v>
      </c>
      <c r="O99" s="153">
        <f t="shared" si="9"/>
        <v>1331.43</v>
      </c>
      <c r="P99" s="153">
        <f t="shared" si="9"/>
        <v>0</v>
      </c>
      <c r="Q99" s="153">
        <f t="shared" si="9"/>
        <v>2276.67</v>
      </c>
      <c r="R99" s="153">
        <f t="shared" si="9"/>
        <v>2852.9500000000003</v>
      </c>
      <c r="S99" s="153">
        <f t="shared" ref="S99:X99" si="10">S92</f>
        <v>2674.3999999999996</v>
      </c>
      <c r="T99" s="158" t="str">
        <f t="shared" si="10"/>
        <v>-</v>
      </c>
      <c r="U99" s="153"/>
      <c r="V99" s="153" t="str">
        <f t="shared" si="10"/>
        <v>-</v>
      </c>
      <c r="W99" s="153" t="str">
        <f t="shared" si="10"/>
        <v>-</v>
      </c>
      <c r="X99" s="153" t="str">
        <f t="shared" si="10"/>
        <v>-</v>
      </c>
      <c r="Y99" s="107"/>
      <c r="Z99" s="107"/>
      <c r="AA99" s="107"/>
    </row>
    <row r="100" spans="1:27" ht="18" hidden="1" customHeight="1" x14ac:dyDescent="0.2">
      <c r="A100" s="109" t="s">
        <v>47</v>
      </c>
      <c r="B100" s="247" t="s">
        <v>171</v>
      </c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9"/>
      <c r="Y100" s="129"/>
      <c r="Z100" s="129"/>
      <c r="AA100" s="129"/>
    </row>
    <row r="101" spans="1:27" ht="15" hidden="1" customHeight="1" x14ac:dyDescent="0.2">
      <c r="A101" s="133" t="s">
        <v>18</v>
      </c>
      <c r="B101" s="215" t="s">
        <v>94</v>
      </c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7"/>
    </row>
    <row r="102" spans="1:27" hidden="1" x14ac:dyDescent="0.2">
      <c r="A102" s="102"/>
      <c r="B102" s="102"/>
      <c r="C102" s="102"/>
      <c r="D102" s="102"/>
      <c r="E102" s="155" t="s">
        <v>28</v>
      </c>
      <c r="F102" s="155" t="s">
        <v>28</v>
      </c>
      <c r="G102" s="155" t="s">
        <v>28</v>
      </c>
      <c r="H102" s="155" t="s">
        <v>28</v>
      </c>
      <c r="I102" s="155" t="s">
        <v>28</v>
      </c>
      <c r="J102" s="155" t="s">
        <v>28</v>
      </c>
      <c r="K102" s="155" t="s">
        <v>28</v>
      </c>
      <c r="L102" s="155" t="s">
        <v>28</v>
      </c>
      <c r="M102" s="155" t="s">
        <v>28</v>
      </c>
      <c r="N102" s="102"/>
      <c r="O102" s="102"/>
      <c r="P102" s="156"/>
      <c r="Q102" s="156"/>
      <c r="R102" s="102"/>
      <c r="S102" s="102"/>
      <c r="T102" s="102"/>
      <c r="U102" s="102"/>
      <c r="V102" s="102"/>
      <c r="W102" s="102"/>
      <c r="X102" s="102"/>
      <c r="Y102" s="130"/>
      <c r="Z102" s="130"/>
      <c r="AA102" s="130"/>
    </row>
    <row r="103" spans="1:27" ht="12" hidden="1" customHeight="1" x14ac:dyDescent="0.2">
      <c r="A103" s="233" t="s">
        <v>112</v>
      </c>
      <c r="B103" s="234"/>
      <c r="C103" s="235"/>
      <c r="D103" s="154"/>
      <c r="E103" s="154" t="s">
        <v>28</v>
      </c>
      <c r="F103" s="154" t="s">
        <v>28</v>
      </c>
      <c r="G103" s="154"/>
      <c r="H103" s="154"/>
      <c r="I103" s="154"/>
      <c r="J103" s="154"/>
      <c r="K103" s="154"/>
      <c r="L103" s="154"/>
      <c r="M103" s="154"/>
      <c r="N103" s="154"/>
      <c r="O103" s="154"/>
      <c r="P103" s="157"/>
      <c r="Q103" s="157"/>
      <c r="R103" s="154"/>
      <c r="S103" s="154"/>
      <c r="T103" s="154"/>
      <c r="U103" s="154"/>
      <c r="V103" s="154"/>
      <c r="W103" s="154"/>
      <c r="X103" s="154"/>
      <c r="Y103" s="107"/>
      <c r="Z103" s="107"/>
      <c r="AA103" s="107"/>
    </row>
    <row r="104" spans="1:27" ht="20.25" hidden="1" customHeight="1" x14ac:dyDescent="0.2">
      <c r="A104" s="101" t="s">
        <v>19</v>
      </c>
      <c r="B104" s="215" t="s">
        <v>95</v>
      </c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7"/>
    </row>
    <row r="105" spans="1:27" hidden="1" x14ac:dyDescent="0.2">
      <c r="A105" s="102"/>
      <c r="B105" s="102"/>
      <c r="C105" s="102"/>
      <c r="D105" s="102"/>
      <c r="E105" s="155" t="s">
        <v>28</v>
      </c>
      <c r="F105" s="155" t="s">
        <v>28</v>
      </c>
      <c r="G105" s="155" t="s">
        <v>28</v>
      </c>
      <c r="H105" s="155" t="s">
        <v>28</v>
      </c>
      <c r="I105" s="155" t="s">
        <v>28</v>
      </c>
      <c r="J105" s="155" t="s">
        <v>28</v>
      </c>
      <c r="K105" s="155" t="s">
        <v>28</v>
      </c>
      <c r="L105" s="155" t="s">
        <v>28</v>
      </c>
      <c r="M105" s="155" t="s">
        <v>28</v>
      </c>
      <c r="N105" s="102"/>
      <c r="O105" s="102"/>
      <c r="P105" s="156"/>
      <c r="Q105" s="156"/>
      <c r="R105" s="102"/>
      <c r="S105" s="102"/>
      <c r="T105" s="102"/>
      <c r="U105" s="102"/>
      <c r="V105" s="102"/>
      <c r="W105" s="102"/>
      <c r="X105" s="102"/>
      <c r="Y105" s="130"/>
      <c r="Z105" s="130"/>
      <c r="AA105" s="130"/>
    </row>
    <row r="106" spans="1:27" ht="13.5" hidden="1" customHeight="1" x14ac:dyDescent="0.2">
      <c r="A106" s="233" t="s">
        <v>113</v>
      </c>
      <c r="B106" s="234"/>
      <c r="C106" s="235"/>
      <c r="D106" s="154"/>
      <c r="E106" s="154" t="s">
        <v>28</v>
      </c>
      <c r="F106" s="154" t="s">
        <v>28</v>
      </c>
      <c r="G106" s="154"/>
      <c r="H106" s="154"/>
      <c r="I106" s="154"/>
      <c r="J106" s="154"/>
      <c r="K106" s="154"/>
      <c r="L106" s="154"/>
      <c r="M106" s="154"/>
      <c r="N106" s="154"/>
      <c r="O106" s="154"/>
      <c r="P106" s="157"/>
      <c r="Q106" s="157"/>
      <c r="R106" s="154"/>
      <c r="S106" s="154"/>
      <c r="T106" s="154"/>
      <c r="U106" s="154"/>
      <c r="V106" s="154"/>
      <c r="W106" s="154"/>
      <c r="X106" s="154"/>
      <c r="Y106" s="107"/>
      <c r="Z106" s="107"/>
      <c r="AA106" s="107"/>
    </row>
    <row r="107" spans="1:27" ht="18.75" hidden="1" customHeight="1" x14ac:dyDescent="0.2">
      <c r="A107" s="154" t="s">
        <v>48</v>
      </c>
      <c r="B107" s="215" t="s">
        <v>106</v>
      </c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7"/>
    </row>
    <row r="108" spans="1:27" hidden="1" x14ac:dyDescent="0.2">
      <c r="A108" s="102"/>
      <c r="B108" s="102"/>
      <c r="C108" s="102"/>
      <c r="D108" s="102"/>
      <c r="E108" s="155" t="s">
        <v>28</v>
      </c>
      <c r="F108" s="155" t="s">
        <v>28</v>
      </c>
      <c r="G108" s="155" t="s">
        <v>28</v>
      </c>
      <c r="H108" s="155" t="s">
        <v>28</v>
      </c>
      <c r="I108" s="155" t="s">
        <v>28</v>
      </c>
      <c r="J108" s="155" t="s">
        <v>28</v>
      </c>
      <c r="K108" s="155" t="s">
        <v>28</v>
      </c>
      <c r="L108" s="155" t="s">
        <v>28</v>
      </c>
      <c r="M108" s="155" t="s">
        <v>28</v>
      </c>
      <c r="N108" s="102"/>
      <c r="O108" s="102"/>
      <c r="P108" s="156"/>
      <c r="Q108" s="156"/>
      <c r="R108" s="102"/>
      <c r="S108" s="102"/>
      <c r="T108" s="102"/>
      <c r="U108" s="102"/>
      <c r="V108" s="102"/>
      <c r="W108" s="102"/>
      <c r="X108" s="102"/>
      <c r="Y108" s="130"/>
      <c r="Z108" s="130"/>
      <c r="AA108" s="130"/>
    </row>
    <row r="109" spans="1:27" ht="13.5" hidden="1" customHeight="1" x14ac:dyDescent="0.2">
      <c r="A109" s="245" t="s">
        <v>114</v>
      </c>
      <c r="B109" s="245"/>
      <c r="C109" s="245"/>
      <c r="D109" s="154"/>
      <c r="E109" s="154" t="s">
        <v>63</v>
      </c>
      <c r="F109" s="154" t="s">
        <v>63</v>
      </c>
      <c r="G109" s="154"/>
      <c r="H109" s="154"/>
      <c r="I109" s="154"/>
      <c r="J109" s="154"/>
      <c r="K109" s="154"/>
      <c r="L109" s="154"/>
      <c r="M109" s="154"/>
      <c r="N109" s="154"/>
      <c r="O109" s="154"/>
      <c r="P109" s="157"/>
      <c r="Q109" s="157"/>
      <c r="R109" s="154"/>
      <c r="S109" s="154"/>
      <c r="T109" s="154"/>
      <c r="U109" s="154"/>
      <c r="V109" s="154"/>
      <c r="W109" s="154"/>
      <c r="X109" s="154"/>
      <c r="Y109" s="107"/>
      <c r="Z109" s="107"/>
      <c r="AA109" s="107"/>
    </row>
    <row r="110" spans="1:27" hidden="1" x14ac:dyDescent="0.2">
      <c r="A110" s="101"/>
      <c r="B110" s="101"/>
      <c r="C110" s="101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4"/>
      <c r="O110" s="154"/>
      <c r="P110" s="157"/>
      <c r="Q110" s="157"/>
      <c r="R110" s="154"/>
      <c r="S110" s="160"/>
      <c r="T110" s="159"/>
      <c r="U110" s="159"/>
      <c r="V110" s="159"/>
      <c r="W110" s="159"/>
      <c r="X110" s="159"/>
    </row>
    <row r="111" spans="1:27" ht="15" hidden="1" customHeight="1" x14ac:dyDescent="0.2">
      <c r="A111" s="101" t="s">
        <v>20</v>
      </c>
      <c r="B111" s="215" t="s">
        <v>107</v>
      </c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7"/>
    </row>
    <row r="112" spans="1:27" hidden="1" x14ac:dyDescent="0.2">
      <c r="A112" s="102"/>
      <c r="B112" s="102"/>
      <c r="C112" s="102"/>
      <c r="D112" s="102"/>
      <c r="E112" s="155" t="s">
        <v>28</v>
      </c>
      <c r="F112" s="155" t="s">
        <v>28</v>
      </c>
      <c r="G112" s="155" t="s">
        <v>28</v>
      </c>
      <c r="H112" s="155" t="s">
        <v>28</v>
      </c>
      <c r="I112" s="155" t="s">
        <v>28</v>
      </c>
      <c r="J112" s="155" t="s">
        <v>28</v>
      </c>
      <c r="K112" s="155" t="s">
        <v>28</v>
      </c>
      <c r="L112" s="155" t="s">
        <v>28</v>
      </c>
      <c r="M112" s="155" t="s">
        <v>28</v>
      </c>
      <c r="N112" s="102"/>
      <c r="O112" s="102"/>
      <c r="P112" s="156"/>
      <c r="Q112" s="156"/>
      <c r="R112" s="102"/>
      <c r="S112" s="102"/>
      <c r="T112" s="102"/>
      <c r="U112" s="102"/>
      <c r="V112" s="102"/>
      <c r="W112" s="102"/>
      <c r="X112" s="102"/>
      <c r="Y112" s="130"/>
      <c r="Z112" s="130"/>
      <c r="AA112" s="130"/>
    </row>
    <row r="113" spans="1:27" ht="12.75" hidden="1" customHeight="1" x14ac:dyDescent="0.2">
      <c r="A113" s="233" t="s">
        <v>115</v>
      </c>
      <c r="B113" s="234"/>
      <c r="C113" s="235"/>
      <c r="D113" s="154"/>
      <c r="E113" s="154" t="s">
        <v>28</v>
      </c>
      <c r="F113" s="154" t="s">
        <v>28</v>
      </c>
      <c r="G113" s="154"/>
      <c r="H113" s="154"/>
      <c r="I113" s="154"/>
      <c r="J113" s="154"/>
      <c r="K113" s="154"/>
      <c r="L113" s="154"/>
      <c r="M113" s="154"/>
      <c r="N113" s="154"/>
      <c r="O113" s="154"/>
      <c r="P113" s="157"/>
      <c r="Q113" s="157"/>
      <c r="R113" s="154"/>
      <c r="S113" s="154"/>
      <c r="T113" s="154"/>
      <c r="U113" s="154"/>
      <c r="V113" s="154"/>
      <c r="W113" s="154"/>
      <c r="X113" s="154"/>
      <c r="Y113" s="107"/>
      <c r="Z113" s="107"/>
      <c r="AA113" s="107"/>
    </row>
    <row r="114" spans="1:27" ht="15.75" hidden="1" customHeight="1" x14ac:dyDescent="0.2">
      <c r="A114" s="154" t="s">
        <v>71</v>
      </c>
      <c r="B114" s="233" t="s">
        <v>96</v>
      </c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5"/>
      <c r="Y114" s="107"/>
      <c r="Z114" s="107"/>
      <c r="AA114" s="107"/>
    </row>
    <row r="115" spans="1:27" hidden="1" x14ac:dyDescent="0.2">
      <c r="A115" s="102"/>
      <c r="B115" s="102"/>
      <c r="C115" s="102"/>
      <c r="D115" s="102"/>
      <c r="E115" s="155" t="s">
        <v>28</v>
      </c>
      <c r="F115" s="155" t="s">
        <v>28</v>
      </c>
      <c r="G115" s="155" t="s">
        <v>28</v>
      </c>
      <c r="H115" s="155" t="s">
        <v>28</v>
      </c>
      <c r="I115" s="155" t="s">
        <v>28</v>
      </c>
      <c r="J115" s="155" t="s">
        <v>28</v>
      </c>
      <c r="K115" s="155" t="s">
        <v>28</v>
      </c>
      <c r="L115" s="155" t="s">
        <v>28</v>
      </c>
      <c r="M115" s="155" t="s">
        <v>28</v>
      </c>
      <c r="N115" s="102"/>
      <c r="O115" s="102"/>
      <c r="P115" s="156"/>
      <c r="Q115" s="156"/>
      <c r="R115" s="102"/>
      <c r="S115" s="102"/>
      <c r="T115" s="102"/>
      <c r="U115" s="102"/>
      <c r="V115" s="102"/>
      <c r="W115" s="102"/>
      <c r="X115" s="102"/>
      <c r="Y115" s="130"/>
      <c r="Z115" s="130"/>
      <c r="AA115" s="130"/>
    </row>
    <row r="116" spans="1:27" ht="14.25" hidden="1" customHeight="1" x14ac:dyDescent="0.2">
      <c r="A116" s="233" t="s">
        <v>116</v>
      </c>
      <c r="B116" s="234"/>
      <c r="C116" s="235"/>
      <c r="D116" s="154"/>
      <c r="E116" s="154" t="s">
        <v>28</v>
      </c>
      <c r="F116" s="154" t="s">
        <v>28</v>
      </c>
      <c r="G116" s="154"/>
      <c r="H116" s="154"/>
      <c r="I116" s="154"/>
      <c r="J116" s="154"/>
      <c r="K116" s="154"/>
      <c r="L116" s="154"/>
      <c r="M116" s="154"/>
      <c r="N116" s="154"/>
      <c r="O116" s="154"/>
      <c r="P116" s="157"/>
      <c r="Q116" s="157"/>
      <c r="R116" s="154"/>
      <c r="S116" s="154"/>
      <c r="T116" s="154"/>
      <c r="U116" s="154"/>
      <c r="V116" s="154"/>
      <c r="W116" s="154"/>
      <c r="X116" s="154"/>
      <c r="Y116" s="107"/>
      <c r="Z116" s="107"/>
      <c r="AA116" s="107"/>
    </row>
    <row r="117" spans="1:27" ht="14.25" hidden="1" customHeight="1" x14ac:dyDescent="0.2">
      <c r="A117" s="233" t="s">
        <v>117</v>
      </c>
      <c r="B117" s="234"/>
      <c r="C117" s="235"/>
      <c r="D117" s="154"/>
      <c r="E117" s="154" t="s">
        <v>28</v>
      </c>
      <c r="F117" s="154" t="s">
        <v>28</v>
      </c>
      <c r="G117" s="154"/>
      <c r="H117" s="154"/>
      <c r="I117" s="154"/>
      <c r="J117" s="154"/>
      <c r="K117" s="154"/>
      <c r="L117" s="154"/>
      <c r="M117" s="154"/>
      <c r="N117" s="154"/>
      <c r="O117" s="154"/>
      <c r="P117" s="157"/>
      <c r="Q117" s="157"/>
      <c r="R117" s="154"/>
      <c r="S117" s="154"/>
      <c r="T117" s="154"/>
      <c r="U117" s="154"/>
      <c r="V117" s="154"/>
      <c r="W117" s="154"/>
      <c r="X117" s="154"/>
      <c r="Y117" s="107"/>
      <c r="Z117" s="107"/>
      <c r="AA117" s="107"/>
    </row>
    <row r="118" spans="1:27" x14ac:dyDescent="0.2">
      <c r="A118" s="239" t="s">
        <v>153</v>
      </c>
      <c r="B118" s="240"/>
      <c r="C118" s="241"/>
      <c r="D118" s="161">
        <f>D99</f>
        <v>7804.0200000000023</v>
      </c>
      <c r="E118" s="161" t="str">
        <f>E99</f>
        <v>х</v>
      </c>
      <c r="F118" s="161" t="str">
        <f>F99</f>
        <v>х</v>
      </c>
      <c r="G118" s="124" t="s">
        <v>198</v>
      </c>
      <c r="H118" s="124" t="s">
        <v>198</v>
      </c>
      <c r="I118" s="124" t="s">
        <v>198</v>
      </c>
      <c r="J118" s="162" t="str">
        <f>J99</f>
        <v>-</v>
      </c>
      <c r="K118" s="124" t="s">
        <v>198</v>
      </c>
      <c r="L118" s="124" t="s">
        <v>198</v>
      </c>
      <c r="M118" s="161">
        <f t="shared" ref="M118:R118" si="11">M99</f>
        <v>7804.0200000000023</v>
      </c>
      <c r="N118" s="161">
        <f t="shared" si="11"/>
        <v>6472.5900000000011</v>
      </c>
      <c r="O118" s="161">
        <f t="shared" si="11"/>
        <v>1331.43</v>
      </c>
      <c r="P118" s="161">
        <f t="shared" si="11"/>
        <v>0</v>
      </c>
      <c r="Q118" s="161">
        <f t="shared" si="11"/>
        <v>2276.67</v>
      </c>
      <c r="R118" s="161">
        <f t="shared" si="11"/>
        <v>2852.9500000000003</v>
      </c>
      <c r="S118" s="161">
        <f t="shared" ref="S118:X118" si="12">S99</f>
        <v>2674.3999999999996</v>
      </c>
      <c r="T118" s="163" t="str">
        <f t="shared" si="12"/>
        <v>-</v>
      </c>
      <c r="U118" s="161"/>
      <c r="V118" s="161" t="str">
        <f t="shared" si="12"/>
        <v>-</v>
      </c>
      <c r="W118" s="161" t="str">
        <f t="shared" si="12"/>
        <v>-</v>
      </c>
      <c r="X118" s="161" t="str">
        <f t="shared" si="12"/>
        <v>-</v>
      </c>
      <c r="Y118" s="130"/>
      <c r="Z118" s="130"/>
      <c r="AA118" s="130"/>
    </row>
    <row r="119" spans="1:27" ht="15.6" customHeight="1" x14ac:dyDescent="0.2">
      <c r="A119" s="109" t="s">
        <v>22</v>
      </c>
      <c r="B119" s="236" t="s">
        <v>295</v>
      </c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8"/>
      <c r="Y119" s="112"/>
      <c r="Z119" s="112"/>
      <c r="AA119" s="112"/>
    </row>
    <row r="120" spans="1:27" ht="15.75" customHeight="1" x14ac:dyDescent="0.2">
      <c r="A120" s="111" t="s">
        <v>23</v>
      </c>
      <c r="B120" s="215" t="s">
        <v>94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7"/>
      <c r="Y120" s="112"/>
      <c r="Z120" s="112"/>
      <c r="AA120" s="112"/>
    </row>
    <row r="121" spans="1:27" x14ac:dyDescent="0.2">
      <c r="A121" s="102"/>
      <c r="B121" s="155" t="s">
        <v>28</v>
      </c>
      <c r="C121" s="155" t="s">
        <v>28</v>
      </c>
      <c r="D121" s="155" t="s">
        <v>28</v>
      </c>
      <c r="E121" s="155" t="s">
        <v>28</v>
      </c>
      <c r="F121" s="155" t="s">
        <v>28</v>
      </c>
      <c r="G121" s="155" t="s">
        <v>28</v>
      </c>
      <c r="H121" s="155" t="s">
        <v>28</v>
      </c>
      <c r="I121" s="155" t="s">
        <v>28</v>
      </c>
      <c r="J121" s="155" t="s">
        <v>28</v>
      </c>
      <c r="K121" s="155" t="s">
        <v>28</v>
      </c>
      <c r="L121" s="155" t="s">
        <v>28</v>
      </c>
      <c r="M121" s="155" t="s">
        <v>28</v>
      </c>
      <c r="N121" s="124" t="s">
        <v>198</v>
      </c>
      <c r="O121" s="124" t="s">
        <v>198</v>
      </c>
      <c r="P121" s="124" t="s">
        <v>198</v>
      </c>
      <c r="Q121" s="124" t="s">
        <v>198</v>
      </c>
      <c r="R121" s="124" t="s">
        <v>198</v>
      </c>
      <c r="S121" s="124" t="s">
        <v>198</v>
      </c>
      <c r="T121" s="124" t="s">
        <v>198</v>
      </c>
      <c r="U121" s="124" t="s">
        <v>198</v>
      </c>
      <c r="V121" s="124" t="s">
        <v>198</v>
      </c>
      <c r="W121" s="124" t="s">
        <v>198</v>
      </c>
      <c r="X121" s="124" t="s">
        <v>198</v>
      </c>
      <c r="Y121" s="130"/>
      <c r="Z121" s="130"/>
      <c r="AA121" s="130"/>
    </row>
    <row r="122" spans="1:27" ht="14.25" customHeight="1" x14ac:dyDescent="0.2">
      <c r="A122" s="233" t="s">
        <v>118</v>
      </c>
      <c r="B122" s="234"/>
      <c r="C122" s="235"/>
      <c r="D122" s="155" t="s">
        <v>28</v>
      </c>
      <c r="E122" s="154" t="s">
        <v>28</v>
      </c>
      <c r="F122" s="154" t="s">
        <v>28</v>
      </c>
      <c r="G122" s="124" t="s">
        <v>198</v>
      </c>
      <c r="H122" s="124" t="s">
        <v>198</v>
      </c>
      <c r="I122" s="124" t="s">
        <v>198</v>
      </c>
      <c r="J122" s="124" t="s">
        <v>198</v>
      </c>
      <c r="K122" s="124" t="s">
        <v>198</v>
      </c>
      <c r="L122" s="124" t="s">
        <v>198</v>
      </c>
      <c r="M122" s="124" t="s">
        <v>198</v>
      </c>
      <c r="N122" s="124" t="s">
        <v>198</v>
      </c>
      <c r="O122" s="124" t="s">
        <v>198</v>
      </c>
      <c r="P122" s="124" t="s">
        <v>198</v>
      </c>
      <c r="Q122" s="124" t="s">
        <v>198</v>
      </c>
      <c r="R122" s="124" t="s">
        <v>198</v>
      </c>
      <c r="S122" s="124" t="s">
        <v>198</v>
      </c>
      <c r="T122" s="124" t="s">
        <v>198</v>
      </c>
      <c r="U122" s="124" t="s">
        <v>198</v>
      </c>
      <c r="V122" s="124" t="s">
        <v>198</v>
      </c>
      <c r="W122" s="124" t="s">
        <v>198</v>
      </c>
      <c r="X122" s="124" t="s">
        <v>198</v>
      </c>
      <c r="Y122" s="107"/>
      <c r="Z122" s="107"/>
      <c r="AA122" s="107"/>
    </row>
    <row r="123" spans="1:27" ht="15.75" hidden="1" customHeight="1" x14ac:dyDescent="0.2">
      <c r="A123" s="154" t="s">
        <v>24</v>
      </c>
      <c r="B123" s="215" t="s">
        <v>169</v>
      </c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7"/>
      <c r="Y123" s="129"/>
      <c r="Z123" s="129"/>
      <c r="AA123" s="129"/>
    </row>
    <row r="124" spans="1:27" hidden="1" x14ac:dyDescent="0.2">
      <c r="A124" s="102"/>
      <c r="B124" s="102"/>
      <c r="C124" s="102"/>
      <c r="D124" s="102"/>
      <c r="E124" s="155" t="s">
        <v>28</v>
      </c>
      <c r="F124" s="155" t="s">
        <v>28</v>
      </c>
      <c r="G124" s="155" t="s">
        <v>28</v>
      </c>
      <c r="H124" s="155" t="s">
        <v>28</v>
      </c>
      <c r="I124" s="155" t="s">
        <v>28</v>
      </c>
      <c r="J124" s="155" t="s">
        <v>28</v>
      </c>
      <c r="K124" s="155" t="s">
        <v>28</v>
      </c>
      <c r="L124" s="155" t="s">
        <v>28</v>
      </c>
      <c r="M124" s="155" t="s">
        <v>28</v>
      </c>
      <c r="N124" s="102"/>
      <c r="O124" s="102"/>
      <c r="P124" s="156"/>
      <c r="Q124" s="156"/>
      <c r="R124" s="102"/>
      <c r="S124" s="102"/>
      <c r="T124" s="102"/>
      <c r="U124" s="102"/>
      <c r="V124" s="102"/>
      <c r="W124" s="102"/>
      <c r="X124" s="102"/>
      <c r="Y124" s="130"/>
      <c r="Z124" s="130"/>
      <c r="AA124" s="130"/>
    </row>
    <row r="125" spans="1:27" ht="12.75" hidden="1" customHeight="1" x14ac:dyDescent="0.2">
      <c r="A125" s="233" t="s">
        <v>119</v>
      </c>
      <c r="B125" s="234"/>
      <c r="C125" s="235"/>
      <c r="D125" s="154"/>
      <c r="E125" s="154" t="s">
        <v>28</v>
      </c>
      <c r="F125" s="154" t="s">
        <v>28</v>
      </c>
      <c r="G125" s="154"/>
      <c r="H125" s="154"/>
      <c r="I125" s="154"/>
      <c r="J125" s="154"/>
      <c r="K125" s="154"/>
      <c r="L125" s="154"/>
      <c r="M125" s="154"/>
      <c r="N125" s="154"/>
      <c r="O125" s="154"/>
      <c r="P125" s="157"/>
      <c r="Q125" s="157"/>
      <c r="R125" s="154"/>
      <c r="S125" s="154"/>
      <c r="T125" s="154"/>
      <c r="U125" s="154"/>
      <c r="V125" s="154"/>
      <c r="W125" s="154"/>
      <c r="X125" s="154"/>
      <c r="Y125" s="107"/>
      <c r="Z125" s="107"/>
      <c r="AA125" s="107"/>
    </row>
    <row r="126" spans="1:27" hidden="1" x14ac:dyDescent="0.2">
      <c r="A126" s="109" t="s">
        <v>61</v>
      </c>
      <c r="B126" s="233" t="s">
        <v>96</v>
      </c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5"/>
      <c r="Y126" s="129"/>
      <c r="Z126" s="129"/>
      <c r="AA126" s="129"/>
    </row>
    <row r="127" spans="1:27" hidden="1" x14ac:dyDescent="0.2">
      <c r="A127" s="102"/>
      <c r="B127" s="102"/>
      <c r="C127" s="102"/>
      <c r="D127" s="102"/>
      <c r="E127" s="155" t="s">
        <v>28</v>
      </c>
      <c r="F127" s="155" t="s">
        <v>28</v>
      </c>
      <c r="G127" s="155" t="s">
        <v>28</v>
      </c>
      <c r="H127" s="155" t="s">
        <v>28</v>
      </c>
      <c r="I127" s="155" t="s">
        <v>28</v>
      </c>
      <c r="J127" s="155" t="s">
        <v>28</v>
      </c>
      <c r="K127" s="155" t="s">
        <v>28</v>
      </c>
      <c r="L127" s="155" t="s">
        <v>28</v>
      </c>
      <c r="M127" s="155" t="s">
        <v>28</v>
      </c>
      <c r="N127" s="102"/>
      <c r="O127" s="102"/>
      <c r="P127" s="156"/>
      <c r="Q127" s="156"/>
      <c r="R127" s="102"/>
      <c r="S127" s="102"/>
      <c r="T127" s="102"/>
      <c r="U127" s="102"/>
      <c r="V127" s="102"/>
      <c r="W127" s="102"/>
      <c r="X127" s="102"/>
      <c r="Y127" s="130"/>
      <c r="Z127" s="130"/>
      <c r="AA127" s="130"/>
    </row>
    <row r="128" spans="1:27" ht="12.75" hidden="1" customHeight="1" x14ac:dyDescent="0.2">
      <c r="A128" s="233" t="s">
        <v>120</v>
      </c>
      <c r="B128" s="234"/>
      <c r="C128" s="235"/>
      <c r="D128" s="154"/>
      <c r="E128" s="154" t="s">
        <v>28</v>
      </c>
      <c r="F128" s="154" t="s">
        <v>28</v>
      </c>
      <c r="G128" s="154"/>
      <c r="H128" s="154"/>
      <c r="I128" s="154"/>
      <c r="J128" s="154"/>
      <c r="K128" s="154"/>
      <c r="L128" s="154"/>
      <c r="M128" s="154"/>
      <c r="N128" s="154"/>
      <c r="O128" s="154"/>
      <c r="P128" s="157"/>
      <c r="Q128" s="157"/>
      <c r="R128" s="154"/>
      <c r="S128" s="154"/>
      <c r="T128" s="154"/>
      <c r="U128" s="154"/>
      <c r="V128" s="154"/>
      <c r="W128" s="154"/>
      <c r="X128" s="154"/>
      <c r="Y128" s="107"/>
      <c r="Z128" s="107"/>
      <c r="AA128" s="107"/>
    </row>
    <row r="129" spans="1:27" ht="12" customHeight="1" x14ac:dyDescent="0.2">
      <c r="A129" s="239" t="s">
        <v>121</v>
      </c>
      <c r="B129" s="240"/>
      <c r="C129" s="241"/>
      <c r="D129" s="155" t="s">
        <v>28</v>
      </c>
      <c r="E129" s="154" t="s">
        <v>28</v>
      </c>
      <c r="F129" s="154" t="s">
        <v>28</v>
      </c>
      <c r="G129" s="124" t="s">
        <v>198</v>
      </c>
      <c r="H129" s="124" t="s">
        <v>198</v>
      </c>
      <c r="I129" s="124" t="s">
        <v>198</v>
      </c>
      <c r="J129" s="124" t="s">
        <v>198</v>
      </c>
      <c r="K129" s="124" t="s">
        <v>198</v>
      </c>
      <c r="L129" s="124" t="s">
        <v>198</v>
      </c>
      <c r="M129" s="124" t="s">
        <v>198</v>
      </c>
      <c r="N129" s="124" t="s">
        <v>198</v>
      </c>
      <c r="O129" s="124" t="s">
        <v>198</v>
      </c>
      <c r="P129" s="124" t="s">
        <v>198</v>
      </c>
      <c r="Q129" s="124" t="s">
        <v>198</v>
      </c>
      <c r="R129" s="124" t="s">
        <v>198</v>
      </c>
      <c r="S129" s="124" t="s">
        <v>198</v>
      </c>
      <c r="T129" s="124" t="s">
        <v>198</v>
      </c>
      <c r="U129" s="124" t="s">
        <v>198</v>
      </c>
      <c r="V129" s="124" t="s">
        <v>198</v>
      </c>
      <c r="W129" s="124" t="s">
        <v>198</v>
      </c>
      <c r="X129" s="124" t="s">
        <v>198</v>
      </c>
      <c r="Y129" s="107"/>
      <c r="Z129" s="107"/>
      <c r="AA129" s="107"/>
    </row>
    <row r="130" spans="1:27" ht="14.25" hidden="1" customHeight="1" x14ac:dyDescent="0.2">
      <c r="A130" s="109" t="s">
        <v>49</v>
      </c>
      <c r="B130" s="247" t="s">
        <v>171</v>
      </c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9"/>
      <c r="Y130" s="129"/>
      <c r="Z130" s="129"/>
      <c r="AA130" s="129"/>
    </row>
    <row r="131" spans="1:27" ht="15" hidden="1" customHeight="1" x14ac:dyDescent="0.2">
      <c r="A131" s="133" t="s">
        <v>25</v>
      </c>
      <c r="B131" s="215" t="s">
        <v>94</v>
      </c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7"/>
    </row>
    <row r="132" spans="1:27" hidden="1" x14ac:dyDescent="0.2">
      <c r="A132" s="102"/>
      <c r="B132" s="102"/>
      <c r="C132" s="102"/>
      <c r="D132" s="102"/>
      <c r="E132" s="155" t="s">
        <v>28</v>
      </c>
      <c r="F132" s="155" t="s">
        <v>28</v>
      </c>
      <c r="G132" s="155" t="s">
        <v>28</v>
      </c>
      <c r="H132" s="155" t="s">
        <v>28</v>
      </c>
      <c r="I132" s="155" t="s">
        <v>28</v>
      </c>
      <c r="J132" s="155" t="s">
        <v>28</v>
      </c>
      <c r="K132" s="155" t="s">
        <v>28</v>
      </c>
      <c r="L132" s="155" t="s">
        <v>28</v>
      </c>
      <c r="M132" s="155" t="s">
        <v>28</v>
      </c>
      <c r="N132" s="102"/>
      <c r="O132" s="102"/>
      <c r="P132" s="156"/>
      <c r="Q132" s="156"/>
      <c r="R132" s="102"/>
      <c r="S132" s="102"/>
      <c r="T132" s="102"/>
      <c r="U132" s="102"/>
      <c r="V132" s="102"/>
      <c r="W132" s="102"/>
      <c r="X132" s="102"/>
      <c r="Y132" s="130"/>
      <c r="Z132" s="130"/>
      <c r="AA132" s="130"/>
    </row>
    <row r="133" spans="1:27" ht="14.25" hidden="1" customHeight="1" x14ac:dyDescent="0.2">
      <c r="A133" s="233" t="s">
        <v>122</v>
      </c>
      <c r="B133" s="234"/>
      <c r="C133" s="235"/>
      <c r="D133" s="154"/>
      <c r="E133" s="154" t="s">
        <v>28</v>
      </c>
      <c r="F133" s="154" t="s">
        <v>28</v>
      </c>
      <c r="G133" s="154"/>
      <c r="H133" s="154"/>
      <c r="I133" s="154"/>
      <c r="J133" s="154"/>
      <c r="K133" s="154"/>
      <c r="L133" s="154"/>
      <c r="M133" s="154"/>
      <c r="N133" s="154"/>
      <c r="O133" s="154"/>
      <c r="P133" s="157"/>
      <c r="Q133" s="157"/>
      <c r="R133" s="154"/>
      <c r="S133" s="154"/>
      <c r="T133" s="154"/>
      <c r="U133" s="154"/>
      <c r="V133" s="154"/>
      <c r="W133" s="154"/>
      <c r="X133" s="154"/>
      <c r="Y133" s="107"/>
      <c r="Z133" s="107"/>
      <c r="AA133" s="107"/>
    </row>
    <row r="134" spans="1:27" ht="15.75" hidden="1" x14ac:dyDescent="0.25">
      <c r="A134" s="130"/>
      <c r="B134" s="130"/>
      <c r="C134" s="130"/>
      <c r="D134" s="130"/>
      <c r="E134" s="164"/>
      <c r="F134" s="164"/>
      <c r="G134" s="164"/>
      <c r="H134" s="164"/>
      <c r="I134" s="164"/>
      <c r="J134" s="164"/>
      <c r="K134" s="165">
        <v>3</v>
      </c>
      <c r="L134" s="164"/>
      <c r="M134" s="164"/>
      <c r="N134" s="130"/>
      <c r="O134" s="262" t="s">
        <v>138</v>
      </c>
      <c r="P134" s="262"/>
      <c r="Q134" s="262"/>
      <c r="R134" s="262"/>
      <c r="S134" s="262"/>
      <c r="T134" s="262"/>
      <c r="U134" s="262"/>
      <c r="V134" s="262"/>
      <c r="W134" s="262"/>
      <c r="X134" s="262"/>
      <c r="Y134" s="130"/>
      <c r="Z134" s="130"/>
      <c r="AA134" s="130"/>
    </row>
    <row r="135" spans="1:27" ht="15.75" hidden="1" customHeight="1" x14ac:dyDescent="0.2">
      <c r="A135" s="102">
        <v>1</v>
      </c>
      <c r="B135" s="102">
        <v>2</v>
      </c>
      <c r="C135" s="102">
        <v>3</v>
      </c>
      <c r="D135" s="102">
        <v>4</v>
      </c>
      <c r="E135" s="102">
        <v>5</v>
      </c>
      <c r="F135" s="102">
        <v>6</v>
      </c>
      <c r="G135" s="103">
        <v>7</v>
      </c>
      <c r="H135" s="102">
        <v>8</v>
      </c>
      <c r="I135" s="102">
        <v>9</v>
      </c>
      <c r="J135" s="102">
        <v>10</v>
      </c>
      <c r="K135" s="104">
        <v>11</v>
      </c>
      <c r="L135" s="104">
        <v>12</v>
      </c>
      <c r="M135" s="104">
        <v>13</v>
      </c>
      <c r="N135" s="105">
        <v>14</v>
      </c>
      <c r="O135" s="105">
        <v>15</v>
      </c>
      <c r="P135" s="105">
        <v>16</v>
      </c>
      <c r="Q135" s="105">
        <v>17</v>
      </c>
      <c r="R135" s="105">
        <v>18</v>
      </c>
      <c r="S135" s="105">
        <v>19</v>
      </c>
      <c r="T135" s="105">
        <v>20</v>
      </c>
      <c r="U135" s="105">
        <v>21</v>
      </c>
      <c r="V135" s="105">
        <v>22</v>
      </c>
      <c r="W135" s="105">
        <v>23</v>
      </c>
      <c r="X135" s="105">
        <v>24</v>
      </c>
      <c r="Y135" s="130"/>
      <c r="Z135" s="130"/>
      <c r="AA135" s="130"/>
    </row>
    <row r="136" spans="1:27" ht="16.5" hidden="1" customHeight="1" x14ac:dyDescent="0.2">
      <c r="A136" s="101" t="s">
        <v>26</v>
      </c>
      <c r="B136" s="215" t="s">
        <v>169</v>
      </c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7"/>
    </row>
    <row r="137" spans="1:27" hidden="1" x14ac:dyDescent="0.2">
      <c r="A137" s="102"/>
      <c r="B137" s="102"/>
      <c r="C137" s="102"/>
      <c r="D137" s="102"/>
      <c r="E137" s="155" t="s">
        <v>28</v>
      </c>
      <c r="F137" s="155" t="s">
        <v>28</v>
      </c>
      <c r="G137" s="155" t="s">
        <v>28</v>
      </c>
      <c r="H137" s="155" t="s">
        <v>28</v>
      </c>
      <c r="I137" s="155" t="s">
        <v>28</v>
      </c>
      <c r="J137" s="155" t="s">
        <v>28</v>
      </c>
      <c r="K137" s="155" t="s">
        <v>28</v>
      </c>
      <c r="L137" s="155" t="s">
        <v>28</v>
      </c>
      <c r="M137" s="155" t="s">
        <v>28</v>
      </c>
      <c r="N137" s="102"/>
      <c r="O137" s="102"/>
      <c r="P137" s="156"/>
      <c r="Q137" s="156"/>
      <c r="R137" s="102"/>
      <c r="S137" s="102"/>
      <c r="T137" s="102"/>
      <c r="U137" s="102"/>
      <c r="V137" s="102"/>
      <c r="W137" s="102"/>
      <c r="X137" s="102"/>
      <c r="Y137" s="130"/>
      <c r="Z137" s="130"/>
      <c r="AA137" s="130"/>
    </row>
    <row r="138" spans="1:27" ht="14.25" hidden="1" customHeight="1" x14ac:dyDescent="0.2">
      <c r="A138" s="233" t="s">
        <v>123</v>
      </c>
      <c r="B138" s="234"/>
      <c r="C138" s="235"/>
      <c r="D138" s="154"/>
      <c r="E138" s="154" t="s">
        <v>28</v>
      </c>
      <c r="F138" s="154" t="s">
        <v>28</v>
      </c>
      <c r="G138" s="154"/>
      <c r="H138" s="154"/>
      <c r="I138" s="154"/>
      <c r="J138" s="154"/>
      <c r="K138" s="154"/>
      <c r="L138" s="154"/>
      <c r="M138" s="154"/>
      <c r="N138" s="154"/>
      <c r="O138" s="154"/>
      <c r="P138" s="157"/>
      <c r="Q138" s="157"/>
      <c r="R138" s="154"/>
      <c r="S138" s="154"/>
      <c r="T138" s="154"/>
      <c r="U138" s="154"/>
      <c r="V138" s="154"/>
      <c r="W138" s="154"/>
      <c r="X138" s="154"/>
      <c r="Y138" s="107"/>
      <c r="Z138" s="107"/>
      <c r="AA138" s="107"/>
    </row>
    <row r="139" spans="1:27" ht="14.25" hidden="1" customHeight="1" x14ac:dyDescent="0.2">
      <c r="A139" s="154" t="s">
        <v>50</v>
      </c>
      <c r="B139" s="215" t="s">
        <v>106</v>
      </c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7"/>
    </row>
    <row r="140" spans="1:27" hidden="1" x14ac:dyDescent="0.2">
      <c r="A140" s="102"/>
      <c r="B140" s="102"/>
      <c r="C140" s="102"/>
      <c r="D140" s="102"/>
      <c r="E140" s="155" t="s">
        <v>28</v>
      </c>
      <c r="F140" s="155" t="s">
        <v>28</v>
      </c>
      <c r="G140" s="155" t="s">
        <v>28</v>
      </c>
      <c r="H140" s="155" t="s">
        <v>28</v>
      </c>
      <c r="I140" s="155" t="s">
        <v>28</v>
      </c>
      <c r="J140" s="155" t="s">
        <v>28</v>
      </c>
      <c r="K140" s="155" t="s">
        <v>28</v>
      </c>
      <c r="L140" s="155" t="s">
        <v>28</v>
      </c>
      <c r="M140" s="155" t="s">
        <v>28</v>
      </c>
      <c r="N140" s="102"/>
      <c r="O140" s="102"/>
      <c r="P140" s="156"/>
      <c r="Q140" s="156"/>
      <c r="R140" s="102"/>
      <c r="S140" s="102"/>
      <c r="T140" s="102"/>
      <c r="U140" s="102"/>
      <c r="V140" s="102"/>
      <c r="W140" s="102"/>
      <c r="X140" s="102"/>
      <c r="Y140" s="130"/>
      <c r="Z140" s="130"/>
      <c r="AA140" s="130"/>
    </row>
    <row r="141" spans="1:27" ht="12.75" hidden="1" customHeight="1" x14ac:dyDescent="0.2">
      <c r="A141" s="233" t="s">
        <v>124</v>
      </c>
      <c r="B141" s="234"/>
      <c r="C141" s="235"/>
      <c r="D141" s="154"/>
      <c r="E141" s="154" t="s">
        <v>28</v>
      </c>
      <c r="F141" s="154" t="s">
        <v>28</v>
      </c>
      <c r="G141" s="154"/>
      <c r="H141" s="154"/>
      <c r="I141" s="154"/>
      <c r="J141" s="154"/>
      <c r="K141" s="154"/>
      <c r="L141" s="154"/>
      <c r="M141" s="154"/>
      <c r="N141" s="154"/>
      <c r="O141" s="154"/>
      <c r="P141" s="157"/>
      <c r="Q141" s="157"/>
      <c r="R141" s="154"/>
      <c r="S141" s="154"/>
      <c r="T141" s="154"/>
      <c r="U141" s="154"/>
      <c r="V141" s="154"/>
      <c r="W141" s="154"/>
      <c r="X141" s="154"/>
      <c r="Y141" s="107"/>
      <c r="Z141" s="107"/>
      <c r="AA141" s="107"/>
    </row>
    <row r="142" spans="1:27" hidden="1" x14ac:dyDescent="0.2">
      <c r="A142" s="101"/>
      <c r="B142" s="101"/>
      <c r="C142" s="101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4"/>
      <c r="O142" s="154"/>
      <c r="P142" s="157"/>
      <c r="Q142" s="157"/>
      <c r="R142" s="154"/>
      <c r="S142" s="160"/>
      <c r="T142" s="159"/>
      <c r="U142" s="159"/>
      <c r="V142" s="159"/>
      <c r="W142" s="159"/>
      <c r="X142" s="159"/>
    </row>
    <row r="143" spans="1:27" ht="17.25" hidden="1" customHeight="1" x14ac:dyDescent="0.2">
      <c r="A143" s="101" t="s">
        <v>27</v>
      </c>
      <c r="B143" s="215" t="s">
        <v>107</v>
      </c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7"/>
    </row>
    <row r="144" spans="1:27" hidden="1" x14ac:dyDescent="0.2">
      <c r="A144" s="102"/>
      <c r="B144" s="102"/>
      <c r="C144" s="102"/>
      <c r="D144" s="102"/>
      <c r="E144" s="155" t="s">
        <v>28</v>
      </c>
      <c r="F144" s="155" t="s">
        <v>28</v>
      </c>
      <c r="G144" s="155" t="s">
        <v>28</v>
      </c>
      <c r="H144" s="155" t="s">
        <v>28</v>
      </c>
      <c r="I144" s="155" t="s">
        <v>28</v>
      </c>
      <c r="J144" s="155" t="s">
        <v>28</v>
      </c>
      <c r="K144" s="155" t="s">
        <v>28</v>
      </c>
      <c r="L144" s="155" t="s">
        <v>28</v>
      </c>
      <c r="M144" s="155" t="s">
        <v>28</v>
      </c>
      <c r="N144" s="102"/>
      <c r="O144" s="102"/>
      <c r="P144" s="156"/>
      <c r="Q144" s="156"/>
      <c r="R144" s="102"/>
      <c r="S144" s="102"/>
      <c r="T144" s="102"/>
      <c r="U144" s="102"/>
      <c r="V144" s="102"/>
      <c r="W144" s="102"/>
      <c r="X144" s="102"/>
      <c r="Y144" s="130"/>
      <c r="Z144" s="130"/>
      <c r="AA144" s="130"/>
    </row>
    <row r="145" spans="1:27" ht="12.75" hidden="1" customHeight="1" x14ac:dyDescent="0.2">
      <c r="A145" s="233" t="s">
        <v>137</v>
      </c>
      <c r="B145" s="234"/>
      <c r="C145" s="235"/>
      <c r="D145" s="154"/>
      <c r="E145" s="154" t="s">
        <v>28</v>
      </c>
      <c r="F145" s="154" t="s">
        <v>28</v>
      </c>
      <c r="G145" s="154"/>
      <c r="H145" s="154"/>
      <c r="I145" s="154"/>
      <c r="J145" s="154"/>
      <c r="K145" s="154"/>
      <c r="L145" s="154"/>
      <c r="M145" s="154"/>
      <c r="N145" s="154"/>
      <c r="O145" s="154"/>
      <c r="P145" s="157"/>
      <c r="Q145" s="157"/>
      <c r="R145" s="154"/>
      <c r="S145" s="154"/>
      <c r="T145" s="154"/>
      <c r="U145" s="154"/>
      <c r="V145" s="154"/>
      <c r="W145" s="154"/>
      <c r="X145" s="154"/>
      <c r="Y145" s="107"/>
      <c r="Z145" s="107"/>
      <c r="AA145" s="107"/>
    </row>
    <row r="146" spans="1:27" ht="13.5" hidden="1" customHeight="1" x14ac:dyDescent="0.2">
      <c r="A146" s="154" t="s">
        <v>70</v>
      </c>
      <c r="B146" s="233" t="s">
        <v>96</v>
      </c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5"/>
      <c r="Y146" s="107"/>
      <c r="Z146" s="107"/>
      <c r="AA146" s="107"/>
    </row>
    <row r="147" spans="1:27" hidden="1" x14ac:dyDescent="0.2">
      <c r="A147" s="102"/>
      <c r="B147" s="102"/>
      <c r="C147" s="102"/>
      <c r="D147" s="102"/>
      <c r="E147" s="155" t="s">
        <v>28</v>
      </c>
      <c r="F147" s="155" t="s">
        <v>28</v>
      </c>
      <c r="G147" s="155" t="s">
        <v>28</v>
      </c>
      <c r="H147" s="155" t="s">
        <v>28</v>
      </c>
      <c r="I147" s="155" t="s">
        <v>28</v>
      </c>
      <c r="J147" s="155" t="s">
        <v>28</v>
      </c>
      <c r="K147" s="155" t="s">
        <v>28</v>
      </c>
      <c r="L147" s="155" t="s">
        <v>28</v>
      </c>
      <c r="M147" s="155" t="s">
        <v>28</v>
      </c>
      <c r="N147" s="102"/>
      <c r="O147" s="102"/>
      <c r="P147" s="156"/>
      <c r="Q147" s="156"/>
      <c r="R147" s="102"/>
      <c r="S147" s="102"/>
      <c r="T147" s="102"/>
      <c r="U147" s="102"/>
      <c r="V147" s="102"/>
      <c r="W147" s="102"/>
      <c r="X147" s="102"/>
      <c r="Y147" s="130"/>
      <c r="Z147" s="130"/>
      <c r="AA147" s="130"/>
    </row>
    <row r="148" spans="1:27" ht="15.75" hidden="1" customHeight="1" x14ac:dyDescent="0.2">
      <c r="A148" s="245" t="s">
        <v>126</v>
      </c>
      <c r="B148" s="245"/>
      <c r="C148" s="245"/>
      <c r="D148" s="154"/>
      <c r="E148" s="154" t="s">
        <v>28</v>
      </c>
      <c r="F148" s="154" t="s">
        <v>28</v>
      </c>
      <c r="G148" s="154"/>
      <c r="H148" s="154"/>
      <c r="I148" s="154"/>
      <c r="J148" s="154"/>
      <c r="K148" s="154"/>
      <c r="L148" s="154"/>
      <c r="M148" s="154"/>
      <c r="N148" s="154"/>
      <c r="O148" s="154"/>
      <c r="P148" s="157"/>
      <c r="Q148" s="157"/>
      <c r="R148" s="154"/>
      <c r="S148" s="154"/>
      <c r="T148" s="154"/>
      <c r="U148" s="154"/>
      <c r="V148" s="154"/>
      <c r="W148" s="154"/>
      <c r="X148" s="154"/>
      <c r="Y148" s="107"/>
      <c r="Z148" s="107"/>
      <c r="AA148" s="107"/>
    </row>
    <row r="149" spans="1:27" ht="15" hidden="1" customHeight="1" x14ac:dyDescent="0.2">
      <c r="A149" s="245" t="s">
        <v>127</v>
      </c>
      <c r="B149" s="245"/>
      <c r="C149" s="245"/>
      <c r="D149" s="154"/>
      <c r="E149" s="154" t="s">
        <v>63</v>
      </c>
      <c r="F149" s="154" t="s">
        <v>63</v>
      </c>
      <c r="G149" s="154"/>
      <c r="H149" s="154"/>
      <c r="I149" s="154"/>
      <c r="J149" s="154"/>
      <c r="K149" s="154"/>
      <c r="L149" s="154"/>
      <c r="M149" s="154"/>
      <c r="N149" s="154"/>
      <c r="O149" s="154"/>
      <c r="P149" s="157"/>
      <c r="Q149" s="157"/>
      <c r="R149" s="154"/>
      <c r="S149" s="154"/>
      <c r="T149" s="154"/>
      <c r="U149" s="154"/>
      <c r="V149" s="154"/>
      <c r="W149" s="154"/>
      <c r="X149" s="154"/>
      <c r="Y149" s="107"/>
      <c r="Z149" s="107"/>
      <c r="AA149" s="107"/>
    </row>
    <row r="150" spans="1:27" x14ac:dyDescent="0.2">
      <c r="A150" s="239" t="s">
        <v>154</v>
      </c>
      <c r="B150" s="240"/>
      <c r="C150" s="241"/>
      <c r="D150" s="155" t="s">
        <v>28</v>
      </c>
      <c r="E150" s="166" t="s">
        <v>63</v>
      </c>
      <c r="F150" s="154" t="s">
        <v>63</v>
      </c>
      <c r="G150" s="124" t="s">
        <v>198</v>
      </c>
      <c r="H150" s="124" t="s">
        <v>198</v>
      </c>
      <c r="I150" s="124" t="s">
        <v>198</v>
      </c>
      <c r="J150" s="124" t="s">
        <v>198</v>
      </c>
      <c r="K150" s="124" t="s">
        <v>198</v>
      </c>
      <c r="L150" s="124" t="s">
        <v>198</v>
      </c>
      <c r="M150" s="124" t="s">
        <v>198</v>
      </c>
      <c r="N150" s="124" t="s">
        <v>198</v>
      </c>
      <c r="O150" s="124" t="s">
        <v>198</v>
      </c>
      <c r="P150" s="124" t="s">
        <v>198</v>
      </c>
      <c r="Q150" s="124" t="s">
        <v>198</v>
      </c>
      <c r="R150" s="124" t="s">
        <v>198</v>
      </c>
      <c r="S150" s="124" t="s">
        <v>198</v>
      </c>
      <c r="T150" s="124" t="s">
        <v>198</v>
      </c>
      <c r="U150" s="124" t="s">
        <v>198</v>
      </c>
      <c r="V150" s="124" t="s">
        <v>198</v>
      </c>
      <c r="W150" s="124" t="s">
        <v>198</v>
      </c>
      <c r="X150" s="124" t="s">
        <v>198</v>
      </c>
      <c r="Y150" s="130"/>
      <c r="Z150" s="130"/>
      <c r="AA150" s="130"/>
    </row>
    <row r="151" spans="1:27" x14ac:dyDescent="0.2">
      <c r="A151" s="271" t="s">
        <v>38</v>
      </c>
      <c r="B151" s="271"/>
      <c r="C151" s="271"/>
      <c r="D151" s="161">
        <f>D50+D118</f>
        <v>7804.0200000000023</v>
      </c>
      <c r="E151" s="161">
        <f>2669.9</f>
        <v>2669.9</v>
      </c>
      <c r="F151" s="161" t="s">
        <v>198</v>
      </c>
      <c r="G151" s="124" t="s">
        <v>198</v>
      </c>
      <c r="H151" s="125">
        <v>0.59</v>
      </c>
      <c r="I151" s="124" t="s">
        <v>198</v>
      </c>
      <c r="J151" s="162">
        <f>D151-(E151+H151)</f>
        <v>5133.5300000000025</v>
      </c>
      <c r="K151" s="124" t="s">
        <v>198</v>
      </c>
      <c r="L151" s="124" t="s">
        <v>198</v>
      </c>
      <c r="M151" s="161">
        <f>M23+M92</f>
        <v>7804.0200000000023</v>
      </c>
      <c r="N151" s="161">
        <f t="shared" ref="N151:S151" si="13">N50+N118</f>
        <v>6472.5900000000011</v>
      </c>
      <c r="O151" s="161">
        <f t="shared" si="13"/>
        <v>1331.43</v>
      </c>
      <c r="P151" s="161">
        <f t="shared" si="13"/>
        <v>0</v>
      </c>
      <c r="Q151" s="161">
        <f t="shared" si="13"/>
        <v>2276.67</v>
      </c>
      <c r="R151" s="161">
        <f t="shared" si="13"/>
        <v>2852.9500000000003</v>
      </c>
      <c r="S151" s="161">
        <f t="shared" si="13"/>
        <v>2674.3999999999996</v>
      </c>
      <c r="T151" s="163">
        <f>SUM(T64:T91)/27</f>
        <v>9.0037037037037031</v>
      </c>
      <c r="U151" s="161"/>
      <c r="V151" s="161">
        <f>V64+V65+V66+V67+V68+V69+V70+V71+V72+V73+V74+V75+V76+V77+V78+V79+V80+V81+V82+V83+V84+V85+V86+V87+V88+V89+V90+V91</f>
        <v>1411.43</v>
      </c>
      <c r="W151" s="124" t="s">
        <v>198</v>
      </c>
      <c r="X151" s="161">
        <f>X64+X65+X66+X67+X68+X69+X70+X71+X72+X73+X74+X75+X76+X77+X78+X79+X80+X81+X82+X83+X84+X85+X86+X87+X88+X89+X90+X91</f>
        <v>9811.8999999999978</v>
      </c>
      <c r="Y151" s="130"/>
      <c r="Z151" s="130"/>
      <c r="AA151" s="130"/>
    </row>
    <row r="152" spans="1:27" ht="13.5" customHeight="1" x14ac:dyDescent="0.2">
      <c r="A152" s="272" t="s">
        <v>163</v>
      </c>
      <c r="B152" s="272"/>
      <c r="C152" s="167"/>
      <c r="D152" s="167"/>
      <c r="E152" s="167"/>
      <c r="F152" s="167"/>
      <c r="G152" s="167"/>
      <c r="H152" s="130"/>
      <c r="I152" s="130"/>
      <c r="J152" s="130"/>
      <c r="K152" s="130"/>
      <c r="L152" s="130"/>
      <c r="M152" s="130"/>
      <c r="N152" s="130"/>
      <c r="O152" s="130"/>
      <c r="P152" s="112"/>
      <c r="Q152" s="112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spans="1:27" x14ac:dyDescent="0.2">
      <c r="A153" s="168" t="s">
        <v>164</v>
      </c>
      <c r="B153" s="107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69"/>
      <c r="N153" s="130"/>
      <c r="O153" s="130"/>
      <c r="P153" s="112"/>
      <c r="Q153" s="149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spans="1:27" x14ac:dyDescent="0.2">
      <c r="A154" s="168" t="s">
        <v>165</v>
      </c>
      <c r="B154" s="168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12"/>
      <c r="Q154" s="112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spans="1:27" ht="13.5" customHeight="1" x14ac:dyDescent="0.2">
      <c r="A155" s="270" t="s">
        <v>166</v>
      </c>
      <c r="B155" s="270"/>
      <c r="C155" s="270"/>
      <c r="D155" s="270"/>
      <c r="E155" s="270"/>
      <c r="F155" s="270"/>
      <c r="G155" s="270"/>
      <c r="H155" s="270"/>
      <c r="I155" s="130"/>
      <c r="J155" s="130"/>
      <c r="K155" s="130"/>
      <c r="L155" s="169"/>
      <c r="M155" s="170"/>
      <c r="N155" s="17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spans="1:27" ht="9" customHeight="1" x14ac:dyDescent="0.2">
      <c r="M156" s="171"/>
      <c r="N156" s="171"/>
    </row>
    <row r="157" spans="1:27" ht="27" customHeight="1" x14ac:dyDescent="0.2">
      <c r="A157" s="263" t="s">
        <v>303</v>
      </c>
      <c r="B157" s="264"/>
      <c r="C157" s="264"/>
      <c r="D157" s="265" t="s">
        <v>183</v>
      </c>
      <c r="E157" s="265"/>
      <c r="F157" s="265"/>
      <c r="G157" s="266" t="s">
        <v>228</v>
      </c>
      <c r="H157" s="266"/>
      <c r="I157" s="266"/>
      <c r="J157" s="266"/>
      <c r="K157" s="266"/>
      <c r="L157" s="172"/>
      <c r="M157" s="171"/>
      <c r="N157" s="81"/>
    </row>
    <row r="158" spans="1:27" x14ac:dyDescent="0.2">
      <c r="A158" s="267" t="s">
        <v>130</v>
      </c>
      <c r="B158" s="267"/>
      <c r="C158" s="267"/>
      <c r="D158" s="268" t="s">
        <v>131</v>
      </c>
      <c r="E158" s="268"/>
      <c r="F158" s="268"/>
      <c r="G158" s="269" t="s">
        <v>296</v>
      </c>
      <c r="H158" s="269"/>
      <c r="I158" s="269"/>
      <c r="J158" s="269"/>
      <c r="K158" s="269"/>
      <c r="M158" s="171"/>
      <c r="N158" s="171"/>
    </row>
    <row r="159" spans="1:27" x14ac:dyDescent="0.2">
      <c r="V159" s="172"/>
    </row>
    <row r="160" spans="1:27" x14ac:dyDescent="0.2">
      <c r="G160" s="172"/>
      <c r="L160" s="172"/>
    </row>
    <row r="161" spans="4:12" x14ac:dyDescent="0.2">
      <c r="G161" s="172"/>
    </row>
    <row r="162" spans="4:12" x14ac:dyDescent="0.2">
      <c r="D162" s="172"/>
      <c r="F162" s="172"/>
      <c r="G162" s="172"/>
      <c r="L162" s="172"/>
    </row>
    <row r="163" spans="4:12" x14ac:dyDescent="0.2">
      <c r="I163" s="172"/>
      <c r="J163" s="172"/>
    </row>
    <row r="164" spans="4:12" x14ac:dyDescent="0.2">
      <c r="F164" s="172"/>
    </row>
    <row r="165" spans="4:12" x14ac:dyDescent="0.2">
      <c r="F165" s="172"/>
    </row>
    <row r="166" spans="4:12" x14ac:dyDescent="0.2">
      <c r="E166" s="172"/>
    </row>
    <row r="167" spans="4:12" x14ac:dyDescent="0.2">
      <c r="F167" s="172"/>
    </row>
    <row r="168" spans="4:12" x14ac:dyDescent="0.2">
      <c r="F168" s="172"/>
    </row>
    <row r="176" spans="4:12" x14ac:dyDescent="0.2">
      <c r="L176" s="81"/>
    </row>
  </sheetData>
  <mergeCells count="121">
    <mergeCell ref="A157:C157"/>
    <mergeCell ref="D157:F157"/>
    <mergeCell ref="G157:K157"/>
    <mergeCell ref="A158:C158"/>
    <mergeCell ref="D158:F158"/>
    <mergeCell ref="G158:K158"/>
    <mergeCell ref="B107:X107"/>
    <mergeCell ref="A103:C103"/>
    <mergeCell ref="B100:X100"/>
    <mergeCell ref="B101:X101"/>
    <mergeCell ref="A155:H155"/>
    <mergeCell ref="A150:C150"/>
    <mergeCell ref="A151:C151"/>
    <mergeCell ref="A149:C149"/>
    <mergeCell ref="A152:B152"/>
    <mergeCell ref="B111:X111"/>
    <mergeCell ref="B114:X114"/>
    <mergeCell ref="A145:C145"/>
    <mergeCell ref="B146:X146"/>
    <mergeCell ref="A148:C148"/>
    <mergeCell ref="A133:C133"/>
    <mergeCell ref="B143:X143"/>
    <mergeCell ref="A138:C138"/>
    <mergeCell ref="A141:C141"/>
    <mergeCell ref="B136:X136"/>
    <mergeCell ref="O134:X134"/>
    <mergeCell ref="B139:X139"/>
    <mergeCell ref="B131:X131"/>
    <mergeCell ref="B120:X120"/>
    <mergeCell ref="B123:X123"/>
    <mergeCell ref="B126:X126"/>
    <mergeCell ref="B130:X130"/>
    <mergeCell ref="A122:C122"/>
    <mergeCell ref="A125:C125"/>
    <mergeCell ref="A129:C129"/>
    <mergeCell ref="A128:C128"/>
    <mergeCell ref="AD17:AD20"/>
    <mergeCell ref="W14:W17"/>
    <mergeCell ref="N15:N17"/>
    <mergeCell ref="X14:X17"/>
    <mergeCell ref="Z17:Z20"/>
    <mergeCell ref="AA17:AA20"/>
    <mergeCell ref="R15:R17"/>
    <mergeCell ref="N14:O14"/>
    <mergeCell ref="AC17:AC20"/>
    <mergeCell ref="AB17:AB20"/>
    <mergeCell ref="P14:S14"/>
    <mergeCell ref="V14:V17"/>
    <mergeCell ref="B20:X20"/>
    <mergeCell ref="S15:S17"/>
    <mergeCell ref="P15:P17"/>
    <mergeCell ref="O15:O17"/>
    <mergeCell ref="C14:C17"/>
    <mergeCell ref="A34:C34"/>
    <mergeCell ref="A40:C40"/>
    <mergeCell ref="B24:X24"/>
    <mergeCell ref="E15:J15"/>
    <mergeCell ref="A23:C23"/>
    <mergeCell ref="B31:X31"/>
    <mergeCell ref="B35:X35"/>
    <mergeCell ref="O41:X41"/>
    <mergeCell ref="B43:X43"/>
    <mergeCell ref="B38:X38"/>
    <mergeCell ref="A30:C30"/>
    <mergeCell ref="B19:X19"/>
    <mergeCell ref="A37:C37"/>
    <mergeCell ref="K14:K17"/>
    <mergeCell ref="Q15:Q17"/>
    <mergeCell ref="T14:T17"/>
    <mergeCell ref="U14:U17"/>
    <mergeCell ref="B21:X21"/>
    <mergeCell ref="I16:J16"/>
    <mergeCell ref="M14:M17"/>
    <mergeCell ref="D14:J14"/>
    <mergeCell ref="F16:F17"/>
    <mergeCell ref="D15:D17"/>
    <mergeCell ref="L14:L17"/>
    <mergeCell ref="A45:C45"/>
    <mergeCell ref="A98:C98"/>
    <mergeCell ref="B93:X93"/>
    <mergeCell ref="B52:X52"/>
    <mergeCell ref="B51:X51"/>
    <mergeCell ref="B53:X53"/>
    <mergeCell ref="A48:C48"/>
    <mergeCell ref="A49:C49"/>
    <mergeCell ref="B46:X46"/>
    <mergeCell ref="A99:C99"/>
    <mergeCell ref="A95:C95"/>
    <mergeCell ref="B119:X119"/>
    <mergeCell ref="A116:C116"/>
    <mergeCell ref="A117:C117"/>
    <mergeCell ref="B104:X104"/>
    <mergeCell ref="A118:C118"/>
    <mergeCell ref="B96:X96"/>
    <mergeCell ref="A50:C50"/>
    <mergeCell ref="A92:C92"/>
    <mergeCell ref="A106:C106"/>
    <mergeCell ref="A113:C113"/>
    <mergeCell ref="A109:C109"/>
    <mergeCell ref="A26:C26"/>
    <mergeCell ref="A29:C29"/>
    <mergeCell ref="B27:X27"/>
    <mergeCell ref="B32:X32"/>
    <mergeCell ref="A14:A17"/>
    <mergeCell ref="B7:E7"/>
    <mergeCell ref="G16:G17"/>
    <mergeCell ref="B2:E2"/>
    <mergeCell ref="B3:E3"/>
    <mergeCell ref="S2:V2"/>
    <mergeCell ref="S4:V4"/>
    <mergeCell ref="S3:W3"/>
    <mergeCell ref="B4:E4"/>
    <mergeCell ref="S8:W8"/>
    <mergeCell ref="H16:H17"/>
    <mergeCell ref="D5:E5"/>
    <mergeCell ref="A11:X11"/>
    <mergeCell ref="B6:E6"/>
    <mergeCell ref="A12:X12"/>
    <mergeCell ref="A13:X13"/>
    <mergeCell ref="B14:B17"/>
    <mergeCell ref="E16:E17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5" fitToHeight="2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topLeftCell="A93" zoomScaleNormal="100" zoomScaleSheetLayoutView="100" workbookViewId="0">
      <selection activeCell="B126" sqref="B126:U126"/>
    </sheetView>
  </sheetViews>
  <sheetFormatPr defaultColWidth="5.28515625" defaultRowHeight="69.75" customHeight="1" x14ac:dyDescent="0.2"/>
  <cols>
    <col min="1" max="1" width="6.5703125" style="8" customWidth="1"/>
    <col min="2" max="2" width="30.28515625" style="9" customWidth="1"/>
    <col min="3" max="3" width="7.140625" style="9" customWidth="1"/>
    <col min="4" max="4" width="7.7109375" style="9" customWidth="1"/>
    <col min="5" max="5" width="8.140625" style="9" customWidth="1"/>
    <col min="6" max="6" width="8.5703125" style="9" customWidth="1"/>
    <col min="7" max="7" width="7.42578125" style="9" customWidth="1"/>
    <col min="8" max="8" width="6.42578125" style="9" customWidth="1"/>
    <col min="9" max="9" width="8.85546875" style="9" customWidth="1"/>
    <col min="10" max="10" width="10.28515625" style="9" customWidth="1"/>
    <col min="11" max="11" width="7.85546875" style="9" customWidth="1"/>
    <col min="12" max="12" width="6.85546875" style="9" customWidth="1"/>
    <col min="13" max="13" width="7.42578125" style="9" customWidth="1"/>
    <col min="14" max="14" width="5.42578125" style="9" customWidth="1"/>
    <col min="15" max="15" width="1.85546875" style="9" hidden="1" customWidth="1"/>
    <col min="16" max="16" width="5.5703125" style="9" customWidth="1"/>
    <col min="17" max="17" width="5.85546875" style="9" customWidth="1"/>
    <col min="18" max="18" width="4.42578125" style="9" customWidth="1"/>
    <col min="19" max="19" width="7.5703125" style="9" customWidth="1"/>
    <col min="20" max="20" width="7" style="12" customWidth="1"/>
    <col min="21" max="21" width="7.85546875" style="12" customWidth="1"/>
    <col min="22" max="23" width="5.28515625" style="12" customWidth="1"/>
    <col min="24" max="16384" width="5.28515625" style="9"/>
  </cols>
  <sheetData>
    <row r="1" spans="1:23" ht="12" customHeight="1" x14ac:dyDescent="0.3">
      <c r="L1" s="10"/>
      <c r="M1" s="10"/>
      <c r="N1" s="11"/>
      <c r="O1" s="13"/>
      <c r="P1" s="13"/>
      <c r="Q1" s="13"/>
      <c r="R1" s="13"/>
      <c r="S1" s="13"/>
      <c r="T1" s="13"/>
      <c r="U1" s="13"/>
    </row>
    <row r="2" spans="1:23" ht="13.5" customHeight="1" x14ac:dyDescent="0.3">
      <c r="B2" s="302" t="s">
        <v>83</v>
      </c>
      <c r="C2" s="302"/>
      <c r="D2" s="302"/>
      <c r="E2" s="302"/>
      <c r="L2" s="10"/>
      <c r="M2" s="312" t="s">
        <v>86</v>
      </c>
      <c r="N2" s="312"/>
      <c r="O2" s="312"/>
      <c r="P2" s="312"/>
      <c r="Q2" s="14"/>
      <c r="R2" s="14"/>
      <c r="S2" s="13"/>
      <c r="T2" s="13"/>
      <c r="U2" s="13"/>
    </row>
    <row r="3" spans="1:23" ht="12" customHeight="1" x14ac:dyDescent="0.3">
      <c r="B3" s="313" t="s">
        <v>189</v>
      </c>
      <c r="C3" s="313"/>
      <c r="D3" s="313"/>
      <c r="E3" s="313"/>
      <c r="L3" s="10"/>
      <c r="M3" s="309" t="s">
        <v>190</v>
      </c>
      <c r="N3" s="309"/>
      <c r="O3" s="309"/>
      <c r="P3" s="309"/>
      <c r="Q3" s="309"/>
      <c r="R3" s="309"/>
      <c r="S3" s="13"/>
      <c r="T3" s="13"/>
      <c r="U3" s="13"/>
    </row>
    <row r="4" spans="1:23" ht="9.75" customHeight="1" x14ac:dyDescent="0.3">
      <c r="B4" s="60" t="s">
        <v>147</v>
      </c>
      <c r="C4" s="61"/>
      <c r="D4" s="61"/>
      <c r="E4" s="61"/>
      <c r="L4" s="10"/>
      <c r="M4" s="317" t="s">
        <v>87</v>
      </c>
      <c r="N4" s="317"/>
      <c r="O4" s="317"/>
      <c r="P4" s="317"/>
      <c r="Q4" s="14"/>
      <c r="R4" s="14"/>
      <c r="S4" s="13"/>
      <c r="T4" s="13"/>
      <c r="U4" s="13"/>
    </row>
    <row r="5" spans="1:23" ht="9" customHeight="1" x14ac:dyDescent="0.3">
      <c r="B5" s="15"/>
      <c r="C5" s="15"/>
      <c r="D5" s="326"/>
      <c r="E5" s="326"/>
      <c r="L5" s="10"/>
      <c r="Q5" s="14"/>
      <c r="R5" s="14"/>
      <c r="S5" s="13"/>
      <c r="T5" s="13"/>
      <c r="U5" s="13"/>
    </row>
    <row r="6" spans="1:23" ht="13.5" customHeight="1" x14ac:dyDescent="0.3">
      <c r="B6" s="302" t="s">
        <v>84</v>
      </c>
      <c r="C6" s="302"/>
      <c r="D6" s="302"/>
      <c r="E6" s="302"/>
      <c r="L6" s="10"/>
      <c r="M6" s="331" t="s">
        <v>226</v>
      </c>
      <c r="N6" s="331"/>
      <c r="O6" s="331"/>
      <c r="P6" s="331"/>
      <c r="Q6" s="331"/>
      <c r="R6" s="331"/>
      <c r="S6" s="13"/>
      <c r="T6" s="13"/>
      <c r="U6" s="13"/>
    </row>
    <row r="7" spans="1:23" ht="12" customHeight="1" x14ac:dyDescent="0.3">
      <c r="B7" s="302" t="s">
        <v>192</v>
      </c>
      <c r="C7" s="302"/>
      <c r="D7" s="302"/>
      <c r="E7" s="302"/>
      <c r="L7" s="10"/>
      <c r="M7" s="62" t="s">
        <v>2</v>
      </c>
      <c r="N7" s="62"/>
      <c r="O7" s="63"/>
      <c r="P7" s="63"/>
      <c r="Q7" s="336" t="s">
        <v>88</v>
      </c>
      <c r="R7" s="336"/>
      <c r="S7" s="13"/>
      <c r="T7" s="13"/>
      <c r="U7" s="13"/>
    </row>
    <row r="8" spans="1:23" ht="14.25" customHeight="1" x14ac:dyDescent="0.3">
      <c r="B8" s="22" t="s">
        <v>193</v>
      </c>
      <c r="L8" s="10"/>
      <c r="M8" s="302" t="s">
        <v>191</v>
      </c>
      <c r="N8" s="302"/>
      <c r="O8" s="302"/>
      <c r="P8" s="302"/>
      <c r="Q8" s="302"/>
      <c r="R8" s="302"/>
      <c r="S8" s="13"/>
      <c r="T8" s="13"/>
      <c r="U8" s="13"/>
    </row>
    <row r="9" spans="1:23" ht="11.25" customHeight="1" x14ac:dyDescent="0.3">
      <c r="B9" s="64" t="s">
        <v>85</v>
      </c>
      <c r="L9" s="10"/>
      <c r="M9" s="64" t="s">
        <v>85</v>
      </c>
      <c r="N9" s="16"/>
      <c r="O9" s="16"/>
      <c r="P9" s="16"/>
      <c r="Q9" s="14"/>
      <c r="R9" s="14"/>
      <c r="S9" s="13"/>
      <c r="T9" s="13"/>
      <c r="U9" s="13"/>
    </row>
    <row r="10" spans="1:23" s="21" customFormat="1" ht="9.75" customHeight="1" x14ac:dyDescent="0.25">
      <c r="A10" s="17"/>
      <c r="B10" s="65"/>
      <c r="C10" s="66"/>
      <c r="D10" s="66"/>
      <c r="E10" s="66"/>
      <c r="F10" s="17"/>
      <c r="G10" s="18"/>
      <c r="H10" s="18"/>
      <c r="I10" s="18"/>
      <c r="J10" s="18"/>
      <c r="K10" s="17"/>
      <c r="L10" s="18"/>
      <c r="M10" s="18"/>
      <c r="N10" s="18"/>
      <c r="O10" s="18"/>
      <c r="P10" s="18"/>
      <c r="Q10" s="18"/>
      <c r="R10" s="17"/>
      <c r="S10" s="17"/>
      <c r="T10" s="19"/>
      <c r="U10" s="19"/>
      <c r="V10" s="20"/>
      <c r="W10" s="20"/>
    </row>
    <row r="11" spans="1:23" ht="15" customHeight="1" x14ac:dyDescent="0.25">
      <c r="A11" s="339" t="s">
        <v>227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</row>
    <row r="12" spans="1:23" ht="16.5" customHeight="1" x14ac:dyDescent="0.25">
      <c r="A12" s="324" t="s">
        <v>176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</row>
    <row r="13" spans="1:23" ht="12.75" customHeight="1" x14ac:dyDescent="0.2">
      <c r="A13" s="325" t="s">
        <v>90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23"/>
      <c r="U13" s="23"/>
    </row>
    <row r="14" spans="1:23" ht="57.75" customHeight="1" x14ac:dyDescent="0.2">
      <c r="A14" s="321" t="s">
        <v>178</v>
      </c>
      <c r="B14" s="321" t="s">
        <v>1</v>
      </c>
      <c r="C14" s="318" t="s">
        <v>56</v>
      </c>
      <c r="D14" s="314" t="s">
        <v>40</v>
      </c>
      <c r="E14" s="315"/>
      <c r="F14" s="315"/>
      <c r="G14" s="315"/>
      <c r="H14" s="315"/>
      <c r="I14" s="315"/>
      <c r="J14" s="316"/>
      <c r="K14" s="314" t="s">
        <v>41</v>
      </c>
      <c r="L14" s="316"/>
      <c r="M14" s="314" t="s">
        <v>64</v>
      </c>
      <c r="N14" s="315"/>
      <c r="O14" s="315"/>
      <c r="P14" s="316"/>
      <c r="Q14" s="318" t="s">
        <v>73</v>
      </c>
      <c r="R14" s="318" t="s">
        <v>43</v>
      </c>
      <c r="S14" s="318" t="s">
        <v>167</v>
      </c>
      <c r="T14" s="318" t="s">
        <v>51</v>
      </c>
      <c r="U14" s="318" t="s">
        <v>74</v>
      </c>
    </row>
    <row r="15" spans="1:23" ht="14.25" customHeight="1" x14ac:dyDescent="0.2">
      <c r="A15" s="322"/>
      <c r="B15" s="322"/>
      <c r="C15" s="319"/>
      <c r="D15" s="321" t="s">
        <v>36</v>
      </c>
      <c r="E15" s="273" t="s">
        <v>139</v>
      </c>
      <c r="F15" s="274"/>
      <c r="G15" s="274"/>
      <c r="H15" s="274"/>
      <c r="I15" s="274"/>
      <c r="J15" s="275"/>
      <c r="K15" s="321" t="s">
        <v>44</v>
      </c>
      <c r="L15" s="321" t="s">
        <v>79</v>
      </c>
      <c r="M15" s="321" t="s">
        <v>52</v>
      </c>
      <c r="N15" s="303" t="s">
        <v>39</v>
      </c>
      <c r="O15" s="304"/>
      <c r="P15" s="305"/>
      <c r="Q15" s="319"/>
      <c r="R15" s="319"/>
      <c r="S15" s="319"/>
      <c r="T15" s="319"/>
      <c r="U15" s="319"/>
    </row>
    <row r="16" spans="1:23" ht="25.5" customHeight="1" x14ac:dyDescent="0.2">
      <c r="A16" s="322"/>
      <c r="B16" s="322"/>
      <c r="C16" s="319"/>
      <c r="D16" s="322"/>
      <c r="E16" s="310" t="s">
        <v>75</v>
      </c>
      <c r="F16" s="310" t="s">
        <v>31</v>
      </c>
      <c r="G16" s="310" t="s">
        <v>76</v>
      </c>
      <c r="H16" s="337" t="s">
        <v>93</v>
      </c>
      <c r="I16" s="338"/>
      <c r="J16" s="310" t="s">
        <v>78</v>
      </c>
      <c r="K16" s="322"/>
      <c r="L16" s="322"/>
      <c r="M16" s="322"/>
      <c r="N16" s="306"/>
      <c r="O16" s="307"/>
      <c r="P16" s="308"/>
      <c r="Q16" s="319"/>
      <c r="R16" s="319"/>
      <c r="S16" s="319"/>
      <c r="T16" s="319"/>
      <c r="U16" s="319"/>
    </row>
    <row r="17" spans="1:23" ht="75" customHeight="1" x14ac:dyDescent="0.2">
      <c r="A17" s="323"/>
      <c r="B17" s="323"/>
      <c r="C17" s="320"/>
      <c r="D17" s="323"/>
      <c r="E17" s="311"/>
      <c r="F17" s="311"/>
      <c r="G17" s="311"/>
      <c r="H17" s="24" t="s">
        <v>42</v>
      </c>
      <c r="I17" s="24" t="s">
        <v>77</v>
      </c>
      <c r="J17" s="311"/>
      <c r="K17" s="323"/>
      <c r="L17" s="323"/>
      <c r="M17" s="323"/>
      <c r="N17" s="314" t="s">
        <v>45</v>
      </c>
      <c r="O17" s="316"/>
      <c r="P17" s="1" t="s">
        <v>80</v>
      </c>
      <c r="Q17" s="320"/>
      <c r="R17" s="320"/>
      <c r="S17" s="320"/>
      <c r="T17" s="320"/>
      <c r="U17" s="320"/>
    </row>
    <row r="18" spans="1:23" s="8" customFormat="1" ht="12.75" customHeight="1" x14ac:dyDescent="0.2">
      <c r="A18" s="25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>
        <v>7</v>
      </c>
      <c r="H18" s="25">
        <v>8</v>
      </c>
      <c r="I18" s="25">
        <v>9</v>
      </c>
      <c r="J18" s="25">
        <v>10</v>
      </c>
      <c r="K18" s="2">
        <v>11</v>
      </c>
      <c r="L18" s="2">
        <v>12</v>
      </c>
      <c r="M18" s="2">
        <v>13</v>
      </c>
      <c r="N18" s="282">
        <v>14</v>
      </c>
      <c r="O18" s="283"/>
      <c r="P18" s="2">
        <v>15</v>
      </c>
      <c r="Q18" s="2">
        <v>16</v>
      </c>
      <c r="R18" s="2">
        <v>17</v>
      </c>
      <c r="S18" s="2">
        <v>18</v>
      </c>
      <c r="T18" s="25">
        <v>19</v>
      </c>
      <c r="U18" s="25">
        <v>20</v>
      </c>
      <c r="V18" s="27"/>
      <c r="W18" s="27"/>
    </row>
    <row r="19" spans="1:23" ht="15" customHeight="1" x14ac:dyDescent="0.2">
      <c r="A19" s="25" t="s">
        <v>91</v>
      </c>
      <c r="B19" s="340" t="s">
        <v>15</v>
      </c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2"/>
    </row>
    <row r="20" spans="1:23" ht="15" customHeight="1" x14ac:dyDescent="0.2">
      <c r="A20" s="28" t="s">
        <v>7</v>
      </c>
      <c r="B20" s="328" t="s">
        <v>170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30"/>
    </row>
    <row r="21" spans="1:23" ht="12.75" customHeight="1" x14ac:dyDescent="0.2">
      <c r="A21" s="29" t="s">
        <v>8</v>
      </c>
      <c r="B21" s="333" t="s">
        <v>94</v>
      </c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5"/>
    </row>
    <row r="22" spans="1:23" ht="48" customHeight="1" x14ac:dyDescent="0.2">
      <c r="A22" s="39" t="s">
        <v>177</v>
      </c>
      <c r="B22" s="77" t="str">
        <f>'5'!B22</f>
        <v>-</v>
      </c>
      <c r="C22" s="77" t="str">
        <f>'5'!C22</f>
        <v>-</v>
      </c>
      <c r="D22" s="77" t="str">
        <f>'5'!D22</f>
        <v>-</v>
      </c>
      <c r="E22" s="53" t="str">
        <f>'5'!E22</f>
        <v>х</v>
      </c>
      <c r="F22" s="53" t="str">
        <f>'5'!F22</f>
        <v>х</v>
      </c>
      <c r="G22" s="53" t="str">
        <f>'5'!G22</f>
        <v>х</v>
      </c>
      <c r="H22" s="53" t="str">
        <f>'5'!H22</f>
        <v>х</v>
      </c>
      <c r="I22" s="53" t="str">
        <f>'5'!I22</f>
        <v>х</v>
      </c>
      <c r="J22" s="53" t="str">
        <f>'5'!J22</f>
        <v>х</v>
      </c>
      <c r="K22" s="53" t="str">
        <f>'5'!N22</f>
        <v>-</v>
      </c>
      <c r="L22" s="53" t="str">
        <f>'5'!O22</f>
        <v>-</v>
      </c>
      <c r="M22" s="53" t="str">
        <f>'5'!M22</f>
        <v>х</v>
      </c>
      <c r="N22" s="53"/>
      <c r="O22" s="53" t="str">
        <f>'5'!O22</f>
        <v>-</v>
      </c>
      <c r="P22" s="53"/>
      <c r="Q22" s="291" t="str">
        <f>'5'!T22</f>
        <v>-</v>
      </c>
      <c r="R22" s="285"/>
      <c r="S22" s="285" t="str">
        <f>'5'!V22</f>
        <v>-</v>
      </c>
      <c r="T22" s="285"/>
      <c r="U22" s="285" t="str">
        <f>'5'!X22</f>
        <v>-</v>
      </c>
    </row>
    <row r="23" spans="1:23" ht="37.5" hidden="1" customHeight="1" x14ac:dyDescent="0.2">
      <c r="A23" s="39" t="s">
        <v>199</v>
      </c>
      <c r="B23" s="67"/>
      <c r="C23" s="69"/>
      <c r="D23" s="58"/>
      <c r="E23" s="57"/>
      <c r="F23" s="56"/>
      <c r="G23" s="56"/>
      <c r="H23" s="56"/>
      <c r="I23" s="56"/>
      <c r="J23" s="56"/>
      <c r="K23" s="58"/>
      <c r="L23" s="58"/>
      <c r="M23" s="58"/>
      <c r="N23" s="34"/>
      <c r="O23" s="34"/>
      <c r="P23" s="34"/>
      <c r="Q23" s="292"/>
      <c r="R23" s="286"/>
      <c r="S23" s="286"/>
      <c r="T23" s="286"/>
      <c r="U23" s="286"/>
    </row>
    <row r="24" spans="1:23" ht="40.5" hidden="1" customHeight="1" x14ac:dyDescent="0.2">
      <c r="A24" s="39" t="s">
        <v>200</v>
      </c>
      <c r="B24" s="67"/>
      <c r="C24" s="69"/>
      <c r="D24" s="58"/>
      <c r="E24" s="57"/>
      <c r="F24" s="56"/>
      <c r="G24" s="56"/>
      <c r="H24" s="56"/>
      <c r="I24" s="56"/>
      <c r="J24" s="56"/>
      <c r="K24" s="58"/>
      <c r="L24" s="58"/>
      <c r="M24" s="58"/>
      <c r="N24" s="34"/>
      <c r="O24" s="34"/>
      <c r="P24" s="34"/>
      <c r="Q24" s="59"/>
      <c r="R24" s="58"/>
      <c r="S24" s="58"/>
      <c r="T24" s="58"/>
      <c r="U24" s="58"/>
    </row>
    <row r="25" spans="1:23" ht="45" hidden="1" customHeight="1" x14ac:dyDescent="0.2">
      <c r="A25" s="39" t="s">
        <v>201</v>
      </c>
      <c r="B25" s="67"/>
      <c r="C25" s="69"/>
      <c r="D25" s="58"/>
      <c r="E25" s="57"/>
      <c r="F25" s="56"/>
      <c r="G25" s="56"/>
      <c r="H25" s="56"/>
      <c r="I25" s="56"/>
      <c r="J25" s="56"/>
      <c r="K25" s="58"/>
      <c r="L25" s="58"/>
      <c r="M25" s="58"/>
      <c r="N25" s="34"/>
      <c r="O25" s="34"/>
      <c r="P25" s="34"/>
      <c r="Q25" s="291"/>
      <c r="R25" s="285"/>
      <c r="S25" s="285"/>
      <c r="T25" s="285"/>
      <c r="U25" s="285"/>
    </row>
    <row r="26" spans="1:23" ht="39" hidden="1" customHeight="1" x14ac:dyDescent="0.2">
      <c r="A26" s="39" t="s">
        <v>202</v>
      </c>
      <c r="B26" s="67"/>
      <c r="C26" s="69"/>
      <c r="D26" s="58"/>
      <c r="E26" s="57"/>
      <c r="F26" s="56"/>
      <c r="G26" s="56"/>
      <c r="H26" s="56"/>
      <c r="I26" s="56"/>
      <c r="J26" s="56"/>
      <c r="K26" s="58"/>
      <c r="L26" s="58"/>
      <c r="M26" s="58"/>
      <c r="N26" s="34"/>
      <c r="O26" s="34"/>
      <c r="P26" s="34"/>
      <c r="Q26" s="292"/>
      <c r="R26" s="286"/>
      <c r="S26" s="286"/>
      <c r="T26" s="286"/>
      <c r="U26" s="286"/>
    </row>
    <row r="27" spans="1:23" ht="14.25" customHeight="1" x14ac:dyDescent="0.2">
      <c r="A27" s="287" t="s">
        <v>92</v>
      </c>
      <c r="B27" s="287"/>
      <c r="C27" s="287"/>
      <c r="D27" s="52">
        <f>SUM(D22:D26)</f>
        <v>0</v>
      </c>
      <c r="E27" s="52" t="s">
        <v>28</v>
      </c>
      <c r="F27" s="36" t="s">
        <v>28</v>
      </c>
      <c r="G27" s="37" t="s">
        <v>198</v>
      </c>
      <c r="H27" s="37" t="s">
        <v>198</v>
      </c>
      <c r="I27" s="71" t="str">
        <f>'5'!J23</f>
        <v>-</v>
      </c>
      <c r="J27" s="37" t="s">
        <v>198</v>
      </c>
      <c r="K27" s="52">
        <f>SUM(K22:K26)</f>
        <v>0</v>
      </c>
      <c r="L27" s="52">
        <f>SUM(L22:L26)</f>
        <v>0</v>
      </c>
      <c r="M27" s="53">
        <f>SUM(M22:M26)</f>
        <v>0</v>
      </c>
      <c r="N27" s="37"/>
      <c r="O27" s="37"/>
      <c r="P27" s="37"/>
      <c r="Q27" s="34" t="str">
        <f>'5'!T23</f>
        <v>-</v>
      </c>
      <c r="R27" s="37"/>
      <c r="S27" s="58" t="str">
        <f>'5'!V23</f>
        <v>-</v>
      </c>
      <c r="T27" s="58" t="str">
        <f>'5'!W23</f>
        <v>-</v>
      </c>
      <c r="U27" s="58" t="str">
        <f>'5'!X23</f>
        <v>-</v>
      </c>
    </row>
    <row r="28" spans="1:23" ht="15" hidden="1" customHeight="1" x14ac:dyDescent="0.25">
      <c r="A28" s="327" t="s">
        <v>155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</row>
    <row r="29" spans="1:23" ht="11.25" hidden="1" customHeight="1" x14ac:dyDescent="0.2">
      <c r="A29" s="25">
        <v>1</v>
      </c>
      <c r="B29" s="25">
        <v>2</v>
      </c>
      <c r="C29" s="25">
        <v>3</v>
      </c>
      <c r="D29" s="25">
        <v>4</v>
      </c>
      <c r="E29" s="25">
        <v>5</v>
      </c>
      <c r="F29" s="25">
        <v>6</v>
      </c>
      <c r="G29" s="26">
        <v>7</v>
      </c>
      <c r="H29" s="25">
        <v>8</v>
      </c>
      <c r="I29" s="25">
        <v>9</v>
      </c>
      <c r="J29" s="25">
        <v>10</v>
      </c>
      <c r="K29" s="2">
        <v>11</v>
      </c>
      <c r="L29" s="2">
        <v>12</v>
      </c>
      <c r="M29" s="2">
        <v>13</v>
      </c>
      <c r="N29" s="332">
        <v>14</v>
      </c>
      <c r="O29" s="332"/>
      <c r="P29" s="2">
        <v>15</v>
      </c>
      <c r="Q29" s="2">
        <v>16</v>
      </c>
      <c r="R29" s="2">
        <v>17</v>
      </c>
      <c r="S29" s="2">
        <v>18</v>
      </c>
      <c r="T29" s="25">
        <v>19</v>
      </c>
      <c r="U29" s="25">
        <v>20</v>
      </c>
    </row>
    <row r="30" spans="1:23" ht="14.25" hidden="1" customHeight="1" x14ac:dyDescent="0.2">
      <c r="A30" s="30" t="s">
        <v>9</v>
      </c>
      <c r="B30" s="284" t="s">
        <v>169</v>
      </c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</row>
    <row r="31" spans="1:23" ht="15.75" hidden="1" customHeight="1" x14ac:dyDescent="0.2">
      <c r="A31" s="30"/>
      <c r="B31" s="25"/>
      <c r="C31" s="25"/>
      <c r="D31" s="25"/>
      <c r="E31" s="31" t="s">
        <v>28</v>
      </c>
      <c r="F31" s="31" t="s">
        <v>28</v>
      </c>
      <c r="G31" s="31" t="s">
        <v>28</v>
      </c>
      <c r="H31" s="31" t="s">
        <v>28</v>
      </c>
      <c r="I31" s="31" t="s">
        <v>28</v>
      </c>
      <c r="J31" s="31" t="s">
        <v>28</v>
      </c>
      <c r="K31" s="25"/>
      <c r="L31" s="25"/>
      <c r="M31" s="32"/>
      <c r="N31" s="32"/>
      <c r="O31" s="25"/>
      <c r="P31" s="25"/>
      <c r="Q31" s="25"/>
      <c r="R31" s="25"/>
      <c r="S31" s="25"/>
      <c r="T31" s="25"/>
      <c r="U31" s="25"/>
    </row>
    <row r="32" spans="1:23" ht="13.5" hidden="1" customHeight="1" x14ac:dyDescent="0.2">
      <c r="A32" s="287" t="s">
        <v>97</v>
      </c>
      <c r="B32" s="287"/>
      <c r="C32" s="287"/>
      <c r="D32" s="30"/>
      <c r="E32" s="30" t="s">
        <v>28</v>
      </c>
      <c r="F32" s="30" t="s">
        <v>28</v>
      </c>
      <c r="G32" s="30"/>
      <c r="H32" s="30"/>
      <c r="I32" s="30"/>
      <c r="J32" s="30"/>
      <c r="K32" s="30"/>
      <c r="L32" s="30"/>
      <c r="M32" s="33"/>
      <c r="N32" s="33"/>
      <c r="O32" s="30"/>
      <c r="P32" s="30"/>
      <c r="Q32" s="30"/>
      <c r="R32" s="30"/>
      <c r="S32" s="30"/>
      <c r="T32" s="30"/>
      <c r="U32" s="30"/>
    </row>
    <row r="33" spans="1:21" ht="15.75" hidden="1" customHeight="1" x14ac:dyDescent="0.2">
      <c r="A33" s="28" t="s">
        <v>57</v>
      </c>
      <c r="B33" s="287" t="s">
        <v>96</v>
      </c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</row>
    <row r="34" spans="1:21" ht="17.25" hidden="1" customHeight="1" x14ac:dyDescent="0.2">
      <c r="A34" s="30"/>
      <c r="B34" s="25"/>
      <c r="C34" s="25"/>
      <c r="D34" s="25"/>
      <c r="E34" s="31" t="s">
        <v>28</v>
      </c>
      <c r="F34" s="31" t="s">
        <v>28</v>
      </c>
      <c r="G34" s="31" t="s">
        <v>28</v>
      </c>
      <c r="H34" s="31" t="s">
        <v>28</v>
      </c>
      <c r="I34" s="31" t="s">
        <v>28</v>
      </c>
      <c r="J34" s="31" t="s">
        <v>28</v>
      </c>
      <c r="K34" s="25"/>
      <c r="L34" s="25"/>
      <c r="M34" s="32"/>
      <c r="N34" s="32"/>
      <c r="O34" s="25"/>
      <c r="P34" s="25"/>
      <c r="Q34" s="25"/>
      <c r="R34" s="25"/>
      <c r="S34" s="25"/>
      <c r="T34" s="25"/>
      <c r="U34" s="25"/>
    </row>
    <row r="35" spans="1:21" ht="14.25" hidden="1" customHeight="1" x14ac:dyDescent="0.2">
      <c r="A35" s="287" t="s">
        <v>98</v>
      </c>
      <c r="B35" s="287"/>
      <c r="C35" s="287"/>
      <c r="D35" s="30"/>
      <c r="E35" s="30" t="s">
        <v>28</v>
      </c>
      <c r="F35" s="30" t="s">
        <v>28</v>
      </c>
      <c r="G35" s="30"/>
      <c r="H35" s="30"/>
      <c r="I35" s="30"/>
      <c r="J35" s="30"/>
      <c r="K35" s="30"/>
      <c r="L35" s="30"/>
      <c r="M35" s="33"/>
      <c r="N35" s="33"/>
      <c r="O35" s="30"/>
      <c r="P35" s="30"/>
      <c r="Q35" s="30"/>
      <c r="R35" s="30"/>
      <c r="S35" s="30"/>
      <c r="T35" s="30"/>
      <c r="U35" s="30"/>
    </row>
    <row r="36" spans="1:21" ht="13.5" customHeight="1" x14ac:dyDescent="0.2">
      <c r="A36" s="287" t="s">
        <v>99</v>
      </c>
      <c r="B36" s="287"/>
      <c r="C36" s="287"/>
      <c r="D36" s="52">
        <f>D27</f>
        <v>0</v>
      </c>
      <c r="E36" s="52" t="str">
        <f>E27</f>
        <v>х </v>
      </c>
      <c r="F36" s="42" t="str">
        <f>F27</f>
        <v>х </v>
      </c>
      <c r="G36" s="37" t="s">
        <v>198</v>
      </c>
      <c r="H36" s="37" t="s">
        <v>198</v>
      </c>
      <c r="I36" s="71" t="str">
        <f>I27</f>
        <v>-</v>
      </c>
      <c r="J36" s="37" t="s">
        <v>198</v>
      </c>
      <c r="K36" s="52">
        <f>K27</f>
        <v>0</v>
      </c>
      <c r="L36" s="52">
        <f>L27</f>
        <v>0</v>
      </c>
      <c r="M36" s="53">
        <f>D36</f>
        <v>0</v>
      </c>
      <c r="N36" s="37"/>
      <c r="O36" s="37"/>
      <c r="P36" s="37"/>
      <c r="Q36" s="48" t="str">
        <f>Q27</f>
        <v>-</v>
      </c>
      <c r="R36" s="30"/>
      <c r="S36" s="52" t="str">
        <f>S27</f>
        <v>-</v>
      </c>
      <c r="T36" s="52" t="str">
        <f>T27</f>
        <v>-</v>
      </c>
      <c r="U36" s="52" t="str">
        <f>U27</f>
        <v>-</v>
      </c>
    </row>
    <row r="37" spans="1:21" ht="19.149999999999999" hidden="1" customHeight="1" x14ac:dyDescent="0.2">
      <c r="A37" s="28" t="s">
        <v>69</v>
      </c>
      <c r="B37" s="288" t="s">
        <v>171</v>
      </c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</row>
    <row r="38" spans="1:21" ht="16.5" hidden="1" customHeight="1" x14ac:dyDescent="0.2">
      <c r="A38" s="3" t="s">
        <v>11</v>
      </c>
      <c r="B38" s="284" t="s">
        <v>94</v>
      </c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</row>
    <row r="39" spans="1:21" ht="15" hidden="1" customHeight="1" x14ac:dyDescent="0.2">
      <c r="A39" s="30"/>
      <c r="B39" s="25"/>
      <c r="C39" s="25"/>
      <c r="D39" s="25"/>
      <c r="E39" s="31" t="s">
        <v>28</v>
      </c>
      <c r="F39" s="31" t="s">
        <v>28</v>
      </c>
      <c r="G39" s="31" t="s">
        <v>28</v>
      </c>
      <c r="H39" s="31" t="s">
        <v>28</v>
      </c>
      <c r="I39" s="31" t="s">
        <v>28</v>
      </c>
      <c r="J39" s="31" t="s">
        <v>28</v>
      </c>
      <c r="K39" s="25"/>
      <c r="L39" s="25"/>
      <c r="M39" s="32"/>
      <c r="N39" s="32"/>
      <c r="O39" s="25"/>
      <c r="P39" s="25"/>
      <c r="Q39" s="25"/>
      <c r="R39" s="25"/>
      <c r="S39" s="25"/>
      <c r="T39" s="25"/>
      <c r="U39" s="25"/>
    </row>
    <row r="40" spans="1:21" ht="13.5" hidden="1" customHeight="1" x14ac:dyDescent="0.2">
      <c r="A40" s="287" t="s">
        <v>100</v>
      </c>
      <c r="B40" s="287"/>
      <c r="C40" s="287"/>
      <c r="D40" s="30"/>
      <c r="E40" s="30" t="s">
        <v>28</v>
      </c>
      <c r="F40" s="30" t="s">
        <v>28</v>
      </c>
      <c r="G40" s="30"/>
      <c r="H40" s="30"/>
      <c r="I40" s="30"/>
      <c r="J40" s="30"/>
      <c r="K40" s="30"/>
      <c r="L40" s="30"/>
      <c r="M40" s="33"/>
      <c r="N40" s="33"/>
      <c r="O40" s="30"/>
      <c r="P40" s="30"/>
      <c r="Q40" s="30"/>
      <c r="R40" s="30"/>
      <c r="S40" s="30"/>
      <c r="T40" s="30"/>
      <c r="U40" s="30"/>
    </row>
    <row r="41" spans="1:21" ht="17.25" hidden="1" customHeight="1" x14ac:dyDescent="0.2">
      <c r="A41" s="24" t="s">
        <v>12</v>
      </c>
      <c r="B41" s="284" t="s">
        <v>169</v>
      </c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</row>
    <row r="42" spans="1:21" ht="13.5" hidden="1" customHeight="1" x14ac:dyDescent="0.2">
      <c r="A42" s="30"/>
      <c r="B42" s="25"/>
      <c r="C42" s="25"/>
      <c r="D42" s="25"/>
      <c r="E42" s="31" t="s">
        <v>28</v>
      </c>
      <c r="F42" s="31" t="s">
        <v>28</v>
      </c>
      <c r="G42" s="31" t="s">
        <v>28</v>
      </c>
      <c r="H42" s="31" t="s">
        <v>28</v>
      </c>
      <c r="I42" s="31" t="s">
        <v>28</v>
      </c>
      <c r="J42" s="31" t="s">
        <v>28</v>
      </c>
      <c r="K42" s="25"/>
      <c r="L42" s="25"/>
      <c r="M42" s="32"/>
      <c r="N42" s="32"/>
      <c r="O42" s="25"/>
      <c r="P42" s="25"/>
      <c r="Q42" s="25"/>
      <c r="R42" s="25"/>
      <c r="S42" s="25"/>
      <c r="T42" s="25"/>
      <c r="U42" s="25"/>
    </row>
    <row r="43" spans="1:21" ht="13.5" hidden="1" customHeight="1" x14ac:dyDescent="0.2">
      <c r="A43" s="287" t="s">
        <v>101</v>
      </c>
      <c r="B43" s="287"/>
      <c r="C43" s="287"/>
      <c r="D43" s="30"/>
      <c r="E43" s="30" t="s">
        <v>28</v>
      </c>
      <c r="F43" s="30" t="s">
        <v>28</v>
      </c>
      <c r="G43" s="30"/>
      <c r="H43" s="30"/>
      <c r="I43" s="30"/>
      <c r="J43" s="30"/>
      <c r="K43" s="30"/>
      <c r="L43" s="30"/>
      <c r="M43" s="33"/>
      <c r="N43" s="33"/>
      <c r="O43" s="30"/>
      <c r="P43" s="30"/>
      <c r="Q43" s="30"/>
      <c r="R43" s="30"/>
      <c r="S43" s="30"/>
      <c r="T43" s="30"/>
      <c r="U43" s="30"/>
    </row>
    <row r="44" spans="1:21" ht="13.5" hidden="1" customHeight="1" x14ac:dyDescent="0.2">
      <c r="A44" s="30" t="s">
        <v>46</v>
      </c>
      <c r="B44" s="284" t="s">
        <v>106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</row>
    <row r="45" spans="1:21" ht="12.75" hidden="1" customHeight="1" x14ac:dyDescent="0.2">
      <c r="A45" s="30"/>
      <c r="B45" s="25"/>
      <c r="C45" s="25"/>
      <c r="D45" s="25"/>
      <c r="E45" s="31" t="s">
        <v>28</v>
      </c>
      <c r="F45" s="31" t="s">
        <v>28</v>
      </c>
      <c r="G45" s="31" t="s">
        <v>28</v>
      </c>
      <c r="H45" s="31" t="s">
        <v>28</v>
      </c>
      <c r="I45" s="31" t="s">
        <v>28</v>
      </c>
      <c r="J45" s="31" t="s">
        <v>28</v>
      </c>
      <c r="K45" s="25"/>
      <c r="L45" s="25"/>
      <c r="M45" s="32"/>
      <c r="N45" s="32"/>
      <c r="O45" s="25"/>
      <c r="P45" s="25"/>
      <c r="Q45" s="25"/>
      <c r="R45" s="25"/>
      <c r="S45" s="25"/>
      <c r="T45" s="25"/>
      <c r="U45" s="25"/>
    </row>
    <row r="46" spans="1:21" ht="12.6" hidden="1" customHeight="1" x14ac:dyDescent="0.2">
      <c r="A46" s="287" t="s">
        <v>102</v>
      </c>
      <c r="B46" s="287"/>
      <c r="C46" s="287"/>
      <c r="D46" s="30"/>
      <c r="E46" s="30" t="s">
        <v>28</v>
      </c>
      <c r="F46" s="30" t="s">
        <v>28</v>
      </c>
      <c r="G46" s="30"/>
      <c r="H46" s="30"/>
      <c r="I46" s="30"/>
      <c r="J46" s="30"/>
      <c r="K46" s="30"/>
      <c r="L46" s="30"/>
      <c r="M46" s="33"/>
      <c r="N46" s="33"/>
      <c r="O46" s="30"/>
      <c r="P46" s="30"/>
      <c r="Q46" s="30"/>
      <c r="R46" s="30"/>
      <c r="S46" s="30"/>
      <c r="T46" s="30"/>
      <c r="U46" s="30"/>
    </row>
    <row r="47" spans="1:21" ht="17.25" hidden="1" customHeight="1" x14ac:dyDescent="0.2">
      <c r="A47" s="24" t="s">
        <v>13</v>
      </c>
      <c r="B47" s="284" t="s">
        <v>107</v>
      </c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</row>
    <row r="48" spans="1:21" ht="15" hidden="1" customHeight="1" x14ac:dyDescent="0.2">
      <c r="A48" s="30"/>
      <c r="B48" s="25"/>
      <c r="C48" s="25"/>
      <c r="D48" s="25"/>
      <c r="E48" s="31" t="s">
        <v>28</v>
      </c>
      <c r="F48" s="31" t="s">
        <v>28</v>
      </c>
      <c r="G48" s="31" t="s">
        <v>28</v>
      </c>
      <c r="H48" s="31" t="s">
        <v>28</v>
      </c>
      <c r="I48" s="31" t="s">
        <v>28</v>
      </c>
      <c r="J48" s="31" t="s">
        <v>28</v>
      </c>
      <c r="K48" s="25"/>
      <c r="L48" s="25"/>
      <c r="M48" s="32"/>
      <c r="N48" s="32"/>
      <c r="O48" s="25"/>
      <c r="P48" s="25"/>
      <c r="Q48" s="25"/>
      <c r="R48" s="25"/>
      <c r="S48" s="25"/>
      <c r="T48" s="25"/>
      <c r="U48" s="25"/>
    </row>
    <row r="49" spans="1:21" ht="16.899999999999999" hidden="1" customHeight="1" x14ac:dyDescent="0.2">
      <c r="A49" s="287" t="s">
        <v>103</v>
      </c>
      <c r="B49" s="287"/>
      <c r="C49" s="287"/>
      <c r="D49" s="30"/>
      <c r="E49" s="30" t="s">
        <v>28</v>
      </c>
      <c r="F49" s="30" t="s">
        <v>28</v>
      </c>
      <c r="G49" s="30"/>
      <c r="H49" s="30"/>
      <c r="I49" s="30"/>
      <c r="J49" s="30"/>
      <c r="K49" s="30"/>
      <c r="L49" s="30"/>
      <c r="M49" s="33"/>
      <c r="N49" s="33"/>
      <c r="O49" s="30"/>
      <c r="P49" s="30"/>
      <c r="Q49" s="30"/>
      <c r="R49" s="30"/>
      <c r="S49" s="30"/>
      <c r="T49" s="30"/>
      <c r="U49" s="30"/>
    </row>
    <row r="50" spans="1:21" ht="15" hidden="1" customHeight="1" x14ac:dyDescent="0.2">
      <c r="A50" s="30" t="s">
        <v>72</v>
      </c>
      <c r="B50" s="287" t="s">
        <v>96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</row>
    <row r="51" spans="1:21" ht="13.5" hidden="1" customHeight="1" x14ac:dyDescent="0.2">
      <c r="A51" s="30"/>
      <c r="B51" s="25"/>
      <c r="C51" s="25"/>
      <c r="D51" s="25"/>
      <c r="E51" s="31" t="s">
        <v>28</v>
      </c>
      <c r="F51" s="31" t="s">
        <v>28</v>
      </c>
      <c r="G51" s="31" t="s">
        <v>28</v>
      </c>
      <c r="H51" s="31" t="s">
        <v>28</v>
      </c>
      <c r="I51" s="31" t="s">
        <v>28</v>
      </c>
      <c r="J51" s="31" t="s">
        <v>28</v>
      </c>
      <c r="K51" s="25"/>
      <c r="L51" s="25"/>
      <c r="M51" s="32"/>
      <c r="N51" s="32"/>
      <c r="O51" s="25"/>
      <c r="P51" s="25"/>
      <c r="Q51" s="25"/>
      <c r="R51" s="25"/>
      <c r="S51" s="25"/>
      <c r="T51" s="25"/>
      <c r="U51" s="25"/>
    </row>
    <row r="52" spans="1:21" ht="12" hidden="1" customHeight="1" x14ac:dyDescent="0.2">
      <c r="A52" s="287" t="s">
        <v>104</v>
      </c>
      <c r="B52" s="287"/>
      <c r="C52" s="287"/>
      <c r="D52" s="30"/>
      <c r="E52" s="30" t="s">
        <v>28</v>
      </c>
      <c r="F52" s="30" t="s">
        <v>28</v>
      </c>
      <c r="G52" s="30"/>
      <c r="H52" s="30"/>
      <c r="I52" s="30"/>
      <c r="J52" s="30"/>
      <c r="K52" s="30"/>
      <c r="L52" s="30"/>
      <c r="M52" s="33"/>
      <c r="N52" s="33"/>
      <c r="O52" s="30"/>
      <c r="P52" s="30"/>
      <c r="Q52" s="30"/>
      <c r="R52" s="30"/>
      <c r="S52" s="30"/>
      <c r="T52" s="30"/>
      <c r="U52" s="30"/>
    </row>
    <row r="53" spans="1:21" ht="12.75" hidden="1" customHeight="1" x14ac:dyDescent="0.2">
      <c r="A53" s="287" t="s">
        <v>105</v>
      </c>
      <c r="B53" s="287"/>
      <c r="C53" s="287"/>
      <c r="D53" s="30"/>
      <c r="E53" s="30" t="s">
        <v>28</v>
      </c>
      <c r="F53" s="30" t="s">
        <v>28</v>
      </c>
      <c r="G53" s="30"/>
      <c r="H53" s="30"/>
      <c r="I53" s="30"/>
      <c r="J53" s="30"/>
      <c r="K53" s="30"/>
      <c r="L53" s="30"/>
      <c r="M53" s="33"/>
      <c r="N53" s="33"/>
      <c r="O53" s="30"/>
      <c r="P53" s="30"/>
      <c r="Q53" s="30"/>
      <c r="R53" s="30"/>
      <c r="S53" s="30"/>
      <c r="T53" s="30"/>
      <c r="U53" s="30"/>
    </row>
    <row r="54" spans="1:21" ht="12.75" customHeight="1" x14ac:dyDescent="0.2">
      <c r="A54" s="293" t="s">
        <v>152</v>
      </c>
      <c r="B54" s="293"/>
      <c r="C54" s="293"/>
      <c r="D54" s="51">
        <f>D36</f>
        <v>0</v>
      </c>
      <c r="E54" s="51" t="str">
        <f>E36</f>
        <v>х </v>
      </c>
      <c r="F54" s="43" t="str">
        <f>F36</f>
        <v>х </v>
      </c>
      <c r="G54" s="37" t="s">
        <v>198</v>
      </c>
      <c r="H54" s="37" t="s">
        <v>198</v>
      </c>
      <c r="I54" s="72" t="str">
        <f>I36</f>
        <v>-</v>
      </c>
      <c r="J54" s="37" t="s">
        <v>198</v>
      </c>
      <c r="K54" s="51">
        <f>K36</f>
        <v>0</v>
      </c>
      <c r="L54" s="51">
        <f>L36</f>
        <v>0</v>
      </c>
      <c r="M54" s="54">
        <f>D54</f>
        <v>0</v>
      </c>
      <c r="N54" s="37"/>
      <c r="O54" s="37"/>
      <c r="P54" s="37"/>
      <c r="Q54" s="49" t="str">
        <f>Q36</f>
        <v>-</v>
      </c>
      <c r="R54" s="25"/>
      <c r="S54" s="51" t="str">
        <f>S36</f>
        <v>-</v>
      </c>
      <c r="T54" s="51" t="str">
        <f>T36</f>
        <v>-</v>
      </c>
      <c r="U54" s="51" t="str">
        <f>U36</f>
        <v>-</v>
      </c>
    </row>
    <row r="55" spans="1:21" ht="13.5" customHeight="1" x14ac:dyDescent="0.2">
      <c r="A55" s="25" t="s">
        <v>128</v>
      </c>
      <c r="B55" s="340" t="s">
        <v>14</v>
      </c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2"/>
    </row>
    <row r="56" spans="1:21" ht="12.75" customHeight="1" x14ac:dyDescent="0.2">
      <c r="A56" s="28" t="s">
        <v>16</v>
      </c>
      <c r="B56" s="276" t="s">
        <v>172</v>
      </c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8"/>
    </row>
    <row r="57" spans="1:21" ht="12.75" customHeight="1" x14ac:dyDescent="0.2">
      <c r="A57" s="29" t="s">
        <v>17</v>
      </c>
      <c r="B57" s="279" t="s">
        <v>94</v>
      </c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1"/>
    </row>
    <row r="58" spans="1:21" ht="48" x14ac:dyDescent="0.2">
      <c r="A58" s="38" t="s">
        <v>179</v>
      </c>
      <c r="B58" s="76" t="s">
        <v>240</v>
      </c>
      <c r="C58" s="70" t="str">
        <f>'5'!C55</f>
        <v>1 шт.</v>
      </c>
      <c r="D58" s="78">
        <f>'5'!D55</f>
        <v>136.58000000000001</v>
      </c>
      <c r="E58" s="57" t="s">
        <v>28</v>
      </c>
      <c r="F58" s="56" t="s">
        <v>28</v>
      </c>
      <c r="G58" s="56" t="s">
        <v>28</v>
      </c>
      <c r="H58" s="56" t="s">
        <v>28</v>
      </c>
      <c r="I58" s="56" t="s">
        <v>28</v>
      </c>
      <c r="J58" s="56" t="s">
        <v>28</v>
      </c>
      <c r="K58" s="53">
        <v>0</v>
      </c>
      <c r="L58" s="53">
        <f>D58</f>
        <v>136.58000000000001</v>
      </c>
      <c r="M58" s="53">
        <f t="shared" ref="M58:M94" si="0">D58</f>
        <v>136.58000000000001</v>
      </c>
      <c r="N58" s="37"/>
      <c r="O58" s="37"/>
      <c r="P58" s="37"/>
      <c r="Q58" s="45" t="str">
        <f>'5'!T55</f>
        <v>-</v>
      </c>
      <c r="R58" s="45"/>
      <c r="S58" s="45" t="str">
        <f>'5'!V55</f>
        <v>-</v>
      </c>
      <c r="T58" s="73"/>
      <c r="U58" s="45" t="str">
        <f>'5'!X55</f>
        <v>-</v>
      </c>
    </row>
    <row r="59" spans="1:21" ht="48" x14ac:dyDescent="0.2">
      <c r="A59" s="38" t="s">
        <v>180</v>
      </c>
      <c r="B59" s="76" t="s">
        <v>241</v>
      </c>
      <c r="C59" s="70" t="str">
        <f>'5'!C56</f>
        <v>1 шт.</v>
      </c>
      <c r="D59" s="78">
        <f>'5'!D56</f>
        <v>101.61</v>
      </c>
      <c r="E59" s="56" t="s">
        <v>28</v>
      </c>
      <c r="F59" s="56" t="s">
        <v>28</v>
      </c>
      <c r="G59" s="56" t="s">
        <v>28</v>
      </c>
      <c r="H59" s="56" t="s">
        <v>28</v>
      </c>
      <c r="I59" s="56" t="s">
        <v>28</v>
      </c>
      <c r="J59" s="56" t="s">
        <v>28</v>
      </c>
      <c r="K59" s="53">
        <v>0</v>
      </c>
      <c r="L59" s="53">
        <f t="shared" ref="L59:L66" si="1">D59</f>
        <v>101.61</v>
      </c>
      <c r="M59" s="53">
        <f t="shared" si="0"/>
        <v>101.61</v>
      </c>
      <c r="N59" s="37"/>
      <c r="O59" s="37"/>
      <c r="P59" s="37"/>
      <c r="Q59" s="45" t="str">
        <f>'5'!T56</f>
        <v>-</v>
      </c>
      <c r="R59" s="2"/>
      <c r="S59" s="45" t="str">
        <f>'5'!V56</f>
        <v>-</v>
      </c>
      <c r="T59" s="73"/>
      <c r="U59" s="45" t="str">
        <f>'5'!X56</f>
        <v>-</v>
      </c>
    </row>
    <row r="60" spans="1:21" ht="48" x14ac:dyDescent="0.2">
      <c r="A60" s="38" t="s">
        <v>181</v>
      </c>
      <c r="B60" s="76" t="s">
        <v>242</v>
      </c>
      <c r="C60" s="70" t="str">
        <f>'5'!C57</f>
        <v>1 шт.</v>
      </c>
      <c r="D60" s="78">
        <f>'5'!D57</f>
        <v>176.53</v>
      </c>
      <c r="E60" s="56" t="s">
        <v>28</v>
      </c>
      <c r="F60" s="56" t="s">
        <v>28</v>
      </c>
      <c r="G60" s="56" t="s">
        <v>28</v>
      </c>
      <c r="H60" s="56" t="s">
        <v>28</v>
      </c>
      <c r="I60" s="56" t="s">
        <v>28</v>
      </c>
      <c r="J60" s="56" t="s">
        <v>28</v>
      </c>
      <c r="K60" s="53">
        <v>0</v>
      </c>
      <c r="L60" s="53">
        <f t="shared" si="1"/>
        <v>176.53</v>
      </c>
      <c r="M60" s="53">
        <f t="shared" si="0"/>
        <v>176.53</v>
      </c>
      <c r="N60" s="37"/>
      <c r="O60" s="37"/>
      <c r="P60" s="37"/>
      <c r="Q60" s="45" t="str">
        <f>'5'!T57</f>
        <v>-</v>
      </c>
      <c r="R60" s="2"/>
      <c r="S60" s="45" t="str">
        <f>'5'!V57</f>
        <v>-</v>
      </c>
      <c r="T60" s="73"/>
      <c r="U60" s="45" t="str">
        <f>'5'!X57</f>
        <v>-</v>
      </c>
    </row>
    <row r="61" spans="1:21" ht="48" x14ac:dyDescent="0.2">
      <c r="A61" s="38" t="s">
        <v>182</v>
      </c>
      <c r="B61" s="76" t="s">
        <v>243</v>
      </c>
      <c r="C61" s="70" t="str">
        <f>'5'!C58</f>
        <v>1 шт.</v>
      </c>
      <c r="D61" s="78">
        <f>'5'!D58</f>
        <v>174</v>
      </c>
      <c r="E61" s="56" t="s">
        <v>28</v>
      </c>
      <c r="F61" s="56" t="s">
        <v>28</v>
      </c>
      <c r="G61" s="56" t="s">
        <v>28</v>
      </c>
      <c r="H61" s="56" t="s">
        <v>28</v>
      </c>
      <c r="I61" s="56" t="s">
        <v>28</v>
      </c>
      <c r="J61" s="56" t="s">
        <v>28</v>
      </c>
      <c r="K61" s="53">
        <v>0</v>
      </c>
      <c r="L61" s="53">
        <f t="shared" si="1"/>
        <v>174</v>
      </c>
      <c r="M61" s="53">
        <f t="shared" si="0"/>
        <v>174</v>
      </c>
      <c r="N61" s="37"/>
      <c r="O61" s="37"/>
      <c r="P61" s="37"/>
      <c r="Q61" s="45" t="str">
        <f>'5'!T58</f>
        <v>-</v>
      </c>
      <c r="R61" s="2"/>
      <c r="S61" s="45" t="str">
        <f>'5'!V58</f>
        <v>-</v>
      </c>
      <c r="T61" s="73"/>
      <c r="U61" s="45" t="str">
        <f>'5'!X58</f>
        <v>-</v>
      </c>
    </row>
    <row r="62" spans="1:21" ht="48" x14ac:dyDescent="0.2">
      <c r="A62" s="38" t="s">
        <v>195</v>
      </c>
      <c r="B62" s="76" t="s">
        <v>244</v>
      </c>
      <c r="C62" s="70" t="str">
        <f>'5'!C59</f>
        <v>1 шт.</v>
      </c>
      <c r="D62" s="78">
        <f>'5'!D59</f>
        <v>106.83</v>
      </c>
      <c r="E62" s="56" t="s">
        <v>28</v>
      </c>
      <c r="F62" s="56" t="s">
        <v>28</v>
      </c>
      <c r="G62" s="56" t="s">
        <v>28</v>
      </c>
      <c r="H62" s="56" t="s">
        <v>28</v>
      </c>
      <c r="I62" s="56" t="s">
        <v>28</v>
      </c>
      <c r="J62" s="56" t="s">
        <v>28</v>
      </c>
      <c r="K62" s="53">
        <v>0</v>
      </c>
      <c r="L62" s="53">
        <f t="shared" si="1"/>
        <v>106.83</v>
      </c>
      <c r="M62" s="53">
        <f t="shared" si="0"/>
        <v>106.83</v>
      </c>
      <c r="N62" s="37"/>
      <c r="O62" s="37"/>
      <c r="P62" s="37"/>
      <c r="Q62" s="45" t="str">
        <f>'5'!T59</f>
        <v>-</v>
      </c>
      <c r="R62" s="35"/>
      <c r="S62" s="45" t="str">
        <f>'5'!V59</f>
        <v>-</v>
      </c>
      <c r="T62" s="73"/>
      <c r="U62" s="45" t="str">
        <f>'5'!X59</f>
        <v>-</v>
      </c>
    </row>
    <row r="63" spans="1:21" ht="48" x14ac:dyDescent="0.2">
      <c r="A63" s="37" t="s">
        <v>196</v>
      </c>
      <c r="B63" s="76" t="s">
        <v>245</v>
      </c>
      <c r="C63" s="70" t="str">
        <f>'5'!C60</f>
        <v>1 шт.</v>
      </c>
      <c r="D63" s="78">
        <f>'5'!D60</f>
        <v>141.91</v>
      </c>
      <c r="E63" s="56" t="s">
        <v>28</v>
      </c>
      <c r="F63" s="56" t="s">
        <v>28</v>
      </c>
      <c r="G63" s="56" t="s">
        <v>28</v>
      </c>
      <c r="H63" s="56" t="s">
        <v>28</v>
      </c>
      <c r="I63" s="56" t="s">
        <v>28</v>
      </c>
      <c r="J63" s="56" t="s">
        <v>28</v>
      </c>
      <c r="K63" s="53">
        <v>0</v>
      </c>
      <c r="L63" s="53">
        <f t="shared" si="1"/>
        <v>141.91</v>
      </c>
      <c r="M63" s="53">
        <f t="shared" si="0"/>
        <v>141.91</v>
      </c>
      <c r="N63" s="37"/>
      <c r="O63" s="37"/>
      <c r="P63" s="37"/>
      <c r="Q63" s="45" t="str">
        <f>'5'!T60</f>
        <v>-</v>
      </c>
      <c r="R63" s="35"/>
      <c r="S63" s="45" t="str">
        <f>'5'!V60</f>
        <v>-</v>
      </c>
      <c r="T63" s="73"/>
      <c r="U63" s="45" t="str">
        <f>'5'!X60</f>
        <v>-</v>
      </c>
    </row>
    <row r="64" spans="1:21" ht="48" x14ac:dyDescent="0.2">
      <c r="A64" s="68" t="s">
        <v>197</v>
      </c>
      <c r="B64" s="76" t="s">
        <v>246</v>
      </c>
      <c r="C64" s="70" t="str">
        <f>'5'!C61</f>
        <v>1 шт.</v>
      </c>
      <c r="D64" s="78">
        <f>'5'!D61</f>
        <v>173.69</v>
      </c>
      <c r="E64" s="53" t="s">
        <v>28</v>
      </c>
      <c r="F64" s="56" t="s">
        <v>28</v>
      </c>
      <c r="G64" s="56" t="s">
        <v>28</v>
      </c>
      <c r="H64" s="56" t="s">
        <v>28</v>
      </c>
      <c r="I64" s="56" t="s">
        <v>28</v>
      </c>
      <c r="J64" s="56" t="s">
        <v>28</v>
      </c>
      <c r="K64" s="53">
        <v>0</v>
      </c>
      <c r="L64" s="53">
        <f t="shared" si="1"/>
        <v>173.69</v>
      </c>
      <c r="M64" s="53">
        <f t="shared" si="0"/>
        <v>173.69</v>
      </c>
      <c r="N64" s="37"/>
      <c r="O64" s="37"/>
      <c r="P64" s="37"/>
      <c r="Q64" s="45" t="str">
        <f>'5'!T61</f>
        <v>-</v>
      </c>
      <c r="R64" s="35"/>
      <c r="S64" s="45" t="str">
        <f>'5'!V61</f>
        <v>-</v>
      </c>
      <c r="T64" s="73"/>
      <c r="U64" s="45" t="str">
        <f>'5'!X61</f>
        <v>-</v>
      </c>
    </row>
    <row r="65" spans="1:21" ht="48" x14ac:dyDescent="0.2">
      <c r="A65" s="68" t="s">
        <v>203</v>
      </c>
      <c r="B65" s="76" t="s">
        <v>247</v>
      </c>
      <c r="C65" s="70" t="str">
        <f>'5'!C62</f>
        <v>1 шт.</v>
      </c>
      <c r="D65" s="78">
        <f>'5'!D62</f>
        <v>161.85</v>
      </c>
      <c r="E65" s="53" t="s">
        <v>28</v>
      </c>
      <c r="F65" s="56" t="s">
        <v>28</v>
      </c>
      <c r="G65" s="56" t="s">
        <v>28</v>
      </c>
      <c r="H65" s="56" t="s">
        <v>28</v>
      </c>
      <c r="I65" s="56" t="s">
        <v>28</v>
      </c>
      <c r="J65" s="56" t="s">
        <v>28</v>
      </c>
      <c r="K65" s="53">
        <v>0</v>
      </c>
      <c r="L65" s="53">
        <f t="shared" si="1"/>
        <v>161.85</v>
      </c>
      <c r="M65" s="53">
        <f t="shared" si="0"/>
        <v>161.85</v>
      </c>
      <c r="N65" s="37"/>
      <c r="O65" s="37"/>
      <c r="P65" s="37"/>
      <c r="Q65" s="45" t="str">
        <f>'5'!T62</f>
        <v>-</v>
      </c>
      <c r="R65" s="35"/>
      <c r="S65" s="45" t="str">
        <f>'5'!V62</f>
        <v>-</v>
      </c>
      <c r="T65" s="73"/>
      <c r="U65" s="45" t="str">
        <f>'5'!X62</f>
        <v>-</v>
      </c>
    </row>
    <row r="66" spans="1:21" ht="48" x14ac:dyDescent="0.2">
      <c r="A66" s="68" t="s">
        <v>204</v>
      </c>
      <c r="B66" s="76" t="s">
        <v>248</v>
      </c>
      <c r="C66" s="70" t="str">
        <f>'5'!C63</f>
        <v>1 шт.</v>
      </c>
      <c r="D66" s="78">
        <f>'5'!D63</f>
        <v>158.43</v>
      </c>
      <c r="E66" s="57" t="s">
        <v>28</v>
      </c>
      <c r="F66" s="56" t="s">
        <v>28</v>
      </c>
      <c r="G66" s="56" t="s">
        <v>28</v>
      </c>
      <c r="H66" s="56" t="s">
        <v>28</v>
      </c>
      <c r="I66" s="56" t="s">
        <v>28</v>
      </c>
      <c r="J66" s="56" t="s">
        <v>28</v>
      </c>
      <c r="K66" s="53">
        <v>0</v>
      </c>
      <c r="L66" s="53">
        <f t="shared" si="1"/>
        <v>158.43</v>
      </c>
      <c r="M66" s="53">
        <f t="shared" si="0"/>
        <v>158.43</v>
      </c>
      <c r="N66" s="37"/>
      <c r="O66" s="37"/>
      <c r="P66" s="37"/>
      <c r="Q66" s="45" t="str">
        <f>'5'!T63</f>
        <v>-</v>
      </c>
      <c r="R66" s="35"/>
      <c r="S66" s="45" t="str">
        <f>'5'!V63</f>
        <v>-</v>
      </c>
      <c r="T66" s="73"/>
      <c r="U66" s="45" t="str">
        <f>'5'!X63</f>
        <v>-</v>
      </c>
    </row>
    <row r="67" spans="1:21" ht="108" x14ac:dyDescent="0.2">
      <c r="A67" s="68" t="s">
        <v>205</v>
      </c>
      <c r="B67" s="76" t="s">
        <v>249</v>
      </c>
      <c r="C67" s="70" t="str">
        <f>'5'!C64</f>
        <v>7 шт.</v>
      </c>
      <c r="D67" s="78">
        <f>'5'!D64</f>
        <v>248.43</v>
      </c>
      <c r="E67" s="56" t="s">
        <v>28</v>
      </c>
      <c r="F67" s="56" t="s">
        <v>28</v>
      </c>
      <c r="G67" s="56" t="s">
        <v>28</v>
      </c>
      <c r="H67" s="56" t="s">
        <v>28</v>
      </c>
      <c r="I67" s="56" t="s">
        <v>28</v>
      </c>
      <c r="J67" s="56" t="s">
        <v>28</v>
      </c>
      <c r="K67" s="53">
        <f t="shared" ref="K67:K94" si="2">D67</f>
        <v>248.43</v>
      </c>
      <c r="L67" s="53">
        <f>'5'!O73</f>
        <v>0</v>
      </c>
      <c r="M67" s="53">
        <f t="shared" si="0"/>
        <v>248.43</v>
      </c>
      <c r="N67" s="37"/>
      <c r="O67" s="37"/>
      <c r="P67" s="37"/>
      <c r="Q67" s="45">
        <f>'5'!T64</f>
        <v>7.7</v>
      </c>
      <c r="R67" s="35"/>
      <c r="S67" s="45">
        <f>'5'!V64</f>
        <v>55.46</v>
      </c>
      <c r="T67" s="73"/>
      <c r="U67" s="45">
        <f>'5'!X64</f>
        <v>389.43</v>
      </c>
    </row>
    <row r="68" spans="1:21" ht="108" x14ac:dyDescent="0.2">
      <c r="A68" s="68" t="s">
        <v>206</v>
      </c>
      <c r="B68" s="76" t="s">
        <v>250</v>
      </c>
      <c r="C68" s="70" t="str">
        <f>'5'!C65</f>
        <v>7 шт.</v>
      </c>
      <c r="D68" s="78">
        <f>'5'!D65</f>
        <v>238.67</v>
      </c>
      <c r="E68" s="56" t="s">
        <v>28</v>
      </c>
      <c r="F68" s="56" t="s">
        <v>28</v>
      </c>
      <c r="G68" s="56" t="s">
        <v>28</v>
      </c>
      <c r="H68" s="56" t="s">
        <v>28</v>
      </c>
      <c r="I68" s="56" t="s">
        <v>28</v>
      </c>
      <c r="J68" s="56" t="s">
        <v>28</v>
      </c>
      <c r="K68" s="53">
        <f t="shared" si="2"/>
        <v>238.67</v>
      </c>
      <c r="L68" s="53">
        <f>'5'!O74</f>
        <v>0</v>
      </c>
      <c r="M68" s="53">
        <f t="shared" si="0"/>
        <v>238.67</v>
      </c>
      <c r="N68" s="37"/>
      <c r="O68" s="37"/>
      <c r="P68" s="37"/>
      <c r="Q68" s="45">
        <f>'5'!T65</f>
        <v>8.5</v>
      </c>
      <c r="R68" s="35"/>
      <c r="S68" s="45">
        <f>'5'!V65</f>
        <v>47.13</v>
      </c>
      <c r="T68" s="73"/>
      <c r="U68" s="45">
        <f>'5'!X65</f>
        <v>337.82</v>
      </c>
    </row>
    <row r="69" spans="1:21" ht="108" x14ac:dyDescent="0.2">
      <c r="A69" s="68" t="s">
        <v>207</v>
      </c>
      <c r="B69" s="76" t="s">
        <v>251</v>
      </c>
      <c r="C69" s="70" t="str">
        <f>'5'!C66</f>
        <v>7 шт.</v>
      </c>
      <c r="D69" s="78">
        <f>'5'!D66</f>
        <v>238.67</v>
      </c>
      <c r="E69" s="56" t="s">
        <v>28</v>
      </c>
      <c r="F69" s="56" t="s">
        <v>28</v>
      </c>
      <c r="G69" s="56" t="s">
        <v>28</v>
      </c>
      <c r="H69" s="56" t="s">
        <v>28</v>
      </c>
      <c r="I69" s="56" t="s">
        <v>28</v>
      </c>
      <c r="J69" s="56" t="s">
        <v>28</v>
      </c>
      <c r="K69" s="53">
        <f t="shared" si="2"/>
        <v>238.67</v>
      </c>
      <c r="L69" s="53">
        <f>'5'!O75</f>
        <v>0</v>
      </c>
      <c r="M69" s="53">
        <f t="shared" si="0"/>
        <v>238.67</v>
      </c>
      <c r="N69" s="37"/>
      <c r="O69" s="37"/>
      <c r="P69" s="37"/>
      <c r="Q69" s="45">
        <f>'5'!T66</f>
        <v>8.1999999999999993</v>
      </c>
      <c r="R69" s="35"/>
      <c r="S69" s="45">
        <f>'5'!V66</f>
        <v>49.19</v>
      </c>
      <c r="T69" s="73"/>
      <c r="U69" s="45">
        <f>'5'!X66</f>
        <v>350</v>
      </c>
    </row>
    <row r="70" spans="1:21" ht="96" x14ac:dyDescent="0.2">
      <c r="A70" s="68" t="s">
        <v>208</v>
      </c>
      <c r="B70" s="76" t="s">
        <v>252</v>
      </c>
      <c r="C70" s="70" t="str">
        <f>'5'!C67</f>
        <v>7 шт.</v>
      </c>
      <c r="D70" s="78">
        <f>'5'!D67</f>
        <v>239.07</v>
      </c>
      <c r="E70" s="56" t="s">
        <v>28</v>
      </c>
      <c r="F70" s="56" t="s">
        <v>28</v>
      </c>
      <c r="G70" s="56" t="s">
        <v>28</v>
      </c>
      <c r="H70" s="56" t="s">
        <v>28</v>
      </c>
      <c r="I70" s="56" t="s">
        <v>28</v>
      </c>
      <c r="J70" s="56" t="s">
        <v>28</v>
      </c>
      <c r="K70" s="53">
        <f t="shared" si="2"/>
        <v>239.07</v>
      </c>
      <c r="L70" s="53">
        <f>'5'!O76</f>
        <v>0</v>
      </c>
      <c r="M70" s="53">
        <f t="shared" si="0"/>
        <v>239.07</v>
      </c>
      <c r="N70" s="37"/>
      <c r="O70" s="37"/>
      <c r="P70" s="37"/>
      <c r="Q70" s="45">
        <f>'5'!T67</f>
        <v>7.3</v>
      </c>
      <c r="R70" s="35"/>
      <c r="S70" s="45">
        <f>'5'!V67</f>
        <v>55.91</v>
      </c>
      <c r="T70" s="73"/>
      <c r="U70" s="45">
        <f>'5'!X67</f>
        <v>389.75</v>
      </c>
    </row>
    <row r="71" spans="1:21" ht="108" x14ac:dyDescent="0.2">
      <c r="A71" s="68" t="s">
        <v>209</v>
      </c>
      <c r="B71" s="76" t="s">
        <v>253</v>
      </c>
      <c r="C71" s="70" t="str">
        <f>'5'!C68</f>
        <v>7 шт.</v>
      </c>
      <c r="D71" s="78">
        <f>'5'!D68</f>
        <v>229.31</v>
      </c>
      <c r="E71" s="56" t="s">
        <v>28</v>
      </c>
      <c r="F71" s="56" t="s">
        <v>28</v>
      </c>
      <c r="G71" s="56" t="s">
        <v>28</v>
      </c>
      <c r="H71" s="56" t="s">
        <v>28</v>
      </c>
      <c r="I71" s="56" t="s">
        <v>28</v>
      </c>
      <c r="J71" s="56" t="s">
        <v>28</v>
      </c>
      <c r="K71" s="53">
        <f t="shared" si="2"/>
        <v>229.31</v>
      </c>
      <c r="L71" s="53">
        <f>'5'!O77</f>
        <v>0</v>
      </c>
      <c r="M71" s="53">
        <f t="shared" si="0"/>
        <v>229.31</v>
      </c>
      <c r="N71" s="37"/>
      <c r="O71" s="37"/>
      <c r="P71" s="37"/>
      <c r="Q71" s="45">
        <f>'5'!T68</f>
        <v>8.9</v>
      </c>
      <c r="R71" s="35"/>
      <c r="S71" s="45">
        <f>'5'!V68</f>
        <v>42.52</v>
      </c>
      <c r="T71" s="73"/>
      <c r="U71" s="45">
        <f>'5'!X68</f>
        <v>308.29000000000002</v>
      </c>
    </row>
    <row r="72" spans="1:21" ht="96" x14ac:dyDescent="0.2">
      <c r="A72" s="68" t="s">
        <v>210</v>
      </c>
      <c r="B72" s="76" t="s">
        <v>254</v>
      </c>
      <c r="C72" s="70" t="str">
        <f>'5'!C69</f>
        <v>7 шт.</v>
      </c>
      <c r="D72" s="78">
        <f>'5'!D69</f>
        <v>228.83</v>
      </c>
      <c r="E72" s="53" t="s">
        <v>28</v>
      </c>
      <c r="F72" s="56" t="s">
        <v>28</v>
      </c>
      <c r="G72" s="56" t="s">
        <v>28</v>
      </c>
      <c r="H72" s="56" t="s">
        <v>28</v>
      </c>
      <c r="I72" s="56" t="s">
        <v>28</v>
      </c>
      <c r="J72" s="56" t="s">
        <v>28</v>
      </c>
      <c r="K72" s="53">
        <f t="shared" si="2"/>
        <v>228.83</v>
      </c>
      <c r="L72" s="53">
        <f>'5'!O78</f>
        <v>0</v>
      </c>
      <c r="M72" s="53">
        <f t="shared" si="0"/>
        <v>228.83</v>
      </c>
      <c r="N72" s="37"/>
      <c r="O72" s="37"/>
      <c r="P72" s="37"/>
      <c r="Q72" s="45">
        <f>'5'!T69</f>
        <v>8.6</v>
      </c>
      <c r="R72" s="35"/>
      <c r="S72" s="45">
        <f>'5'!V69</f>
        <v>44.27</v>
      </c>
      <c r="T72" s="73"/>
      <c r="U72" s="45">
        <f>'5'!X69</f>
        <v>316.64999999999998</v>
      </c>
    </row>
    <row r="73" spans="1:21" ht="108" x14ac:dyDescent="0.2">
      <c r="A73" s="68" t="s">
        <v>211</v>
      </c>
      <c r="B73" s="76" t="s">
        <v>255</v>
      </c>
      <c r="C73" s="70" t="str">
        <f>'5'!C70</f>
        <v>7 шт.</v>
      </c>
      <c r="D73" s="78">
        <f>'5'!D70</f>
        <v>229.31</v>
      </c>
      <c r="E73" s="53" t="s">
        <v>28</v>
      </c>
      <c r="F73" s="56" t="s">
        <v>28</v>
      </c>
      <c r="G73" s="56" t="s">
        <v>28</v>
      </c>
      <c r="H73" s="56" t="s">
        <v>28</v>
      </c>
      <c r="I73" s="56" t="s">
        <v>28</v>
      </c>
      <c r="J73" s="56" t="s">
        <v>28</v>
      </c>
      <c r="K73" s="53">
        <f t="shared" si="2"/>
        <v>229.31</v>
      </c>
      <c r="L73" s="53">
        <f>'5'!O79</f>
        <v>0</v>
      </c>
      <c r="M73" s="53">
        <f t="shared" si="0"/>
        <v>229.31</v>
      </c>
      <c r="N73" s="37"/>
      <c r="O73" s="37"/>
      <c r="P73" s="37"/>
      <c r="Q73" s="45">
        <f>'5'!T70</f>
        <v>8.9</v>
      </c>
      <c r="R73" s="35"/>
      <c r="S73" s="45">
        <f>'5'!V70</f>
        <v>43.06</v>
      </c>
      <c r="T73" s="73"/>
      <c r="U73" s="45">
        <f>'5'!X70</f>
        <v>309.33999999999997</v>
      </c>
    </row>
    <row r="74" spans="1:21" ht="84" x14ac:dyDescent="0.2">
      <c r="A74" s="68" t="s">
        <v>212</v>
      </c>
      <c r="B74" s="76" t="s">
        <v>256</v>
      </c>
      <c r="C74" s="70" t="str">
        <f>'5'!C71</f>
        <v>7 шт.</v>
      </c>
      <c r="D74" s="78">
        <f>'5'!D71</f>
        <v>243.27</v>
      </c>
      <c r="E74" s="57" t="s">
        <v>28</v>
      </c>
      <c r="F74" s="56" t="s">
        <v>28</v>
      </c>
      <c r="G74" s="56" t="s">
        <v>28</v>
      </c>
      <c r="H74" s="56" t="s">
        <v>28</v>
      </c>
      <c r="I74" s="56" t="s">
        <v>28</v>
      </c>
      <c r="J74" s="56" t="s">
        <v>28</v>
      </c>
      <c r="K74" s="53">
        <f t="shared" si="2"/>
        <v>243.27</v>
      </c>
      <c r="L74" s="53">
        <f>'5'!O80</f>
        <v>0</v>
      </c>
      <c r="M74" s="53">
        <f t="shared" si="0"/>
        <v>243.27</v>
      </c>
      <c r="N74" s="37"/>
      <c r="O74" s="37"/>
      <c r="P74" s="37"/>
      <c r="Q74" s="45">
        <f>'5'!T71</f>
        <v>7.8</v>
      </c>
      <c r="R74" s="35"/>
      <c r="S74" s="45">
        <f>'5'!V71</f>
        <v>53.81</v>
      </c>
      <c r="T74" s="73"/>
      <c r="U74" s="45">
        <f>'5'!X71</f>
        <v>375.78</v>
      </c>
    </row>
    <row r="75" spans="1:21" ht="84" x14ac:dyDescent="0.2">
      <c r="A75" s="68" t="s">
        <v>213</v>
      </c>
      <c r="B75" s="76" t="s">
        <v>257</v>
      </c>
      <c r="C75" s="70" t="str">
        <f>'5'!C72</f>
        <v>7 шт.</v>
      </c>
      <c r="D75" s="78">
        <f>'5'!D72</f>
        <v>211.91</v>
      </c>
      <c r="E75" s="56" t="s">
        <v>28</v>
      </c>
      <c r="F75" s="56" t="s">
        <v>28</v>
      </c>
      <c r="G75" s="56" t="s">
        <v>28</v>
      </c>
      <c r="H75" s="56" t="s">
        <v>28</v>
      </c>
      <c r="I75" s="56" t="s">
        <v>28</v>
      </c>
      <c r="J75" s="56" t="s">
        <v>28</v>
      </c>
      <c r="K75" s="53">
        <f t="shared" si="2"/>
        <v>211.91</v>
      </c>
      <c r="L75" s="53">
        <f>'5'!O81</f>
        <v>0</v>
      </c>
      <c r="M75" s="53">
        <f t="shared" si="0"/>
        <v>211.91</v>
      </c>
      <c r="N75" s="37"/>
      <c r="O75" s="37"/>
      <c r="P75" s="37"/>
      <c r="Q75" s="45">
        <f>'5'!T72</f>
        <v>10</v>
      </c>
      <c r="R75" s="35"/>
      <c r="S75" s="45">
        <f>'5'!V72</f>
        <v>34.51</v>
      </c>
      <c r="T75" s="73"/>
      <c r="U75" s="45">
        <f>'5'!X72</f>
        <v>254.98</v>
      </c>
    </row>
    <row r="76" spans="1:21" ht="84" x14ac:dyDescent="0.2">
      <c r="A76" s="68" t="s">
        <v>214</v>
      </c>
      <c r="B76" s="76" t="s">
        <v>258</v>
      </c>
      <c r="C76" s="70" t="str">
        <f>'5'!C73</f>
        <v>7 шт.</v>
      </c>
      <c r="D76" s="78">
        <f>'5'!D73</f>
        <v>238.11</v>
      </c>
      <c r="E76" s="56" t="s">
        <v>28</v>
      </c>
      <c r="F76" s="56" t="s">
        <v>28</v>
      </c>
      <c r="G76" s="56" t="s">
        <v>28</v>
      </c>
      <c r="H76" s="56" t="s">
        <v>28</v>
      </c>
      <c r="I76" s="56" t="s">
        <v>28</v>
      </c>
      <c r="J76" s="56" t="s">
        <v>28</v>
      </c>
      <c r="K76" s="53">
        <f t="shared" si="2"/>
        <v>238.11</v>
      </c>
      <c r="L76" s="53">
        <f>'5'!O82</f>
        <v>0</v>
      </c>
      <c r="M76" s="53">
        <f t="shared" si="0"/>
        <v>238.11</v>
      </c>
      <c r="N76" s="37"/>
      <c r="O76" s="37"/>
      <c r="P76" s="37"/>
      <c r="Q76" s="45">
        <f>'5'!T73</f>
        <v>7.9</v>
      </c>
      <c r="R76" s="35"/>
      <c r="S76" s="45">
        <f>'5'!V73</f>
        <v>51.73</v>
      </c>
      <c r="T76" s="73"/>
      <c r="U76" s="45">
        <f>'5'!X73</f>
        <v>362.36</v>
      </c>
    </row>
    <row r="77" spans="1:21" ht="72" x14ac:dyDescent="0.2">
      <c r="A77" s="68" t="s">
        <v>215</v>
      </c>
      <c r="B77" s="76" t="s">
        <v>259</v>
      </c>
      <c r="C77" s="70" t="str">
        <f>'5'!C74</f>
        <v>7 шт.</v>
      </c>
      <c r="D77" s="78">
        <f>'5'!D74</f>
        <v>209.43</v>
      </c>
      <c r="E77" s="56" t="s">
        <v>28</v>
      </c>
      <c r="F77" s="56" t="s">
        <v>28</v>
      </c>
      <c r="G77" s="56" t="s">
        <v>28</v>
      </c>
      <c r="H77" s="56" t="s">
        <v>28</v>
      </c>
      <c r="I77" s="56" t="s">
        <v>28</v>
      </c>
      <c r="J77" s="56" t="s">
        <v>28</v>
      </c>
      <c r="K77" s="53">
        <f t="shared" si="2"/>
        <v>209.43</v>
      </c>
      <c r="L77" s="53">
        <f>'5'!O83</f>
        <v>0</v>
      </c>
      <c r="M77" s="53">
        <f t="shared" si="0"/>
        <v>209.43</v>
      </c>
      <c r="N77" s="37"/>
      <c r="O77" s="37"/>
      <c r="P77" s="37"/>
      <c r="Q77" s="45">
        <f>'5'!T74</f>
        <v>11.5</v>
      </c>
      <c r="R77" s="35"/>
      <c r="S77" s="45">
        <f>'5'!V74</f>
        <v>28.45</v>
      </c>
      <c r="T77" s="73"/>
      <c r="U77" s="45">
        <f>'5'!X74</f>
        <v>218.93</v>
      </c>
    </row>
    <row r="78" spans="1:21" ht="96" x14ac:dyDescent="0.2">
      <c r="A78" s="68" t="s">
        <v>216</v>
      </c>
      <c r="B78" s="76" t="s">
        <v>260</v>
      </c>
      <c r="C78" s="70" t="str">
        <f>'5'!C75</f>
        <v>7 шт.</v>
      </c>
      <c r="D78" s="78">
        <f>'5'!D75</f>
        <v>228.83</v>
      </c>
      <c r="E78" s="56" t="s">
        <v>28</v>
      </c>
      <c r="F78" s="56" t="s">
        <v>28</v>
      </c>
      <c r="G78" s="56" t="s">
        <v>28</v>
      </c>
      <c r="H78" s="56" t="s">
        <v>28</v>
      </c>
      <c r="I78" s="56" t="s">
        <v>28</v>
      </c>
      <c r="J78" s="56" t="s">
        <v>28</v>
      </c>
      <c r="K78" s="53">
        <f t="shared" si="2"/>
        <v>228.83</v>
      </c>
      <c r="L78" s="53">
        <f>'5'!O84</f>
        <v>0</v>
      </c>
      <c r="M78" s="53">
        <f t="shared" si="0"/>
        <v>228.83</v>
      </c>
      <c r="N78" s="37"/>
      <c r="O78" s="37"/>
      <c r="P78" s="37"/>
      <c r="Q78" s="45">
        <f>'5'!T75</f>
        <v>8.3000000000000007</v>
      </c>
      <c r="R78" s="35"/>
      <c r="S78" s="45">
        <f>'5'!V75</f>
        <v>47.18</v>
      </c>
      <c r="T78" s="73"/>
      <c r="U78" s="45">
        <f>'5'!X75</f>
        <v>333.45</v>
      </c>
    </row>
    <row r="79" spans="1:21" ht="96" x14ac:dyDescent="0.2">
      <c r="A79" s="68" t="s">
        <v>217</v>
      </c>
      <c r="B79" s="76" t="s">
        <v>261</v>
      </c>
      <c r="C79" s="70" t="str">
        <f>'5'!C76</f>
        <v>7 шт.</v>
      </c>
      <c r="D79" s="78">
        <f>'5'!D76</f>
        <v>200.63</v>
      </c>
      <c r="E79" s="56" t="s">
        <v>28</v>
      </c>
      <c r="F79" s="56" t="s">
        <v>28</v>
      </c>
      <c r="G79" s="56" t="s">
        <v>28</v>
      </c>
      <c r="H79" s="56" t="s">
        <v>28</v>
      </c>
      <c r="I79" s="56" t="s">
        <v>28</v>
      </c>
      <c r="J79" s="56" t="s">
        <v>28</v>
      </c>
      <c r="K79" s="53">
        <f t="shared" si="2"/>
        <v>200.63</v>
      </c>
      <c r="L79" s="53">
        <f>'5'!O85</f>
        <v>0</v>
      </c>
      <c r="M79" s="53">
        <f t="shared" si="0"/>
        <v>200.63</v>
      </c>
      <c r="N79" s="37"/>
      <c r="O79" s="37"/>
      <c r="P79" s="37"/>
      <c r="Q79" s="45">
        <f>'5'!T76</f>
        <v>11.3</v>
      </c>
      <c r="R79" s="35"/>
      <c r="S79" s="45">
        <f>'5'!V76</f>
        <v>31.45</v>
      </c>
      <c r="T79" s="73"/>
      <c r="U79" s="45">
        <f>'5'!X76</f>
        <v>214.27</v>
      </c>
    </row>
    <row r="80" spans="1:21" ht="96" x14ac:dyDescent="0.2">
      <c r="A80" s="68" t="s">
        <v>218</v>
      </c>
      <c r="B80" s="76" t="s">
        <v>262</v>
      </c>
      <c r="C80" s="70" t="str">
        <f>'5'!C77</f>
        <v>7 шт.</v>
      </c>
      <c r="D80" s="78">
        <f>'5'!D77</f>
        <v>199.59</v>
      </c>
      <c r="E80" s="53" t="s">
        <v>28</v>
      </c>
      <c r="F80" s="56" t="s">
        <v>28</v>
      </c>
      <c r="G80" s="56" t="s">
        <v>28</v>
      </c>
      <c r="H80" s="56" t="s">
        <v>28</v>
      </c>
      <c r="I80" s="56" t="s">
        <v>28</v>
      </c>
      <c r="J80" s="56" t="s">
        <v>28</v>
      </c>
      <c r="K80" s="53">
        <f t="shared" si="2"/>
        <v>199.59</v>
      </c>
      <c r="L80" s="53">
        <f>'5'!O86</f>
        <v>0</v>
      </c>
      <c r="M80" s="53">
        <f t="shared" si="0"/>
        <v>199.59</v>
      </c>
      <c r="N80" s="37"/>
      <c r="O80" s="37"/>
      <c r="P80" s="37"/>
      <c r="Q80" s="45">
        <f>'5'!T77</f>
        <v>12.2</v>
      </c>
      <c r="R80" s="35"/>
      <c r="S80" s="45">
        <f>'5'!V77</f>
        <v>27.89</v>
      </c>
      <c r="T80" s="73"/>
      <c r="U80" s="45">
        <f>'5'!X77</f>
        <v>195.33</v>
      </c>
    </row>
    <row r="81" spans="1:21" ht="96" x14ac:dyDescent="0.2">
      <c r="A81" s="68" t="s">
        <v>219</v>
      </c>
      <c r="B81" s="76" t="s">
        <v>263</v>
      </c>
      <c r="C81" s="70" t="str">
        <f>'5'!C78</f>
        <v>7 шт.</v>
      </c>
      <c r="D81" s="78">
        <f>'5'!D78</f>
        <v>200.63</v>
      </c>
      <c r="E81" s="53" t="s">
        <v>28</v>
      </c>
      <c r="F81" s="56" t="s">
        <v>28</v>
      </c>
      <c r="G81" s="56" t="s">
        <v>28</v>
      </c>
      <c r="H81" s="56" t="s">
        <v>28</v>
      </c>
      <c r="I81" s="56" t="s">
        <v>28</v>
      </c>
      <c r="J81" s="56" t="s">
        <v>28</v>
      </c>
      <c r="K81" s="53">
        <f t="shared" si="2"/>
        <v>200.63</v>
      </c>
      <c r="L81" s="53">
        <f>'5'!O87</f>
        <v>0</v>
      </c>
      <c r="M81" s="53">
        <f t="shared" si="0"/>
        <v>200.63</v>
      </c>
      <c r="N81" s="37"/>
      <c r="O81" s="37"/>
      <c r="P81" s="37"/>
      <c r="Q81" s="45">
        <f>'5'!T78</f>
        <v>14.9</v>
      </c>
      <c r="R81" s="35"/>
      <c r="S81" s="45">
        <f>'5'!V78</f>
        <v>20.77</v>
      </c>
      <c r="T81" s="73"/>
      <c r="U81" s="45">
        <f>'5'!X78</f>
        <v>161.68</v>
      </c>
    </row>
    <row r="82" spans="1:21" ht="96" x14ac:dyDescent="0.2">
      <c r="A82" s="68" t="s">
        <v>220</v>
      </c>
      <c r="B82" s="76" t="s">
        <v>264</v>
      </c>
      <c r="C82" s="70" t="str">
        <f>'5'!C79</f>
        <v>7 шт.</v>
      </c>
      <c r="D82" s="78">
        <f>'5'!D79</f>
        <v>200.63</v>
      </c>
      <c r="E82" s="57" t="s">
        <v>28</v>
      </c>
      <c r="F82" s="56" t="s">
        <v>28</v>
      </c>
      <c r="G82" s="56" t="s">
        <v>28</v>
      </c>
      <c r="H82" s="56" t="s">
        <v>28</v>
      </c>
      <c r="I82" s="56" t="s">
        <v>28</v>
      </c>
      <c r="J82" s="56" t="s">
        <v>28</v>
      </c>
      <c r="K82" s="53">
        <f t="shared" si="2"/>
        <v>200.63</v>
      </c>
      <c r="L82" s="53">
        <f>'5'!O88</f>
        <v>0</v>
      </c>
      <c r="M82" s="53">
        <f t="shared" si="0"/>
        <v>200.63</v>
      </c>
      <c r="N82" s="37"/>
      <c r="O82" s="37"/>
      <c r="P82" s="37"/>
      <c r="Q82" s="45">
        <f>'5'!T79</f>
        <v>11.5</v>
      </c>
      <c r="R82" s="35"/>
      <c r="S82" s="45">
        <f>'5'!V79</f>
        <v>29.01</v>
      </c>
      <c r="T82" s="73"/>
      <c r="U82" s="45">
        <f>'5'!X79</f>
        <v>208.99</v>
      </c>
    </row>
    <row r="83" spans="1:21" ht="108" x14ac:dyDescent="0.2">
      <c r="A83" s="68" t="s">
        <v>221</v>
      </c>
      <c r="B83" s="76" t="s">
        <v>265</v>
      </c>
      <c r="C83" s="70" t="str">
        <f>'5'!C80</f>
        <v>7 шт.</v>
      </c>
      <c r="D83" s="78">
        <f>'5'!D80</f>
        <v>212.87</v>
      </c>
      <c r="E83" s="56" t="s">
        <v>28</v>
      </c>
      <c r="F83" s="56" t="s">
        <v>28</v>
      </c>
      <c r="G83" s="56" t="s">
        <v>28</v>
      </c>
      <c r="H83" s="56" t="s">
        <v>28</v>
      </c>
      <c r="I83" s="56" t="s">
        <v>28</v>
      </c>
      <c r="J83" s="56" t="s">
        <v>28</v>
      </c>
      <c r="K83" s="53">
        <f t="shared" si="2"/>
        <v>212.87</v>
      </c>
      <c r="L83" s="53">
        <f>'5'!O89</f>
        <v>0</v>
      </c>
      <c r="M83" s="53">
        <f t="shared" si="0"/>
        <v>212.87</v>
      </c>
      <c r="N83" s="37"/>
      <c r="O83" s="37"/>
      <c r="P83" s="37"/>
      <c r="Q83" s="45">
        <f>'5'!T80</f>
        <v>9.4</v>
      </c>
      <c r="R83" s="35"/>
      <c r="S83" s="45">
        <f>'5'!V80</f>
        <v>37.57</v>
      </c>
      <c r="T83" s="73"/>
      <c r="U83" s="45">
        <f>'5'!X80</f>
        <v>271.2</v>
      </c>
    </row>
    <row r="84" spans="1:21" ht="96" x14ac:dyDescent="0.2">
      <c r="A84" s="68" t="s">
        <v>222</v>
      </c>
      <c r="B84" s="76" t="s">
        <v>266</v>
      </c>
      <c r="C84" s="70" t="str">
        <f>'5'!C81</f>
        <v>7 шт.</v>
      </c>
      <c r="D84" s="78">
        <f>'5'!D81</f>
        <v>233.43</v>
      </c>
      <c r="E84" s="56" t="s">
        <v>28</v>
      </c>
      <c r="F84" s="56" t="s">
        <v>28</v>
      </c>
      <c r="G84" s="56" t="s">
        <v>28</v>
      </c>
      <c r="H84" s="56" t="s">
        <v>28</v>
      </c>
      <c r="I84" s="56" t="s">
        <v>28</v>
      </c>
      <c r="J84" s="56" t="s">
        <v>28</v>
      </c>
      <c r="K84" s="53">
        <f t="shared" si="2"/>
        <v>233.43</v>
      </c>
      <c r="L84" s="53">
        <f>'5'!O90</f>
        <v>0</v>
      </c>
      <c r="M84" s="53">
        <f t="shared" si="0"/>
        <v>233.43</v>
      </c>
      <c r="N84" s="37"/>
      <c r="O84" s="37"/>
      <c r="P84" s="37"/>
      <c r="Q84" s="45">
        <f>'5'!T81</f>
        <v>7.4</v>
      </c>
      <c r="R84" s="35"/>
      <c r="S84" s="45">
        <f>'5'!V81</f>
        <v>53.89</v>
      </c>
      <c r="T84" s="73"/>
      <c r="U84" s="45">
        <f>'5'!X81</f>
        <v>374.25</v>
      </c>
    </row>
    <row r="85" spans="1:21" ht="96" x14ac:dyDescent="0.2">
      <c r="A85" s="68" t="s">
        <v>223</v>
      </c>
      <c r="B85" s="76" t="s">
        <v>267</v>
      </c>
      <c r="C85" s="70" t="str">
        <f>'5'!C82</f>
        <v>7 шт.</v>
      </c>
      <c r="D85" s="78">
        <f>'5'!D82</f>
        <v>247.95</v>
      </c>
      <c r="E85" s="56" t="s">
        <v>28</v>
      </c>
      <c r="F85" s="56" t="s">
        <v>28</v>
      </c>
      <c r="G85" s="56" t="s">
        <v>28</v>
      </c>
      <c r="H85" s="56" t="s">
        <v>28</v>
      </c>
      <c r="I85" s="56" t="s">
        <v>28</v>
      </c>
      <c r="J85" s="56" t="s">
        <v>28</v>
      </c>
      <c r="K85" s="53">
        <f t="shared" si="2"/>
        <v>247.95</v>
      </c>
      <c r="L85" s="53">
        <f>'5'!O91</f>
        <v>0</v>
      </c>
      <c r="M85" s="53">
        <f t="shared" si="0"/>
        <v>247.95</v>
      </c>
      <c r="N85" s="37"/>
      <c r="O85" s="37"/>
      <c r="P85" s="37"/>
      <c r="Q85" s="45">
        <f>'5'!T82</f>
        <v>7</v>
      </c>
      <c r="R85" s="35"/>
      <c r="S85" s="45">
        <f>'5'!V82</f>
        <v>67.27</v>
      </c>
      <c r="T85" s="73"/>
      <c r="U85" s="45">
        <f>'5'!X82</f>
        <v>428.81</v>
      </c>
    </row>
    <row r="86" spans="1:21" ht="72" x14ac:dyDescent="0.2">
      <c r="A86" s="68" t="s">
        <v>224</v>
      </c>
      <c r="B86" s="76" t="s">
        <v>268</v>
      </c>
      <c r="C86" s="70" t="str">
        <f>'5'!C83</f>
        <v>7 шт.</v>
      </c>
      <c r="D86" s="78">
        <f>'5'!D83</f>
        <v>221.27</v>
      </c>
      <c r="E86" s="56" t="s">
        <v>28</v>
      </c>
      <c r="F86" s="56" t="s">
        <v>28</v>
      </c>
      <c r="G86" s="56" t="s">
        <v>28</v>
      </c>
      <c r="H86" s="56" t="s">
        <v>28</v>
      </c>
      <c r="I86" s="56" t="s">
        <v>28</v>
      </c>
      <c r="J86" s="56" t="s">
        <v>28</v>
      </c>
      <c r="K86" s="53">
        <f t="shared" si="2"/>
        <v>221.27</v>
      </c>
      <c r="L86" s="53">
        <f>'5'!O92</f>
        <v>1331.43</v>
      </c>
      <c r="M86" s="53">
        <f t="shared" si="0"/>
        <v>221.27</v>
      </c>
      <c r="N86" s="37"/>
      <c r="O86" s="37"/>
      <c r="P86" s="37"/>
      <c r="Q86" s="45">
        <f>'5'!T83</f>
        <v>8.8000000000000007</v>
      </c>
      <c r="R86" s="35"/>
      <c r="S86" s="45">
        <f>'5'!V83</f>
        <v>42.41</v>
      </c>
      <c r="T86" s="73"/>
      <c r="U86" s="45">
        <f>'5'!X83</f>
        <v>304.5</v>
      </c>
    </row>
    <row r="87" spans="1:21" ht="72" x14ac:dyDescent="0.2">
      <c r="A87" s="68" t="s">
        <v>225</v>
      </c>
      <c r="B87" s="76" t="s">
        <v>269</v>
      </c>
      <c r="C87" s="70" t="str">
        <f>'5'!C84</f>
        <v>7 шт.</v>
      </c>
      <c r="D87" s="78">
        <f>'5'!D84</f>
        <v>221.75</v>
      </c>
      <c r="E87" s="56" t="s">
        <v>28</v>
      </c>
      <c r="F87" s="56" t="s">
        <v>28</v>
      </c>
      <c r="G87" s="56" t="s">
        <v>28</v>
      </c>
      <c r="H87" s="56" t="s">
        <v>28</v>
      </c>
      <c r="I87" s="56" t="s">
        <v>28</v>
      </c>
      <c r="J87" s="56" t="s">
        <v>28</v>
      </c>
      <c r="K87" s="53">
        <f t="shared" si="2"/>
        <v>221.75</v>
      </c>
      <c r="L87" s="53">
        <f>'5'!O93</f>
        <v>0</v>
      </c>
      <c r="M87" s="53">
        <f t="shared" si="0"/>
        <v>221.75</v>
      </c>
      <c r="N87" s="37"/>
      <c r="O87" s="37"/>
      <c r="P87" s="37"/>
      <c r="Q87" s="45">
        <f>'5'!T84</f>
        <v>10.7</v>
      </c>
      <c r="R87" s="35"/>
      <c r="S87" s="45">
        <f>'5'!V84</f>
        <v>32.729999999999997</v>
      </c>
      <c r="T87" s="73"/>
      <c r="U87" s="45">
        <f>'5'!X84</f>
        <v>249.9</v>
      </c>
    </row>
    <row r="88" spans="1:21" ht="84" x14ac:dyDescent="0.2">
      <c r="A88" s="68" t="s">
        <v>232</v>
      </c>
      <c r="B88" s="76" t="s">
        <v>270</v>
      </c>
      <c r="C88" s="70" t="str">
        <f>'5'!C85</f>
        <v>7 шт.</v>
      </c>
      <c r="D88" s="78">
        <f>'5'!D85</f>
        <v>221.75</v>
      </c>
      <c r="E88" s="56" t="s">
        <v>28</v>
      </c>
      <c r="F88" s="56" t="s">
        <v>28</v>
      </c>
      <c r="G88" s="56" t="s">
        <v>28</v>
      </c>
      <c r="H88" s="56" t="s">
        <v>28</v>
      </c>
      <c r="I88" s="56" t="s">
        <v>28</v>
      </c>
      <c r="J88" s="56" t="s">
        <v>28</v>
      </c>
      <c r="K88" s="53">
        <f t="shared" si="2"/>
        <v>221.75</v>
      </c>
      <c r="L88" s="53">
        <f>'5'!O94</f>
        <v>0</v>
      </c>
      <c r="M88" s="53">
        <f t="shared" si="0"/>
        <v>221.75</v>
      </c>
      <c r="N88" s="37"/>
      <c r="O88" s="37"/>
      <c r="P88" s="37"/>
      <c r="Q88" s="45">
        <f>'5'!T85</f>
        <v>9</v>
      </c>
      <c r="R88" s="79"/>
      <c r="S88" s="45">
        <f>'5'!V85</f>
        <v>40.36</v>
      </c>
      <c r="T88" s="73"/>
      <c r="U88" s="45">
        <f>'5'!X85</f>
        <v>295.27999999999997</v>
      </c>
    </row>
    <row r="89" spans="1:21" ht="72" x14ac:dyDescent="0.2">
      <c r="A89" s="68" t="s">
        <v>233</v>
      </c>
      <c r="B89" s="76" t="s">
        <v>271</v>
      </c>
      <c r="C89" s="70" t="str">
        <f>'5'!C86</f>
        <v>7 шт.</v>
      </c>
      <c r="D89" s="78">
        <f>'5'!D86</f>
        <v>243.75</v>
      </c>
      <c r="E89" s="56" t="s">
        <v>28</v>
      </c>
      <c r="F89" s="56" t="s">
        <v>28</v>
      </c>
      <c r="G89" s="56" t="s">
        <v>28</v>
      </c>
      <c r="H89" s="56" t="s">
        <v>28</v>
      </c>
      <c r="I89" s="56" t="s">
        <v>28</v>
      </c>
      <c r="J89" s="56" t="s">
        <v>28</v>
      </c>
      <c r="K89" s="53">
        <f t="shared" si="2"/>
        <v>243.75</v>
      </c>
      <c r="L89" s="53">
        <f>'5'!O95</f>
        <v>0</v>
      </c>
      <c r="M89" s="53">
        <f t="shared" si="0"/>
        <v>243.75</v>
      </c>
      <c r="N89" s="37"/>
      <c r="O89" s="37"/>
      <c r="P89" s="37"/>
      <c r="Q89" s="45">
        <f>'5'!T86</f>
        <v>7.1</v>
      </c>
      <c r="R89" s="79"/>
      <c r="S89" s="45">
        <f>'5'!V86</f>
        <v>60.24</v>
      </c>
      <c r="T89" s="73"/>
      <c r="U89" s="45">
        <f>'5'!X86</f>
        <v>409.73</v>
      </c>
    </row>
    <row r="90" spans="1:21" ht="84" x14ac:dyDescent="0.2">
      <c r="A90" s="68" t="s">
        <v>234</v>
      </c>
      <c r="B90" s="76" t="s">
        <v>272</v>
      </c>
      <c r="C90" s="70" t="str">
        <f>'5'!C87</f>
        <v>7 шт.</v>
      </c>
      <c r="D90" s="78">
        <f>'5'!D87</f>
        <v>234.39</v>
      </c>
      <c r="E90" s="56" t="s">
        <v>28</v>
      </c>
      <c r="F90" s="56" t="s">
        <v>28</v>
      </c>
      <c r="G90" s="56" t="s">
        <v>28</v>
      </c>
      <c r="H90" s="56" t="s">
        <v>28</v>
      </c>
      <c r="I90" s="56" t="s">
        <v>28</v>
      </c>
      <c r="J90" s="56" t="s">
        <v>28</v>
      </c>
      <c r="K90" s="53">
        <f t="shared" si="2"/>
        <v>234.39</v>
      </c>
      <c r="L90" s="53">
        <f>'5'!O96</f>
        <v>0</v>
      </c>
      <c r="M90" s="53">
        <f t="shared" si="0"/>
        <v>234.39</v>
      </c>
      <c r="N90" s="37"/>
      <c r="O90" s="37"/>
      <c r="P90" s="37"/>
      <c r="Q90" s="45">
        <f>'5'!T87</f>
        <v>7.7</v>
      </c>
      <c r="R90" s="79"/>
      <c r="S90" s="45">
        <f>'5'!V87</f>
        <v>53.06</v>
      </c>
      <c r="T90" s="73"/>
      <c r="U90" s="45">
        <f>'5'!X87</f>
        <v>365.83</v>
      </c>
    </row>
    <row r="91" spans="1:21" ht="84" x14ac:dyDescent="0.2">
      <c r="A91" s="68" t="s">
        <v>235</v>
      </c>
      <c r="B91" s="76" t="s">
        <v>273</v>
      </c>
      <c r="C91" s="70" t="str">
        <f>'5'!C88</f>
        <v>7 шт.</v>
      </c>
      <c r="D91" s="78">
        <f>'5'!D88</f>
        <v>262.47000000000003</v>
      </c>
      <c r="E91" s="56" t="s">
        <v>28</v>
      </c>
      <c r="F91" s="56" t="s">
        <v>28</v>
      </c>
      <c r="G91" s="56" t="s">
        <v>28</v>
      </c>
      <c r="H91" s="56" t="s">
        <v>28</v>
      </c>
      <c r="I91" s="56" t="s">
        <v>28</v>
      </c>
      <c r="J91" s="56" t="s">
        <v>28</v>
      </c>
      <c r="K91" s="53">
        <f t="shared" si="2"/>
        <v>262.47000000000003</v>
      </c>
      <c r="L91" s="53">
        <f>'5'!O97</f>
        <v>0</v>
      </c>
      <c r="M91" s="53">
        <f t="shared" si="0"/>
        <v>262.47000000000003</v>
      </c>
      <c r="N91" s="37"/>
      <c r="O91" s="37"/>
      <c r="P91" s="37"/>
      <c r="Q91" s="45">
        <f>'5'!T88</f>
        <v>7</v>
      </c>
      <c r="R91" s="79"/>
      <c r="S91" s="45">
        <f>'5'!V88</f>
        <v>66.03</v>
      </c>
      <c r="T91" s="73"/>
      <c r="U91" s="45">
        <f>'5'!X88</f>
        <v>452.11</v>
      </c>
    </row>
    <row r="92" spans="1:21" ht="84" x14ac:dyDescent="0.2">
      <c r="A92" s="68" t="s">
        <v>236</v>
      </c>
      <c r="B92" s="76" t="s">
        <v>274</v>
      </c>
      <c r="C92" s="70" t="str">
        <f>'5'!C89</f>
        <v>6 шт.</v>
      </c>
      <c r="D92" s="78">
        <f>'5'!D89</f>
        <v>236.26</v>
      </c>
      <c r="E92" s="56" t="s">
        <v>28</v>
      </c>
      <c r="F92" s="56" t="s">
        <v>28</v>
      </c>
      <c r="G92" s="56" t="s">
        <v>28</v>
      </c>
      <c r="H92" s="56" t="s">
        <v>28</v>
      </c>
      <c r="I92" s="56" t="s">
        <v>28</v>
      </c>
      <c r="J92" s="56" t="s">
        <v>28</v>
      </c>
      <c r="K92" s="53">
        <f t="shared" si="2"/>
        <v>236.26</v>
      </c>
      <c r="L92" s="53">
        <f>'5'!O98</f>
        <v>0</v>
      </c>
      <c r="M92" s="53">
        <f t="shared" si="0"/>
        <v>236.26</v>
      </c>
      <c r="N92" s="37"/>
      <c r="O92" s="37"/>
      <c r="P92" s="37"/>
      <c r="Q92" s="45">
        <f>'5'!T89</f>
        <v>3.6</v>
      </c>
      <c r="R92" s="79"/>
      <c r="S92" s="45">
        <f>'5'!V89</f>
        <v>126.5</v>
      </c>
      <c r="T92" s="73"/>
      <c r="U92" s="45">
        <f>'5'!X89</f>
        <v>797.21</v>
      </c>
    </row>
    <row r="93" spans="1:21" ht="84" x14ac:dyDescent="0.2">
      <c r="A93" s="68" t="s">
        <v>237</v>
      </c>
      <c r="B93" s="76" t="s">
        <v>275</v>
      </c>
      <c r="C93" s="70" t="str">
        <f>'5'!C90</f>
        <v>7 шт.</v>
      </c>
      <c r="D93" s="78">
        <f>'5'!D90</f>
        <v>267.95</v>
      </c>
      <c r="E93" s="56" t="s">
        <v>28</v>
      </c>
      <c r="F93" s="56" t="s">
        <v>28</v>
      </c>
      <c r="G93" s="56" t="s">
        <v>28</v>
      </c>
      <c r="H93" s="56" t="s">
        <v>28</v>
      </c>
      <c r="I93" s="56" t="s">
        <v>28</v>
      </c>
      <c r="J93" s="56" t="s">
        <v>28</v>
      </c>
      <c r="K93" s="53">
        <f t="shared" si="2"/>
        <v>267.95</v>
      </c>
      <c r="L93" s="53">
        <f>'5'!O99</f>
        <v>1331.43</v>
      </c>
      <c r="M93" s="53">
        <f t="shared" si="0"/>
        <v>267.95</v>
      </c>
      <c r="N93" s="37"/>
      <c r="O93" s="37"/>
      <c r="P93" s="37"/>
      <c r="Q93" s="45">
        <f>'5'!T90</f>
        <v>6.5</v>
      </c>
      <c r="R93" s="79"/>
      <c r="S93" s="45">
        <f>'5'!V90</f>
        <v>73.569999999999993</v>
      </c>
      <c r="T93" s="73"/>
      <c r="U93" s="45">
        <f>'5'!X90</f>
        <v>500.07</v>
      </c>
    </row>
    <row r="94" spans="1:21" ht="84" x14ac:dyDescent="0.2">
      <c r="A94" s="68" t="s">
        <v>238</v>
      </c>
      <c r="B94" s="76" t="s">
        <v>276</v>
      </c>
      <c r="C94" s="70" t="str">
        <f>'5'!C91</f>
        <v>7 шт.</v>
      </c>
      <c r="D94" s="78">
        <f>'5'!D91</f>
        <v>283.43</v>
      </c>
      <c r="E94" s="56" t="s">
        <v>28</v>
      </c>
      <c r="F94" s="56" t="s">
        <v>28</v>
      </c>
      <c r="G94" s="56" t="s">
        <v>28</v>
      </c>
      <c r="H94" s="56" t="s">
        <v>28</v>
      </c>
      <c r="I94" s="56" t="s">
        <v>28</v>
      </c>
      <c r="J94" s="56" t="s">
        <v>28</v>
      </c>
      <c r="K94" s="53">
        <f t="shared" si="2"/>
        <v>283.43</v>
      </c>
      <c r="L94" s="53">
        <f>'5'!O100</f>
        <v>0</v>
      </c>
      <c r="M94" s="53">
        <f t="shared" si="0"/>
        <v>283.43</v>
      </c>
      <c r="N94" s="37"/>
      <c r="O94" s="37"/>
      <c r="P94" s="37"/>
      <c r="Q94" s="45">
        <f>'5'!T91</f>
        <v>5.4</v>
      </c>
      <c r="R94" s="79"/>
      <c r="S94" s="45">
        <f>'5'!V91</f>
        <v>95.46</v>
      </c>
      <c r="T94" s="73"/>
      <c r="U94" s="45">
        <f>'5'!X91</f>
        <v>635.96</v>
      </c>
    </row>
    <row r="95" spans="1:21" ht="13.5" customHeight="1" x14ac:dyDescent="0.2">
      <c r="A95" s="273" t="s">
        <v>108</v>
      </c>
      <c r="B95" s="274"/>
      <c r="C95" s="275"/>
      <c r="D95" s="53">
        <f>SUM(D58:D94)</f>
        <v>7804.0200000000023</v>
      </c>
      <c r="E95" s="53" t="s">
        <v>28</v>
      </c>
      <c r="F95" s="53" t="s">
        <v>28</v>
      </c>
      <c r="G95" s="37" t="s">
        <v>198</v>
      </c>
      <c r="H95" s="37" t="s">
        <v>198</v>
      </c>
      <c r="I95" s="56" t="str">
        <f>'5'!J92</f>
        <v>-</v>
      </c>
      <c r="J95" s="37" t="s">
        <v>198</v>
      </c>
      <c r="K95" s="53">
        <f>SUM(K58:K87)</f>
        <v>4722.59</v>
      </c>
      <c r="L95" s="53">
        <f>SUM(L58:L87)</f>
        <v>2662.86</v>
      </c>
      <c r="M95" s="53">
        <f>SUM(M58:M94)</f>
        <v>7804.0200000000023</v>
      </c>
      <c r="N95" s="37"/>
      <c r="O95" s="37"/>
      <c r="P95" s="37"/>
      <c r="Q95" s="45" t="str">
        <f>'5'!T92</f>
        <v>-</v>
      </c>
      <c r="R95" s="37"/>
      <c r="S95" s="45" t="str">
        <f>'5'!V92</f>
        <v>-</v>
      </c>
      <c r="T95" s="45" t="str">
        <f>'5'!W92</f>
        <v>-</v>
      </c>
      <c r="U95" s="45" t="str">
        <f>'5'!X92</f>
        <v>-</v>
      </c>
    </row>
    <row r="96" spans="1:21" ht="17.25" hidden="1" customHeight="1" x14ac:dyDescent="0.2">
      <c r="A96" s="37" t="s">
        <v>58</v>
      </c>
      <c r="B96" s="279" t="s">
        <v>169</v>
      </c>
      <c r="C96" s="280"/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1"/>
    </row>
    <row r="97" spans="1:21" ht="12.75" hidden="1" customHeight="1" x14ac:dyDescent="0.2">
      <c r="A97" s="2"/>
      <c r="B97" s="2"/>
      <c r="C97" s="2"/>
      <c r="D97" s="2"/>
      <c r="E97" s="36" t="s">
        <v>28</v>
      </c>
      <c r="F97" s="36" t="s">
        <v>28</v>
      </c>
      <c r="G97" s="36" t="s">
        <v>28</v>
      </c>
      <c r="H97" s="36" t="s">
        <v>28</v>
      </c>
      <c r="I97" s="36" t="s">
        <v>28</v>
      </c>
      <c r="J97" s="36" t="s">
        <v>28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" hidden="1" customHeight="1" x14ac:dyDescent="0.2">
      <c r="A98" s="273" t="s">
        <v>109</v>
      </c>
      <c r="B98" s="274"/>
      <c r="C98" s="275"/>
      <c r="D98" s="37"/>
      <c r="E98" s="37" t="s">
        <v>28</v>
      </c>
      <c r="F98" s="37" t="s">
        <v>28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ht="14.25" hidden="1" customHeight="1" x14ac:dyDescent="0.2">
      <c r="A99" s="289" t="s">
        <v>156</v>
      </c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</row>
    <row r="100" spans="1:21" ht="14.25" hidden="1" customHeight="1" x14ac:dyDescent="0.2">
      <c r="A100" s="2">
        <v>1</v>
      </c>
      <c r="B100" s="2">
        <v>2</v>
      </c>
      <c r="C100" s="2">
        <v>3</v>
      </c>
      <c r="D100" s="2">
        <v>4</v>
      </c>
      <c r="E100" s="2">
        <v>5</v>
      </c>
      <c r="F100" s="2">
        <v>6</v>
      </c>
      <c r="G100" s="40">
        <v>7</v>
      </c>
      <c r="H100" s="2">
        <v>8</v>
      </c>
      <c r="I100" s="2">
        <v>9</v>
      </c>
      <c r="J100" s="2">
        <v>10</v>
      </c>
      <c r="K100" s="2">
        <v>11</v>
      </c>
      <c r="L100" s="2">
        <v>12</v>
      </c>
      <c r="M100" s="2">
        <v>13</v>
      </c>
      <c r="N100" s="282">
        <v>14</v>
      </c>
      <c r="O100" s="283"/>
      <c r="P100" s="2">
        <v>15</v>
      </c>
      <c r="Q100" s="2">
        <v>16</v>
      </c>
      <c r="R100" s="2">
        <v>17</v>
      </c>
      <c r="S100" s="2">
        <v>18</v>
      </c>
      <c r="T100" s="2">
        <v>19</v>
      </c>
      <c r="U100" s="2">
        <v>20</v>
      </c>
    </row>
    <row r="101" spans="1:21" ht="13.15" hidden="1" customHeight="1" x14ac:dyDescent="0.2">
      <c r="A101" s="41" t="s">
        <v>59</v>
      </c>
      <c r="B101" s="273" t="s">
        <v>96</v>
      </c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5"/>
    </row>
    <row r="102" spans="1:21" ht="12" hidden="1" customHeight="1" x14ac:dyDescent="0.2">
      <c r="A102" s="2"/>
      <c r="B102" s="2"/>
      <c r="C102" s="2"/>
      <c r="D102" s="2"/>
      <c r="E102" s="36" t="s">
        <v>28</v>
      </c>
      <c r="F102" s="36" t="s">
        <v>28</v>
      </c>
      <c r="G102" s="36" t="s">
        <v>28</v>
      </c>
      <c r="H102" s="36" t="s">
        <v>28</v>
      </c>
      <c r="I102" s="36" t="s">
        <v>28</v>
      </c>
      <c r="J102" s="36" t="s">
        <v>28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hidden="1" customHeight="1" x14ac:dyDescent="0.2">
      <c r="A103" s="273" t="s">
        <v>110</v>
      </c>
      <c r="B103" s="274"/>
      <c r="C103" s="275"/>
      <c r="D103" s="37"/>
      <c r="E103" s="37" t="s">
        <v>28</v>
      </c>
      <c r="F103" s="37" t="s">
        <v>28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ht="14.45" customHeight="1" x14ac:dyDescent="0.2">
      <c r="A104" s="273" t="s">
        <v>111</v>
      </c>
      <c r="B104" s="274"/>
      <c r="C104" s="275"/>
      <c r="D104" s="53">
        <f>D95</f>
        <v>7804.0200000000023</v>
      </c>
      <c r="E104" s="53" t="str">
        <f>E95</f>
        <v>х </v>
      </c>
      <c r="F104" s="53" t="str">
        <f>F95</f>
        <v>х </v>
      </c>
      <c r="G104" s="37" t="s">
        <v>198</v>
      </c>
      <c r="H104" s="37" t="s">
        <v>198</v>
      </c>
      <c r="I104" s="56" t="str">
        <f>I95</f>
        <v>-</v>
      </c>
      <c r="J104" s="37" t="s">
        <v>198</v>
      </c>
      <c r="K104" s="53">
        <f>K95</f>
        <v>4722.59</v>
      </c>
      <c r="L104" s="53">
        <f>L95</f>
        <v>2662.86</v>
      </c>
      <c r="M104" s="53">
        <f>D104</f>
        <v>7804.0200000000023</v>
      </c>
      <c r="N104" s="37"/>
      <c r="O104" s="37"/>
      <c r="P104" s="37"/>
      <c r="Q104" s="47" t="str">
        <f>Q95</f>
        <v>-</v>
      </c>
      <c r="R104" s="37"/>
      <c r="S104" s="53" t="str">
        <f>S95</f>
        <v>-</v>
      </c>
      <c r="T104" s="53" t="str">
        <f>T95</f>
        <v>-</v>
      </c>
      <c r="U104" s="53" t="str">
        <f>U95</f>
        <v>-</v>
      </c>
    </row>
    <row r="105" spans="1:21" ht="15.6" hidden="1" customHeight="1" x14ac:dyDescent="0.2">
      <c r="A105" s="41" t="s">
        <v>47</v>
      </c>
      <c r="B105" s="299" t="s">
        <v>171</v>
      </c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1"/>
    </row>
    <row r="106" spans="1:21" ht="14.45" hidden="1" customHeight="1" x14ac:dyDescent="0.2">
      <c r="A106" s="3" t="s">
        <v>18</v>
      </c>
      <c r="B106" s="279" t="s">
        <v>94</v>
      </c>
      <c r="C106" s="280"/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1"/>
    </row>
    <row r="107" spans="1:21" ht="13.9" hidden="1" customHeight="1" x14ac:dyDescent="0.2">
      <c r="A107" s="2"/>
      <c r="B107" s="2"/>
      <c r="C107" s="2"/>
      <c r="D107" s="2"/>
      <c r="E107" s="36" t="s">
        <v>28</v>
      </c>
      <c r="F107" s="36" t="s">
        <v>28</v>
      </c>
      <c r="G107" s="36" t="s">
        <v>28</v>
      </c>
      <c r="H107" s="36" t="s">
        <v>28</v>
      </c>
      <c r="I107" s="36" t="s">
        <v>28</v>
      </c>
      <c r="J107" s="36" t="s">
        <v>28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3.5" hidden="1" customHeight="1" x14ac:dyDescent="0.2">
      <c r="A108" s="273" t="s">
        <v>112</v>
      </c>
      <c r="B108" s="274"/>
      <c r="C108" s="275"/>
      <c r="D108" s="37"/>
      <c r="E108" s="37" t="s">
        <v>28</v>
      </c>
      <c r="F108" s="37" t="s">
        <v>28</v>
      </c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spans="1:21" ht="18" hidden="1" customHeight="1" x14ac:dyDescent="0.2">
      <c r="A109" s="24" t="s">
        <v>19</v>
      </c>
      <c r="B109" s="279" t="s">
        <v>169</v>
      </c>
      <c r="C109" s="280"/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1"/>
    </row>
    <row r="110" spans="1:21" ht="14.25" hidden="1" customHeight="1" x14ac:dyDescent="0.2">
      <c r="A110" s="2"/>
      <c r="B110" s="2"/>
      <c r="C110" s="2"/>
      <c r="D110" s="2"/>
      <c r="E110" s="36" t="s">
        <v>28</v>
      </c>
      <c r="F110" s="36" t="s">
        <v>28</v>
      </c>
      <c r="G110" s="36" t="s">
        <v>28</v>
      </c>
      <c r="H110" s="36" t="s">
        <v>28</v>
      </c>
      <c r="I110" s="36" t="s">
        <v>28</v>
      </c>
      <c r="J110" s="36" t="s">
        <v>28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3.5" hidden="1" customHeight="1" x14ac:dyDescent="0.2">
      <c r="A111" s="273" t="s">
        <v>113</v>
      </c>
      <c r="B111" s="274"/>
      <c r="C111" s="275"/>
      <c r="D111" s="37"/>
      <c r="E111" s="37" t="s">
        <v>28</v>
      </c>
      <c r="F111" s="37" t="s">
        <v>28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</row>
    <row r="112" spans="1:21" ht="15.75" hidden="1" customHeight="1" x14ac:dyDescent="0.2">
      <c r="A112" s="37" t="s">
        <v>48</v>
      </c>
      <c r="B112" s="279" t="s">
        <v>106</v>
      </c>
      <c r="C112" s="280"/>
      <c r="D112" s="280"/>
      <c r="E112" s="280"/>
      <c r="F112" s="280"/>
      <c r="G112" s="280"/>
      <c r="H112" s="280"/>
      <c r="I112" s="280"/>
      <c r="J112" s="280"/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1"/>
    </row>
    <row r="113" spans="1:21" ht="13.5" hidden="1" customHeight="1" x14ac:dyDescent="0.2">
      <c r="A113" s="2"/>
      <c r="B113" s="2"/>
      <c r="C113" s="2"/>
      <c r="D113" s="2"/>
      <c r="E113" s="36" t="s">
        <v>28</v>
      </c>
      <c r="F113" s="36" t="s">
        <v>28</v>
      </c>
      <c r="G113" s="36" t="s">
        <v>28</v>
      </c>
      <c r="H113" s="36" t="s">
        <v>28</v>
      </c>
      <c r="I113" s="36" t="s">
        <v>28</v>
      </c>
      <c r="J113" s="36" t="s">
        <v>28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hidden="1" customHeight="1" x14ac:dyDescent="0.2">
      <c r="A114" s="273" t="s">
        <v>114</v>
      </c>
      <c r="B114" s="274"/>
      <c r="C114" s="275"/>
      <c r="D114" s="37"/>
      <c r="E114" s="37" t="s">
        <v>28</v>
      </c>
      <c r="F114" s="37" t="s">
        <v>28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21" ht="13.5" hidden="1" customHeight="1" x14ac:dyDescent="0.2">
      <c r="A115" s="24"/>
      <c r="B115" s="24"/>
      <c r="C115" s="24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</row>
    <row r="116" spans="1:21" ht="15" hidden="1" customHeight="1" x14ac:dyDescent="0.2">
      <c r="A116" s="24" t="s">
        <v>20</v>
      </c>
      <c r="B116" s="279" t="s">
        <v>107</v>
      </c>
      <c r="C116" s="280"/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1"/>
    </row>
    <row r="117" spans="1:21" ht="12.75" hidden="1" customHeight="1" x14ac:dyDescent="0.2">
      <c r="A117" s="2"/>
      <c r="B117" s="2"/>
      <c r="C117" s="2"/>
      <c r="D117" s="2"/>
      <c r="E117" s="36" t="s">
        <v>28</v>
      </c>
      <c r="F117" s="36" t="s">
        <v>28</v>
      </c>
      <c r="G117" s="36" t="s">
        <v>28</v>
      </c>
      <c r="H117" s="36" t="s">
        <v>28</v>
      </c>
      <c r="I117" s="36" t="s">
        <v>28</v>
      </c>
      <c r="J117" s="36" t="s">
        <v>28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8" hidden="1" customHeight="1" x14ac:dyDescent="0.2">
      <c r="A118" s="273" t="s">
        <v>115</v>
      </c>
      <c r="B118" s="274"/>
      <c r="C118" s="275"/>
      <c r="D118" s="37"/>
      <c r="E118" s="37" t="s">
        <v>28</v>
      </c>
      <c r="F118" s="37" t="s">
        <v>28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spans="1:21" ht="13.5" hidden="1" customHeight="1" x14ac:dyDescent="0.2">
      <c r="A119" s="37" t="s">
        <v>71</v>
      </c>
      <c r="B119" s="273" t="s">
        <v>96</v>
      </c>
      <c r="C119" s="274"/>
      <c r="D119" s="274"/>
      <c r="E119" s="274"/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275"/>
    </row>
    <row r="120" spans="1:21" ht="15" hidden="1" customHeight="1" x14ac:dyDescent="0.2">
      <c r="A120" s="2"/>
      <c r="B120" s="2"/>
      <c r="C120" s="2"/>
      <c r="D120" s="2"/>
      <c r="E120" s="36" t="s">
        <v>28</v>
      </c>
      <c r="F120" s="36" t="s">
        <v>28</v>
      </c>
      <c r="G120" s="36" t="s">
        <v>28</v>
      </c>
      <c r="H120" s="36" t="s">
        <v>28</v>
      </c>
      <c r="I120" s="36" t="s">
        <v>28</v>
      </c>
      <c r="J120" s="36" t="s">
        <v>28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3.5" hidden="1" customHeight="1" x14ac:dyDescent="0.2">
      <c r="A121" s="273" t="s">
        <v>116</v>
      </c>
      <c r="B121" s="274"/>
      <c r="C121" s="275"/>
      <c r="D121" s="37"/>
      <c r="E121" s="37" t="s">
        <v>28</v>
      </c>
      <c r="F121" s="37" t="s">
        <v>28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</row>
    <row r="122" spans="1:21" ht="12.75" hidden="1" customHeight="1" x14ac:dyDescent="0.2">
      <c r="A122" s="273" t="s">
        <v>117</v>
      </c>
      <c r="B122" s="274"/>
      <c r="C122" s="275"/>
      <c r="D122" s="37"/>
      <c r="E122" s="37" t="s">
        <v>28</v>
      </c>
      <c r="F122" s="37" t="s">
        <v>28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</row>
    <row r="123" spans="1:21" ht="14.25" customHeight="1" x14ac:dyDescent="0.2">
      <c r="A123" s="282" t="s">
        <v>153</v>
      </c>
      <c r="B123" s="294"/>
      <c r="C123" s="283"/>
      <c r="D123" s="54">
        <f>D104</f>
        <v>7804.0200000000023</v>
      </c>
      <c r="E123" s="54" t="str">
        <f>E104</f>
        <v>х </v>
      </c>
      <c r="F123" s="54" t="str">
        <f>F104</f>
        <v>х </v>
      </c>
      <c r="G123" s="37" t="s">
        <v>198</v>
      </c>
      <c r="H123" s="37" t="s">
        <v>198</v>
      </c>
      <c r="I123" s="55" t="str">
        <f>I104</f>
        <v>-</v>
      </c>
      <c r="J123" s="37" t="s">
        <v>198</v>
      </c>
      <c r="K123" s="54">
        <f>K104</f>
        <v>4722.59</v>
      </c>
      <c r="L123" s="54">
        <f>L104</f>
        <v>2662.86</v>
      </c>
      <c r="M123" s="54">
        <f>D123</f>
        <v>7804.0200000000023</v>
      </c>
      <c r="N123" s="37"/>
      <c r="O123" s="37"/>
      <c r="P123" s="37"/>
      <c r="Q123" s="46" t="str">
        <f>Q104</f>
        <v>-</v>
      </c>
      <c r="R123" s="2"/>
      <c r="S123" s="54" t="str">
        <f>S104</f>
        <v>-</v>
      </c>
      <c r="T123" s="54" t="str">
        <f>T104</f>
        <v>-</v>
      </c>
      <c r="U123" s="54" t="str">
        <f>U104</f>
        <v>-</v>
      </c>
    </row>
    <row r="124" spans="1:21" ht="12.75" customHeight="1" x14ac:dyDescent="0.2">
      <c r="A124" s="25" t="s">
        <v>129</v>
      </c>
      <c r="B124" s="340" t="s">
        <v>21</v>
      </c>
      <c r="C124" s="341"/>
      <c r="D124" s="341"/>
      <c r="E124" s="341"/>
      <c r="F124" s="341"/>
      <c r="G124" s="341"/>
      <c r="H124" s="341"/>
      <c r="I124" s="341"/>
      <c r="J124" s="341"/>
      <c r="K124" s="341"/>
      <c r="L124" s="341"/>
      <c r="M124" s="341"/>
      <c r="N124" s="341"/>
      <c r="O124" s="341"/>
      <c r="P124" s="341"/>
      <c r="Q124" s="341"/>
      <c r="R124" s="341"/>
      <c r="S124" s="341"/>
      <c r="T124" s="341"/>
      <c r="U124" s="342"/>
    </row>
    <row r="125" spans="1:21" ht="12" customHeight="1" x14ac:dyDescent="0.2">
      <c r="A125" s="28" t="s">
        <v>22</v>
      </c>
      <c r="B125" s="276" t="s">
        <v>173</v>
      </c>
      <c r="C125" s="277"/>
      <c r="D125" s="277"/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8"/>
    </row>
    <row r="126" spans="1:21" ht="10.5" customHeight="1" x14ac:dyDescent="0.2">
      <c r="A126" s="29" t="s">
        <v>23</v>
      </c>
      <c r="B126" s="279" t="s">
        <v>94</v>
      </c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1"/>
    </row>
    <row r="127" spans="1:21" ht="9.75" customHeight="1" x14ac:dyDescent="0.2">
      <c r="A127" s="28" t="s">
        <v>198</v>
      </c>
      <c r="B127" s="37" t="s">
        <v>198</v>
      </c>
      <c r="C127" s="37" t="s">
        <v>198</v>
      </c>
      <c r="D127" s="37" t="s">
        <v>198</v>
      </c>
      <c r="E127" s="36" t="s">
        <v>28</v>
      </c>
      <c r="F127" s="36" t="s">
        <v>28</v>
      </c>
      <c r="G127" s="36" t="s">
        <v>28</v>
      </c>
      <c r="H127" s="36" t="s">
        <v>28</v>
      </c>
      <c r="I127" s="36" t="s">
        <v>28</v>
      </c>
      <c r="J127" s="36" t="s">
        <v>28</v>
      </c>
      <c r="K127" s="28" t="s">
        <v>198</v>
      </c>
      <c r="L127" s="28" t="s">
        <v>198</v>
      </c>
      <c r="M127" s="28" t="s">
        <v>198</v>
      </c>
      <c r="N127" s="28"/>
      <c r="O127" s="28"/>
      <c r="P127" s="28"/>
      <c r="Q127" s="28" t="s">
        <v>198</v>
      </c>
      <c r="R127" s="28"/>
      <c r="S127" s="28" t="s">
        <v>198</v>
      </c>
      <c r="T127" s="28" t="s">
        <v>198</v>
      </c>
      <c r="U127" s="28" t="s">
        <v>198</v>
      </c>
    </row>
    <row r="128" spans="1:21" ht="10.5" customHeight="1" x14ac:dyDescent="0.2">
      <c r="A128" s="273" t="s">
        <v>118</v>
      </c>
      <c r="B128" s="274"/>
      <c r="C128" s="275"/>
      <c r="D128" s="37" t="s">
        <v>198</v>
      </c>
      <c r="E128" s="36" t="s">
        <v>28</v>
      </c>
      <c r="F128" s="36" t="s">
        <v>28</v>
      </c>
      <c r="G128" s="28" t="s">
        <v>198</v>
      </c>
      <c r="H128" s="28" t="s">
        <v>198</v>
      </c>
      <c r="I128" s="28" t="s">
        <v>198</v>
      </c>
      <c r="J128" s="28" t="s">
        <v>198</v>
      </c>
      <c r="K128" s="28" t="s">
        <v>198</v>
      </c>
      <c r="L128" s="28" t="s">
        <v>198</v>
      </c>
      <c r="M128" s="28" t="s">
        <v>198</v>
      </c>
      <c r="N128" s="28"/>
      <c r="O128" s="28"/>
      <c r="P128" s="28"/>
      <c r="Q128" s="28" t="s">
        <v>198</v>
      </c>
      <c r="R128" s="28"/>
      <c r="S128" s="28" t="s">
        <v>198</v>
      </c>
      <c r="T128" s="28" t="s">
        <v>198</v>
      </c>
      <c r="U128" s="28" t="s">
        <v>198</v>
      </c>
    </row>
    <row r="129" spans="1:21" ht="15.75" hidden="1" customHeight="1" x14ac:dyDescent="0.2">
      <c r="A129" s="37" t="s">
        <v>60</v>
      </c>
      <c r="B129" s="279" t="s">
        <v>169</v>
      </c>
      <c r="C129" s="280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1"/>
    </row>
    <row r="130" spans="1:21" ht="12.75" hidden="1" customHeight="1" x14ac:dyDescent="0.2">
      <c r="A130" s="2"/>
      <c r="B130" s="2"/>
      <c r="C130" s="2"/>
      <c r="D130" s="2"/>
      <c r="E130" s="36" t="s">
        <v>28</v>
      </c>
      <c r="F130" s="36" t="s">
        <v>28</v>
      </c>
      <c r="G130" s="36" t="s">
        <v>28</v>
      </c>
      <c r="H130" s="36" t="s">
        <v>28</v>
      </c>
      <c r="I130" s="36" t="s">
        <v>28</v>
      </c>
      <c r="J130" s="36" t="s">
        <v>28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hidden="1" customHeight="1" x14ac:dyDescent="0.2">
      <c r="A131" s="273" t="s">
        <v>119</v>
      </c>
      <c r="B131" s="274"/>
      <c r="C131" s="275"/>
      <c r="D131" s="37"/>
      <c r="E131" s="37" t="s">
        <v>28</v>
      </c>
      <c r="F131" s="37" t="s">
        <v>28</v>
      </c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</row>
    <row r="132" spans="1:21" ht="16.5" hidden="1" customHeight="1" x14ac:dyDescent="0.2">
      <c r="A132" s="41" t="s">
        <v>61</v>
      </c>
      <c r="B132" s="273" t="s">
        <v>96</v>
      </c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  <c r="U132" s="275"/>
    </row>
    <row r="133" spans="1:21" ht="12" hidden="1" customHeight="1" x14ac:dyDescent="0.2">
      <c r="A133" s="2"/>
      <c r="B133" s="2"/>
      <c r="C133" s="2"/>
      <c r="D133" s="2"/>
      <c r="E133" s="36" t="s">
        <v>28</v>
      </c>
      <c r="F133" s="36" t="s">
        <v>28</v>
      </c>
      <c r="G133" s="36" t="s">
        <v>28</v>
      </c>
      <c r="H133" s="36" t="s">
        <v>28</v>
      </c>
      <c r="I133" s="36" t="s">
        <v>28</v>
      </c>
      <c r="J133" s="36" t="s">
        <v>28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1.25" hidden="1" customHeight="1" x14ac:dyDescent="0.2">
      <c r="A134" s="273" t="s">
        <v>120</v>
      </c>
      <c r="B134" s="274"/>
      <c r="C134" s="275"/>
      <c r="D134" s="37"/>
      <c r="E134" s="37" t="s">
        <v>63</v>
      </c>
      <c r="F134" s="37" t="s">
        <v>63</v>
      </c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ht="10.5" customHeight="1" x14ac:dyDescent="0.2">
      <c r="A135" s="273" t="s">
        <v>121</v>
      </c>
      <c r="B135" s="274"/>
      <c r="C135" s="275"/>
      <c r="D135" s="37" t="s">
        <v>198</v>
      </c>
      <c r="E135" s="36" t="s">
        <v>28</v>
      </c>
      <c r="F135" s="36" t="s">
        <v>28</v>
      </c>
      <c r="G135" s="28" t="s">
        <v>198</v>
      </c>
      <c r="H135" s="28" t="s">
        <v>198</v>
      </c>
      <c r="I135" s="28" t="s">
        <v>198</v>
      </c>
      <c r="J135" s="28" t="s">
        <v>198</v>
      </c>
      <c r="K135" s="28" t="s">
        <v>198</v>
      </c>
      <c r="L135" s="28" t="s">
        <v>198</v>
      </c>
      <c r="M135" s="28" t="s">
        <v>198</v>
      </c>
      <c r="N135" s="28"/>
      <c r="O135" s="28"/>
      <c r="P135" s="28"/>
      <c r="Q135" s="28" t="s">
        <v>198</v>
      </c>
      <c r="R135" s="28"/>
      <c r="S135" s="28" t="s">
        <v>198</v>
      </c>
      <c r="T135" s="28" t="s">
        <v>198</v>
      </c>
      <c r="U135" s="28" t="s">
        <v>198</v>
      </c>
    </row>
    <row r="136" spans="1:21" ht="12.75" hidden="1" customHeight="1" x14ac:dyDescent="0.2">
      <c r="A136" s="289" t="s">
        <v>157</v>
      </c>
      <c r="B136" s="298"/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</row>
    <row r="137" spans="1:21" ht="12.75" hidden="1" customHeight="1" x14ac:dyDescent="0.2">
      <c r="A137" s="2">
        <v>1</v>
      </c>
      <c r="B137" s="2">
        <v>2</v>
      </c>
      <c r="C137" s="2">
        <v>3</v>
      </c>
      <c r="D137" s="2">
        <v>4</v>
      </c>
      <c r="E137" s="2">
        <v>5</v>
      </c>
      <c r="F137" s="2">
        <v>6</v>
      </c>
      <c r="G137" s="40">
        <v>7</v>
      </c>
      <c r="H137" s="2">
        <v>8</v>
      </c>
      <c r="I137" s="2">
        <v>9</v>
      </c>
      <c r="J137" s="2">
        <v>10</v>
      </c>
      <c r="K137" s="2">
        <v>11</v>
      </c>
      <c r="L137" s="2">
        <v>12</v>
      </c>
      <c r="M137" s="2">
        <v>13</v>
      </c>
      <c r="N137" s="282">
        <v>14</v>
      </c>
      <c r="O137" s="283"/>
      <c r="P137" s="2">
        <v>15</v>
      </c>
      <c r="Q137" s="2">
        <v>16</v>
      </c>
      <c r="R137" s="2">
        <v>17</v>
      </c>
      <c r="S137" s="2">
        <v>18</v>
      </c>
      <c r="T137" s="2">
        <v>19</v>
      </c>
      <c r="U137" s="2">
        <v>20</v>
      </c>
    </row>
    <row r="138" spans="1:21" ht="18.75" hidden="1" customHeight="1" x14ac:dyDescent="0.2">
      <c r="A138" s="41" t="s">
        <v>49</v>
      </c>
      <c r="B138" s="299" t="s">
        <v>171</v>
      </c>
      <c r="C138" s="300"/>
      <c r="D138" s="300"/>
      <c r="E138" s="300"/>
      <c r="F138" s="300"/>
      <c r="G138" s="300"/>
      <c r="H138" s="300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1"/>
    </row>
    <row r="139" spans="1:21" ht="17.25" hidden="1" customHeight="1" x14ac:dyDescent="0.2">
      <c r="A139" s="3" t="s">
        <v>25</v>
      </c>
      <c r="B139" s="279" t="s">
        <v>94</v>
      </c>
      <c r="C139" s="280"/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1"/>
    </row>
    <row r="140" spans="1:21" ht="12.75" hidden="1" customHeight="1" x14ac:dyDescent="0.2">
      <c r="A140" s="2"/>
      <c r="B140" s="2"/>
      <c r="C140" s="2"/>
      <c r="D140" s="2"/>
      <c r="E140" s="36" t="s">
        <v>28</v>
      </c>
      <c r="F140" s="36" t="s">
        <v>28</v>
      </c>
      <c r="G140" s="36" t="s">
        <v>28</v>
      </c>
      <c r="H140" s="36" t="s">
        <v>28</v>
      </c>
      <c r="I140" s="36" t="s">
        <v>28</v>
      </c>
      <c r="J140" s="36" t="s">
        <v>28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hidden="1" customHeight="1" x14ac:dyDescent="0.2">
      <c r="A141" s="273" t="s">
        <v>122</v>
      </c>
      <c r="B141" s="274"/>
      <c r="C141" s="275"/>
      <c r="D141" s="37"/>
      <c r="E141" s="37" t="s">
        <v>63</v>
      </c>
      <c r="F141" s="37" t="s">
        <v>63</v>
      </c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</row>
    <row r="142" spans="1:21" ht="18" hidden="1" customHeight="1" x14ac:dyDescent="0.2">
      <c r="A142" s="24" t="s">
        <v>26</v>
      </c>
      <c r="B142" s="279" t="s">
        <v>169</v>
      </c>
      <c r="C142" s="280"/>
      <c r="D142" s="280"/>
      <c r="E142" s="280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1"/>
    </row>
    <row r="143" spans="1:21" ht="14.25" hidden="1" customHeight="1" x14ac:dyDescent="0.2">
      <c r="A143" s="2"/>
      <c r="B143" s="2"/>
      <c r="C143" s="2"/>
      <c r="D143" s="2"/>
      <c r="E143" s="36" t="s">
        <v>28</v>
      </c>
      <c r="F143" s="36" t="s">
        <v>28</v>
      </c>
      <c r="G143" s="36" t="s">
        <v>28</v>
      </c>
      <c r="H143" s="36" t="s">
        <v>28</v>
      </c>
      <c r="I143" s="36" t="s">
        <v>28</v>
      </c>
      <c r="J143" s="36" t="s">
        <v>28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hidden="1" customHeight="1" x14ac:dyDescent="0.2">
      <c r="A144" s="273" t="s">
        <v>123</v>
      </c>
      <c r="B144" s="274"/>
      <c r="C144" s="275"/>
      <c r="D144" s="37"/>
      <c r="E144" s="37" t="s">
        <v>63</v>
      </c>
      <c r="F144" s="37" t="s">
        <v>63</v>
      </c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</row>
    <row r="145" spans="1:21" ht="17.25" hidden="1" customHeight="1" x14ac:dyDescent="0.2">
      <c r="A145" s="37" t="s">
        <v>50</v>
      </c>
      <c r="B145" s="279" t="s">
        <v>106</v>
      </c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1"/>
    </row>
    <row r="146" spans="1:21" ht="13.5" hidden="1" customHeight="1" x14ac:dyDescent="0.2">
      <c r="A146" s="2"/>
      <c r="B146" s="2"/>
      <c r="C146" s="2"/>
      <c r="D146" s="2"/>
      <c r="E146" s="36" t="s">
        <v>28</v>
      </c>
      <c r="F146" s="36" t="s">
        <v>28</v>
      </c>
      <c r="G146" s="36" t="s">
        <v>28</v>
      </c>
      <c r="H146" s="36" t="s">
        <v>28</v>
      </c>
      <c r="I146" s="36" t="s">
        <v>28</v>
      </c>
      <c r="J146" s="36" t="s">
        <v>28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 hidden="1" customHeight="1" x14ac:dyDescent="0.2">
      <c r="A147" s="273" t="s">
        <v>124</v>
      </c>
      <c r="B147" s="274"/>
      <c r="C147" s="275"/>
      <c r="D147" s="37"/>
      <c r="E147" s="37" t="s">
        <v>63</v>
      </c>
      <c r="F147" s="37" t="s">
        <v>63</v>
      </c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</row>
    <row r="148" spans="1:21" ht="18" hidden="1" customHeight="1" x14ac:dyDescent="0.2">
      <c r="A148" s="24" t="s">
        <v>27</v>
      </c>
      <c r="B148" s="279" t="s">
        <v>107</v>
      </c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1"/>
    </row>
    <row r="149" spans="1:21" ht="15" hidden="1" customHeight="1" x14ac:dyDescent="0.2">
      <c r="A149" s="2"/>
      <c r="B149" s="2"/>
      <c r="C149" s="2"/>
      <c r="D149" s="2"/>
      <c r="E149" s="36" t="s">
        <v>28</v>
      </c>
      <c r="F149" s="36" t="s">
        <v>28</v>
      </c>
      <c r="G149" s="36" t="s">
        <v>28</v>
      </c>
      <c r="H149" s="36" t="s">
        <v>28</v>
      </c>
      <c r="I149" s="36" t="s">
        <v>28</v>
      </c>
      <c r="J149" s="36" t="s">
        <v>28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hidden="1" customHeight="1" x14ac:dyDescent="0.2">
      <c r="A150" s="273" t="s">
        <v>125</v>
      </c>
      <c r="B150" s="274"/>
      <c r="C150" s="275"/>
      <c r="D150" s="37"/>
      <c r="E150" s="37" t="s">
        <v>28</v>
      </c>
      <c r="F150" s="37" t="s">
        <v>28</v>
      </c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</row>
    <row r="151" spans="1:21" ht="16.5" hidden="1" customHeight="1" x14ac:dyDescent="0.2">
      <c r="A151" s="38" t="s">
        <v>70</v>
      </c>
      <c r="B151" s="273" t="s">
        <v>96</v>
      </c>
      <c r="C151" s="274"/>
      <c r="D151" s="274"/>
      <c r="E151" s="274"/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  <c r="S151" s="274"/>
      <c r="T151" s="274"/>
      <c r="U151" s="275"/>
    </row>
    <row r="152" spans="1:21" ht="14.25" hidden="1" customHeight="1" x14ac:dyDescent="0.2">
      <c r="A152" s="2"/>
      <c r="B152" s="2"/>
      <c r="C152" s="2"/>
      <c r="D152" s="2"/>
      <c r="E152" s="36" t="s">
        <v>28</v>
      </c>
      <c r="F152" s="36" t="s">
        <v>28</v>
      </c>
      <c r="G152" s="36" t="s">
        <v>28</v>
      </c>
      <c r="H152" s="36" t="s">
        <v>28</v>
      </c>
      <c r="I152" s="36" t="s">
        <v>28</v>
      </c>
      <c r="J152" s="36" t="s">
        <v>28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hidden="1" customHeight="1" x14ac:dyDescent="0.2">
      <c r="A153" s="273" t="s">
        <v>126</v>
      </c>
      <c r="B153" s="274"/>
      <c r="C153" s="275"/>
      <c r="D153" s="37"/>
      <c r="E153" s="37" t="s">
        <v>28</v>
      </c>
      <c r="F153" s="37" t="s">
        <v>28</v>
      </c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</row>
    <row r="154" spans="1:21" ht="15.75" hidden="1" customHeight="1" x14ac:dyDescent="0.2">
      <c r="A154" s="273" t="s">
        <v>127</v>
      </c>
      <c r="B154" s="274"/>
      <c r="C154" s="275"/>
      <c r="D154" s="37"/>
      <c r="E154" s="37" t="s">
        <v>28</v>
      </c>
      <c r="F154" s="37" t="s">
        <v>28</v>
      </c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</row>
    <row r="155" spans="1:21" ht="12" customHeight="1" x14ac:dyDescent="0.2">
      <c r="A155" s="282" t="s">
        <v>154</v>
      </c>
      <c r="B155" s="294"/>
      <c r="C155" s="283"/>
      <c r="D155" s="37" t="s">
        <v>198</v>
      </c>
      <c r="E155" s="36" t="s">
        <v>28</v>
      </c>
      <c r="F155" s="36" t="s">
        <v>28</v>
      </c>
      <c r="G155" s="28" t="s">
        <v>198</v>
      </c>
      <c r="H155" s="28" t="s">
        <v>198</v>
      </c>
      <c r="I155" s="28" t="s">
        <v>198</v>
      </c>
      <c r="J155" s="28" t="s">
        <v>198</v>
      </c>
      <c r="K155" s="28" t="s">
        <v>198</v>
      </c>
      <c r="L155" s="28" t="s">
        <v>198</v>
      </c>
      <c r="M155" s="28" t="s">
        <v>198</v>
      </c>
      <c r="N155" s="28"/>
      <c r="O155" s="28"/>
      <c r="P155" s="28"/>
      <c r="Q155" s="28" t="s">
        <v>198</v>
      </c>
      <c r="R155" s="28"/>
      <c r="S155" s="28" t="s">
        <v>198</v>
      </c>
      <c r="T155" s="28" t="s">
        <v>198</v>
      </c>
      <c r="U155" s="28" t="s">
        <v>198</v>
      </c>
    </row>
    <row r="156" spans="1:21" ht="12" customHeight="1" x14ac:dyDescent="0.2">
      <c r="A156" s="295" t="s">
        <v>38</v>
      </c>
      <c r="B156" s="296"/>
      <c r="C156" s="297"/>
      <c r="D156" s="55">
        <f>D54+D123</f>
        <v>7804.0200000000023</v>
      </c>
      <c r="E156" s="55">
        <f>'5'!E151</f>
        <v>2669.9</v>
      </c>
      <c r="F156" s="55" t="str">
        <f>'5'!F151</f>
        <v>-</v>
      </c>
      <c r="G156" s="55">
        <f>'5'!H151</f>
        <v>0.59</v>
      </c>
      <c r="H156" s="55" t="str">
        <f>'5'!I151</f>
        <v>-</v>
      </c>
      <c r="I156" s="55">
        <f>'5'!J151</f>
        <v>5133.5300000000025</v>
      </c>
      <c r="J156" s="37" t="s">
        <v>198</v>
      </c>
      <c r="K156" s="55">
        <f>K54+K123</f>
        <v>4722.59</v>
      </c>
      <c r="L156" s="55">
        <f>L54+L123</f>
        <v>2662.86</v>
      </c>
      <c r="M156" s="54">
        <f>D156</f>
        <v>7804.0200000000023</v>
      </c>
      <c r="N156" s="44"/>
      <c r="O156" s="44"/>
      <c r="P156" s="44"/>
      <c r="Q156" s="50">
        <f>'5'!T151</f>
        <v>9.0037037037037031</v>
      </c>
      <c r="R156" s="50"/>
      <c r="S156" s="74">
        <f>'5'!V151</f>
        <v>1411.43</v>
      </c>
      <c r="T156" s="74" t="str">
        <f>'5'!W151</f>
        <v>-</v>
      </c>
      <c r="U156" s="74">
        <f>'5'!X151</f>
        <v>9811.8999999999978</v>
      </c>
    </row>
    <row r="157" spans="1:21" ht="12.95" customHeight="1" x14ac:dyDescent="0.2">
      <c r="A157" s="346" t="s">
        <v>158</v>
      </c>
      <c r="B157" s="346"/>
      <c r="C157" s="346"/>
      <c r="D157" s="346"/>
      <c r="E157" s="346"/>
      <c r="F157" s="346"/>
      <c r="G157" s="346"/>
      <c r="H157" s="5"/>
      <c r="I157" s="5"/>
      <c r="J157" s="5"/>
      <c r="K157" s="5"/>
      <c r="L157" s="5"/>
      <c r="M157" s="6"/>
      <c r="N157" s="6"/>
      <c r="O157" s="5"/>
      <c r="P157" s="5"/>
      <c r="Q157" s="5"/>
      <c r="R157" s="5"/>
      <c r="S157" s="5"/>
      <c r="T157" s="5"/>
      <c r="U157" s="5"/>
    </row>
    <row r="158" spans="1:21" ht="10.5" customHeight="1" x14ac:dyDescent="0.2">
      <c r="A158" s="4"/>
      <c r="B158" s="7" t="s">
        <v>159</v>
      </c>
      <c r="C158" s="4"/>
      <c r="D158" s="4"/>
      <c r="E158" s="4"/>
      <c r="F158" s="4"/>
      <c r="G158" s="4"/>
      <c r="H158" s="5"/>
      <c r="I158" s="5"/>
      <c r="J158" s="5"/>
      <c r="K158" s="5"/>
      <c r="L158" s="5"/>
      <c r="M158" s="6"/>
      <c r="N158" s="6"/>
      <c r="O158" s="5"/>
      <c r="P158" s="5"/>
      <c r="Q158" s="5"/>
      <c r="R158" s="5"/>
      <c r="S158" s="5"/>
      <c r="T158" s="75"/>
      <c r="U158" s="5"/>
    </row>
    <row r="159" spans="1:21" ht="12.95" customHeight="1" x14ac:dyDescent="0.2">
      <c r="A159" s="4"/>
      <c r="B159" s="7" t="s">
        <v>160</v>
      </c>
      <c r="C159" s="4"/>
      <c r="D159" s="4"/>
      <c r="E159" s="4"/>
      <c r="F159" s="4"/>
      <c r="G159" s="4"/>
      <c r="H159" s="5"/>
      <c r="I159" s="5"/>
      <c r="J159" s="5"/>
      <c r="K159" s="5"/>
      <c r="L159" s="5"/>
      <c r="M159" s="6"/>
      <c r="N159" s="6"/>
      <c r="O159" s="5"/>
      <c r="P159" s="5"/>
      <c r="Q159" s="5"/>
      <c r="R159" s="5"/>
      <c r="S159" s="5"/>
      <c r="T159" s="5"/>
      <c r="U159" s="5"/>
    </row>
    <row r="160" spans="1:21" ht="11.25" customHeight="1" x14ac:dyDescent="0.2">
      <c r="A160" s="4"/>
      <c r="B160" s="7" t="s">
        <v>161</v>
      </c>
      <c r="C160" s="4"/>
      <c r="D160" s="4"/>
      <c r="E160" s="4"/>
      <c r="F160" s="4"/>
      <c r="G160" s="4"/>
      <c r="H160" s="5"/>
      <c r="I160" s="5"/>
      <c r="J160" s="5"/>
      <c r="K160" s="5"/>
      <c r="L160" s="5"/>
      <c r="M160" s="6"/>
      <c r="N160" s="6"/>
      <c r="O160" s="5"/>
      <c r="P160" s="5"/>
      <c r="Q160" s="5"/>
      <c r="R160" s="5"/>
      <c r="S160" s="5"/>
      <c r="T160" s="5"/>
      <c r="U160" s="5"/>
    </row>
    <row r="161" spans="1:23" ht="24" customHeight="1" x14ac:dyDescent="0.2">
      <c r="A161" s="263" t="s">
        <v>303</v>
      </c>
      <c r="B161" s="264"/>
      <c r="C161" s="264"/>
      <c r="D161" s="345" t="s">
        <v>183</v>
      </c>
      <c r="E161" s="345"/>
      <c r="F161" s="345"/>
      <c r="G161" s="266" t="s">
        <v>229</v>
      </c>
      <c r="H161" s="266"/>
      <c r="I161" s="266"/>
      <c r="J161" s="266"/>
      <c r="K161" s="266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3" ht="9.75" customHeight="1" x14ac:dyDescent="0.2">
      <c r="A162" s="343" t="s">
        <v>130</v>
      </c>
      <c r="B162" s="343"/>
      <c r="C162" s="343"/>
      <c r="D162" s="326" t="s">
        <v>131</v>
      </c>
      <c r="E162" s="326"/>
      <c r="F162" s="326"/>
      <c r="G162" s="344" t="s">
        <v>148</v>
      </c>
      <c r="H162" s="344"/>
      <c r="I162" s="344"/>
      <c r="J162" s="344"/>
      <c r="K162" s="344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9"/>
      <c r="W162" s="9"/>
    </row>
    <row r="163" spans="1:23" ht="23.25" customHeight="1" x14ac:dyDescent="0.2">
      <c r="A163" s="21"/>
      <c r="B163" s="21"/>
      <c r="C163" s="21"/>
      <c r="D163" s="21"/>
      <c r="E163" s="21"/>
      <c r="F163" s="80"/>
      <c r="G163" s="21"/>
      <c r="H163" s="21"/>
      <c r="I163" s="21"/>
    </row>
  </sheetData>
  <mergeCells count="128">
    <mergeCell ref="A118:C118"/>
    <mergeCell ref="A52:C52"/>
    <mergeCell ref="A49:C49"/>
    <mergeCell ref="U25:U26"/>
    <mergeCell ref="Q25:Q26"/>
    <mergeCell ref="R25:R26"/>
    <mergeCell ref="B30:U30"/>
    <mergeCell ref="B33:U33"/>
    <mergeCell ref="B105:U105"/>
    <mergeCell ref="B112:U112"/>
    <mergeCell ref="S25:S26"/>
    <mergeCell ref="T25:T26"/>
    <mergeCell ref="B106:U106"/>
    <mergeCell ref="B55:U55"/>
    <mergeCell ref="B56:U56"/>
    <mergeCell ref="B101:U101"/>
    <mergeCell ref="A103:C103"/>
    <mergeCell ref="A162:C162"/>
    <mergeCell ref="D162:F162"/>
    <mergeCell ref="G161:K161"/>
    <mergeCell ref="G162:K162"/>
    <mergeCell ref="A161:C161"/>
    <mergeCell ref="D161:F161"/>
    <mergeCell ref="A157:G157"/>
    <mergeCell ref="A95:C95"/>
    <mergeCell ref="A114:C114"/>
    <mergeCell ref="A98:C98"/>
    <mergeCell ref="A153:C153"/>
    <mergeCell ref="B132:U132"/>
    <mergeCell ref="A131:C131"/>
    <mergeCell ref="B139:U139"/>
    <mergeCell ref="B148:U148"/>
    <mergeCell ref="A108:C108"/>
    <mergeCell ref="B126:U126"/>
    <mergeCell ref="B124:U124"/>
    <mergeCell ref="A128:C128"/>
    <mergeCell ref="B129:U129"/>
    <mergeCell ref="A123:C123"/>
    <mergeCell ref="B116:U116"/>
    <mergeCell ref="B119:U119"/>
    <mergeCell ref="A121:C121"/>
    <mergeCell ref="D5:E5"/>
    <mergeCell ref="B6:E6"/>
    <mergeCell ref="A53:C53"/>
    <mergeCell ref="A28:U28"/>
    <mergeCell ref="R14:R17"/>
    <mergeCell ref="B20:U20"/>
    <mergeCell ref="B50:U50"/>
    <mergeCell ref="M6:R6"/>
    <mergeCell ref="N29:O29"/>
    <mergeCell ref="B21:U21"/>
    <mergeCell ref="Q7:R7"/>
    <mergeCell ref="B7:E7"/>
    <mergeCell ref="A32:C32"/>
    <mergeCell ref="A40:C40"/>
    <mergeCell ref="S14:S17"/>
    <mergeCell ref="H16:I16"/>
    <mergeCell ref="A11:U11"/>
    <mergeCell ref="J16:J17"/>
    <mergeCell ref="E16:E17"/>
    <mergeCell ref="B19:U19"/>
    <mergeCell ref="T14:T17"/>
    <mergeCell ref="U14:U17"/>
    <mergeCell ref="N18:O18"/>
    <mergeCell ref="B47:U47"/>
    <mergeCell ref="B2:E2"/>
    <mergeCell ref="N15:P16"/>
    <mergeCell ref="M3:R3"/>
    <mergeCell ref="F16:F17"/>
    <mergeCell ref="M2:P2"/>
    <mergeCell ref="B3:E3"/>
    <mergeCell ref="E15:J15"/>
    <mergeCell ref="D14:J14"/>
    <mergeCell ref="M4:P4"/>
    <mergeCell ref="M8:R8"/>
    <mergeCell ref="Q14:Q17"/>
    <mergeCell ref="K14:L14"/>
    <mergeCell ref="M14:P14"/>
    <mergeCell ref="K15:K17"/>
    <mergeCell ref="M15:M17"/>
    <mergeCell ref="N17:O17"/>
    <mergeCell ref="A12:U12"/>
    <mergeCell ref="A13:S13"/>
    <mergeCell ref="A14:A17"/>
    <mergeCell ref="B14:B17"/>
    <mergeCell ref="C14:C17"/>
    <mergeCell ref="L15:L17"/>
    <mergeCell ref="D15:D17"/>
    <mergeCell ref="G16:G17"/>
    <mergeCell ref="A155:C155"/>
    <mergeCell ref="A156:C156"/>
    <mergeCell ref="A134:C134"/>
    <mergeCell ref="A135:C135"/>
    <mergeCell ref="A141:C141"/>
    <mergeCell ref="A144:C144"/>
    <mergeCell ref="A147:C147"/>
    <mergeCell ref="A150:C150"/>
    <mergeCell ref="B151:U151"/>
    <mergeCell ref="A154:C154"/>
    <mergeCell ref="B145:U145"/>
    <mergeCell ref="A136:U136"/>
    <mergeCell ref="N137:O137"/>
    <mergeCell ref="B138:U138"/>
    <mergeCell ref="B142:U142"/>
    <mergeCell ref="A122:C122"/>
    <mergeCell ref="B125:U125"/>
    <mergeCell ref="B57:U57"/>
    <mergeCell ref="A104:C104"/>
    <mergeCell ref="N100:O100"/>
    <mergeCell ref="B96:U96"/>
    <mergeCell ref="B41:U41"/>
    <mergeCell ref="B44:U44"/>
    <mergeCell ref="S22:S23"/>
    <mergeCell ref="A46:C46"/>
    <mergeCell ref="B38:U38"/>
    <mergeCell ref="A27:C27"/>
    <mergeCell ref="A35:C35"/>
    <mergeCell ref="A36:C36"/>
    <mergeCell ref="U22:U23"/>
    <mergeCell ref="B37:U37"/>
    <mergeCell ref="A43:C43"/>
    <mergeCell ref="A99:U99"/>
    <mergeCell ref="B109:U109"/>
    <mergeCell ref="T22:T23"/>
    <mergeCell ref="Q22:Q23"/>
    <mergeCell ref="R22:R23"/>
    <mergeCell ref="A54:C54"/>
    <mergeCell ref="A111:C111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1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3" zoomScale="88" zoomScaleNormal="88" zoomScaleSheetLayoutView="100" workbookViewId="0">
      <selection activeCell="D51" sqref="D51"/>
    </sheetView>
  </sheetViews>
  <sheetFormatPr defaultRowHeight="12.75" x14ac:dyDescent="0.2"/>
  <cols>
    <col min="1" max="1" width="10" style="173" customWidth="1"/>
    <col min="2" max="2" width="40.140625" style="174" customWidth="1"/>
    <col min="3" max="3" width="12.5703125" style="175" customWidth="1"/>
    <col min="4" max="4" width="12.85546875" style="175" customWidth="1"/>
    <col min="5" max="5" width="12.140625" style="175" customWidth="1"/>
    <col min="6" max="6" width="19" style="175" customWidth="1"/>
    <col min="7" max="7" width="17.7109375" style="175" customWidth="1"/>
    <col min="8" max="12" width="9.140625" style="176"/>
    <col min="13" max="16384" width="9.140625" style="175"/>
  </cols>
  <sheetData>
    <row r="1" spans="1:12" ht="75" customHeight="1" x14ac:dyDescent="0.25">
      <c r="E1" s="361"/>
      <c r="F1" s="361"/>
      <c r="G1" s="361"/>
    </row>
    <row r="2" spans="1:12" ht="21.75" customHeight="1" x14ac:dyDescent="0.3">
      <c r="E2" s="177"/>
      <c r="F2" s="177"/>
      <c r="G2" s="177"/>
    </row>
    <row r="3" spans="1:12" ht="37.5" customHeight="1" x14ac:dyDescent="0.3">
      <c r="A3" s="365" t="s">
        <v>187</v>
      </c>
      <c r="B3" s="365"/>
      <c r="C3" s="365"/>
      <c r="D3" s="365"/>
      <c r="E3" s="365"/>
      <c r="F3" s="365"/>
      <c r="G3" s="365"/>
    </row>
    <row r="4" spans="1:12" ht="34.5" customHeight="1" x14ac:dyDescent="0.3">
      <c r="A4" s="366" t="s">
        <v>186</v>
      </c>
      <c r="B4" s="366"/>
      <c r="C4" s="366"/>
      <c r="D4" s="366"/>
      <c r="E4" s="366"/>
      <c r="F4" s="366"/>
      <c r="G4" s="366"/>
    </row>
    <row r="5" spans="1:12" ht="23.25" customHeight="1" x14ac:dyDescent="0.2">
      <c r="A5" s="351" t="s">
        <v>90</v>
      </c>
      <c r="B5" s="352"/>
      <c r="C5" s="352"/>
      <c r="D5" s="352"/>
      <c r="E5" s="352"/>
      <c r="F5" s="352"/>
      <c r="G5" s="353"/>
    </row>
    <row r="6" spans="1:12" ht="30.75" customHeight="1" x14ac:dyDescent="0.25">
      <c r="A6" s="356" t="s">
        <v>0</v>
      </c>
      <c r="B6" s="356" t="s">
        <v>29</v>
      </c>
      <c r="C6" s="355" t="s">
        <v>151</v>
      </c>
      <c r="D6" s="355"/>
      <c r="E6" s="355"/>
      <c r="F6" s="355"/>
      <c r="G6" s="355"/>
    </row>
    <row r="7" spans="1:12" ht="15.75" customHeight="1" x14ac:dyDescent="0.25">
      <c r="A7" s="356"/>
      <c r="B7" s="356"/>
      <c r="C7" s="356" t="s">
        <v>37</v>
      </c>
      <c r="D7" s="357" t="s">
        <v>139</v>
      </c>
      <c r="E7" s="357"/>
      <c r="F7" s="357"/>
      <c r="G7" s="357"/>
    </row>
    <row r="8" spans="1:12" ht="62.25" customHeight="1" x14ac:dyDescent="0.2">
      <c r="A8" s="356"/>
      <c r="B8" s="356"/>
      <c r="C8" s="356"/>
      <c r="D8" s="354" t="s">
        <v>34</v>
      </c>
      <c r="E8" s="362" t="s">
        <v>31</v>
      </c>
      <c r="F8" s="354" t="s">
        <v>82</v>
      </c>
      <c r="G8" s="354" t="s">
        <v>35</v>
      </c>
    </row>
    <row r="9" spans="1:12" ht="55.5" customHeight="1" x14ac:dyDescent="0.2">
      <c r="A9" s="356"/>
      <c r="B9" s="356"/>
      <c r="C9" s="356"/>
      <c r="D9" s="354"/>
      <c r="E9" s="362"/>
      <c r="F9" s="354"/>
      <c r="G9" s="354"/>
    </row>
    <row r="10" spans="1:12" s="173" customFormat="1" ht="15.75" customHeight="1" x14ac:dyDescent="0.2">
      <c r="A10" s="178">
        <v>1</v>
      </c>
      <c r="B10" s="179">
        <v>2</v>
      </c>
      <c r="C10" s="178">
        <v>3</v>
      </c>
      <c r="D10" s="178">
        <v>4</v>
      </c>
      <c r="E10" s="178">
        <v>5</v>
      </c>
      <c r="F10" s="180">
        <v>6</v>
      </c>
      <c r="G10" s="180">
        <v>7</v>
      </c>
      <c r="H10" s="181"/>
      <c r="I10" s="181"/>
      <c r="J10" s="181"/>
      <c r="K10" s="181"/>
      <c r="L10" s="181"/>
    </row>
    <row r="11" spans="1:12" ht="15.75" customHeight="1" x14ac:dyDescent="0.25">
      <c r="A11" s="178" t="s">
        <v>91</v>
      </c>
      <c r="B11" s="350" t="s">
        <v>15</v>
      </c>
      <c r="C11" s="350"/>
      <c r="D11" s="350"/>
      <c r="E11" s="350"/>
      <c r="F11" s="350"/>
      <c r="G11" s="350"/>
      <c r="H11" s="182"/>
      <c r="I11" s="182"/>
      <c r="J11" s="182"/>
    </row>
    <row r="12" spans="1:12" ht="24.75" customHeight="1" x14ac:dyDescent="0.2">
      <c r="A12" s="183" t="s">
        <v>7</v>
      </c>
      <c r="B12" s="360" t="s">
        <v>297</v>
      </c>
      <c r="C12" s="360"/>
      <c r="D12" s="360"/>
      <c r="E12" s="360"/>
      <c r="F12" s="360"/>
      <c r="G12" s="360"/>
      <c r="H12" s="184"/>
      <c r="I12" s="184"/>
      <c r="J12" s="184"/>
    </row>
    <row r="13" spans="1:12" ht="30" customHeight="1" x14ac:dyDescent="0.2">
      <c r="A13" s="185" t="s">
        <v>8</v>
      </c>
      <c r="B13" s="186" t="s">
        <v>65</v>
      </c>
      <c r="C13" s="187" t="s">
        <v>198</v>
      </c>
      <c r="D13" s="187" t="s">
        <v>198</v>
      </c>
      <c r="E13" s="187" t="s">
        <v>198</v>
      </c>
      <c r="F13" s="188" t="s">
        <v>198</v>
      </c>
      <c r="G13" s="188" t="s">
        <v>198</v>
      </c>
      <c r="H13" s="181"/>
      <c r="I13" s="181"/>
      <c r="J13" s="181"/>
    </row>
    <row r="14" spans="1:12" ht="26.25" customHeight="1" x14ac:dyDescent="0.2">
      <c r="A14" s="189" t="s">
        <v>62</v>
      </c>
      <c r="B14" s="186" t="s">
        <v>66</v>
      </c>
      <c r="C14" s="188" t="s">
        <v>198</v>
      </c>
      <c r="D14" s="188" t="s">
        <v>198</v>
      </c>
      <c r="E14" s="188" t="s">
        <v>198</v>
      </c>
      <c r="F14" s="188" t="s">
        <v>198</v>
      </c>
      <c r="G14" s="188" t="s">
        <v>198</v>
      </c>
      <c r="H14" s="181"/>
      <c r="I14" s="181"/>
      <c r="J14" s="181"/>
    </row>
    <row r="15" spans="1:12" ht="14.25" customHeight="1" x14ac:dyDescent="0.2">
      <c r="A15" s="183" t="s">
        <v>57</v>
      </c>
      <c r="B15" s="186" t="s">
        <v>30</v>
      </c>
      <c r="C15" s="188" t="s">
        <v>198</v>
      </c>
      <c r="D15" s="188" t="s">
        <v>198</v>
      </c>
      <c r="E15" s="188" t="s">
        <v>198</v>
      </c>
      <c r="F15" s="188" t="s">
        <v>198</v>
      </c>
      <c r="G15" s="188" t="s">
        <v>198</v>
      </c>
      <c r="H15" s="181"/>
      <c r="I15" s="181"/>
      <c r="J15" s="181"/>
    </row>
    <row r="16" spans="1:12" ht="15" customHeight="1" x14ac:dyDescent="0.2">
      <c r="A16" s="178"/>
      <c r="B16" s="190" t="s">
        <v>99</v>
      </c>
      <c r="C16" s="187" t="s">
        <v>198</v>
      </c>
      <c r="D16" s="187" t="s">
        <v>198</v>
      </c>
      <c r="E16" s="187" t="s">
        <v>198</v>
      </c>
      <c r="F16" s="188" t="s">
        <v>198</v>
      </c>
      <c r="G16" s="188" t="s">
        <v>198</v>
      </c>
      <c r="H16" s="181"/>
      <c r="I16" s="181"/>
      <c r="J16" s="181"/>
    </row>
    <row r="17" spans="1:10" ht="18" customHeight="1" x14ac:dyDescent="0.2">
      <c r="A17" s="183" t="s">
        <v>10</v>
      </c>
      <c r="B17" s="349" t="s">
        <v>175</v>
      </c>
      <c r="C17" s="349"/>
      <c r="D17" s="349"/>
      <c r="E17" s="349"/>
      <c r="F17" s="349"/>
      <c r="G17" s="349"/>
      <c r="H17" s="182"/>
      <c r="I17" s="182"/>
      <c r="J17" s="182"/>
    </row>
    <row r="18" spans="1:10" ht="26.25" customHeight="1" x14ac:dyDescent="0.2">
      <c r="A18" s="191" t="s">
        <v>11</v>
      </c>
      <c r="B18" s="186" t="s">
        <v>65</v>
      </c>
      <c r="C18" s="188" t="s">
        <v>198</v>
      </c>
      <c r="D18" s="188" t="s">
        <v>198</v>
      </c>
      <c r="E18" s="188" t="s">
        <v>198</v>
      </c>
      <c r="F18" s="188" t="s">
        <v>198</v>
      </c>
      <c r="G18" s="188" t="s">
        <v>198</v>
      </c>
      <c r="H18" s="181"/>
      <c r="I18" s="181"/>
      <c r="J18" s="181"/>
    </row>
    <row r="19" spans="1:10" ht="24.75" customHeight="1" x14ac:dyDescent="0.2">
      <c r="A19" s="192" t="s">
        <v>12</v>
      </c>
      <c r="B19" s="186" t="s">
        <v>66</v>
      </c>
      <c r="C19" s="188" t="s">
        <v>198</v>
      </c>
      <c r="D19" s="188" t="s">
        <v>198</v>
      </c>
      <c r="E19" s="188" t="s">
        <v>198</v>
      </c>
      <c r="F19" s="188" t="s">
        <v>198</v>
      </c>
      <c r="G19" s="188" t="s">
        <v>198</v>
      </c>
      <c r="H19" s="181"/>
      <c r="I19" s="181"/>
      <c r="J19" s="181"/>
    </row>
    <row r="20" spans="1:10" ht="24.75" customHeight="1" x14ac:dyDescent="0.2">
      <c r="A20" s="189" t="s">
        <v>46</v>
      </c>
      <c r="B20" s="186" t="s">
        <v>67</v>
      </c>
      <c r="C20" s="188" t="s">
        <v>198</v>
      </c>
      <c r="D20" s="188" t="s">
        <v>198</v>
      </c>
      <c r="E20" s="188" t="s">
        <v>198</v>
      </c>
      <c r="F20" s="188" t="s">
        <v>198</v>
      </c>
      <c r="G20" s="188" t="s">
        <v>198</v>
      </c>
      <c r="H20" s="181"/>
      <c r="I20" s="181"/>
      <c r="J20" s="181"/>
    </row>
    <row r="21" spans="1:10" ht="36.75" customHeight="1" x14ac:dyDescent="0.2">
      <c r="A21" s="192" t="s">
        <v>13</v>
      </c>
      <c r="B21" s="193" t="s">
        <v>68</v>
      </c>
      <c r="C21" s="188" t="s">
        <v>198</v>
      </c>
      <c r="D21" s="188" t="s">
        <v>198</v>
      </c>
      <c r="E21" s="188" t="s">
        <v>198</v>
      </c>
      <c r="F21" s="188" t="s">
        <v>198</v>
      </c>
      <c r="G21" s="188" t="s">
        <v>198</v>
      </c>
      <c r="H21" s="181"/>
      <c r="I21" s="181"/>
      <c r="J21" s="181"/>
    </row>
    <row r="22" spans="1:10" ht="15" customHeight="1" x14ac:dyDescent="0.2">
      <c r="A22" s="192" t="s">
        <v>53</v>
      </c>
      <c r="B22" s="186" t="s">
        <v>30</v>
      </c>
      <c r="C22" s="188" t="s">
        <v>198</v>
      </c>
      <c r="D22" s="188" t="s">
        <v>198</v>
      </c>
      <c r="E22" s="188" t="s">
        <v>198</v>
      </c>
      <c r="F22" s="188" t="s">
        <v>198</v>
      </c>
      <c r="G22" s="188" t="s">
        <v>198</v>
      </c>
      <c r="H22" s="181"/>
      <c r="I22" s="181"/>
      <c r="J22" s="181"/>
    </row>
    <row r="23" spans="1:10" ht="15.75" customHeight="1" x14ac:dyDescent="0.2">
      <c r="A23" s="178"/>
      <c r="B23" s="186" t="s">
        <v>105</v>
      </c>
      <c r="C23" s="188" t="s">
        <v>198</v>
      </c>
      <c r="D23" s="188" t="s">
        <v>198</v>
      </c>
      <c r="E23" s="188" t="s">
        <v>198</v>
      </c>
      <c r="F23" s="188" t="s">
        <v>198</v>
      </c>
      <c r="G23" s="188" t="s">
        <v>198</v>
      </c>
      <c r="H23" s="181"/>
      <c r="I23" s="181"/>
      <c r="J23" s="181"/>
    </row>
    <row r="24" spans="1:10" ht="15.75" x14ac:dyDescent="0.2">
      <c r="A24" s="189"/>
      <c r="B24" s="190" t="s">
        <v>152</v>
      </c>
      <c r="C24" s="194" t="str">
        <f>C16</f>
        <v>-</v>
      </c>
      <c r="D24" s="194" t="s">
        <v>198</v>
      </c>
      <c r="E24" s="194" t="s">
        <v>198</v>
      </c>
      <c r="F24" s="188" t="s">
        <v>198</v>
      </c>
      <c r="G24" s="188" t="s">
        <v>198</v>
      </c>
      <c r="H24" s="195"/>
      <c r="I24" s="195"/>
      <c r="J24" s="195"/>
    </row>
    <row r="25" spans="1:10" ht="15.75" x14ac:dyDescent="0.25">
      <c r="A25" s="178" t="s">
        <v>128</v>
      </c>
      <c r="B25" s="350" t="s">
        <v>14</v>
      </c>
      <c r="C25" s="350"/>
      <c r="D25" s="350"/>
      <c r="E25" s="350"/>
      <c r="F25" s="350"/>
      <c r="G25" s="350"/>
      <c r="H25" s="195"/>
      <c r="I25" s="195"/>
      <c r="J25" s="195"/>
    </row>
    <row r="26" spans="1:10" ht="25.5" customHeight="1" x14ac:dyDescent="0.2">
      <c r="A26" s="183" t="s">
        <v>16</v>
      </c>
      <c r="B26" s="360" t="s">
        <v>294</v>
      </c>
      <c r="C26" s="360"/>
      <c r="D26" s="360"/>
      <c r="E26" s="360"/>
      <c r="F26" s="360"/>
      <c r="G26" s="360"/>
      <c r="H26" s="184"/>
      <c r="I26" s="184"/>
      <c r="J26" s="184"/>
    </row>
    <row r="27" spans="1:10" ht="27.75" customHeight="1" x14ac:dyDescent="0.2">
      <c r="A27" s="185" t="s">
        <v>17</v>
      </c>
      <c r="B27" s="186" t="s">
        <v>65</v>
      </c>
      <c r="C27" s="187">
        <f>D27</f>
        <v>2669.9</v>
      </c>
      <c r="D27" s="187">
        <v>2669.9</v>
      </c>
      <c r="E27" s="187" t="s">
        <v>198</v>
      </c>
      <c r="F27" s="188" t="s">
        <v>198</v>
      </c>
      <c r="G27" s="188" t="s">
        <v>198</v>
      </c>
      <c r="H27" s="196"/>
      <c r="I27" s="181"/>
      <c r="J27" s="181"/>
    </row>
    <row r="28" spans="1:10" ht="27.75" customHeight="1" x14ac:dyDescent="0.2">
      <c r="A28" s="189" t="s">
        <v>58</v>
      </c>
      <c r="B28" s="186" t="s">
        <v>66</v>
      </c>
      <c r="C28" s="188" t="s">
        <v>198</v>
      </c>
      <c r="D28" s="188" t="s">
        <v>198</v>
      </c>
      <c r="E28" s="188" t="s">
        <v>198</v>
      </c>
      <c r="F28" s="188" t="s">
        <v>198</v>
      </c>
      <c r="G28" s="188" t="s">
        <v>198</v>
      </c>
      <c r="H28" s="181"/>
      <c r="I28" s="181"/>
      <c r="J28" s="181"/>
    </row>
    <row r="29" spans="1:10" ht="12.75" customHeight="1" x14ac:dyDescent="0.2">
      <c r="A29" s="183" t="s">
        <v>59</v>
      </c>
      <c r="B29" s="186" t="s">
        <v>30</v>
      </c>
      <c r="C29" s="188" t="s">
        <v>198</v>
      </c>
      <c r="D29" s="188" t="s">
        <v>198</v>
      </c>
      <c r="E29" s="188" t="s">
        <v>198</v>
      </c>
      <c r="F29" s="188" t="s">
        <v>198</v>
      </c>
      <c r="G29" s="188" t="s">
        <v>198</v>
      </c>
      <c r="H29" s="181"/>
      <c r="I29" s="181"/>
      <c r="J29" s="181"/>
    </row>
    <row r="30" spans="1:10" ht="12.75" customHeight="1" x14ac:dyDescent="0.2">
      <c r="A30" s="178"/>
      <c r="B30" s="190" t="s">
        <v>111</v>
      </c>
      <c r="C30" s="187">
        <f>C27</f>
        <v>2669.9</v>
      </c>
      <c r="D30" s="187">
        <f>D27</f>
        <v>2669.9</v>
      </c>
      <c r="E30" s="187" t="str">
        <f>E27</f>
        <v>-</v>
      </c>
      <c r="F30" s="188" t="s">
        <v>198</v>
      </c>
      <c r="G30" s="188" t="s">
        <v>198</v>
      </c>
      <c r="H30" s="181"/>
      <c r="I30" s="181"/>
      <c r="J30" s="181"/>
    </row>
    <row r="31" spans="1:10" ht="15.75" customHeight="1" x14ac:dyDescent="0.2">
      <c r="A31" s="183" t="s">
        <v>47</v>
      </c>
      <c r="B31" s="349" t="s">
        <v>171</v>
      </c>
      <c r="C31" s="349"/>
      <c r="D31" s="349"/>
      <c r="E31" s="349"/>
      <c r="F31" s="349"/>
      <c r="G31" s="349"/>
      <c r="H31" s="182"/>
      <c r="I31" s="182"/>
      <c r="J31" s="182"/>
    </row>
    <row r="32" spans="1:10" ht="28.5" customHeight="1" x14ac:dyDescent="0.2">
      <c r="A32" s="191" t="s">
        <v>18</v>
      </c>
      <c r="B32" s="186" t="s">
        <v>65</v>
      </c>
      <c r="C32" s="188" t="s">
        <v>198</v>
      </c>
      <c r="D32" s="188" t="s">
        <v>198</v>
      </c>
      <c r="E32" s="188" t="s">
        <v>198</v>
      </c>
      <c r="F32" s="188" t="s">
        <v>198</v>
      </c>
      <c r="G32" s="188" t="s">
        <v>198</v>
      </c>
      <c r="H32" s="181"/>
      <c r="I32" s="181"/>
      <c r="J32" s="181"/>
    </row>
    <row r="33" spans="1:10" ht="27" customHeight="1" x14ac:dyDescent="0.2">
      <c r="A33" s="192" t="s">
        <v>19</v>
      </c>
      <c r="B33" s="186" t="s">
        <v>66</v>
      </c>
      <c r="C33" s="188" t="s">
        <v>198</v>
      </c>
      <c r="D33" s="188" t="s">
        <v>198</v>
      </c>
      <c r="E33" s="188" t="s">
        <v>198</v>
      </c>
      <c r="F33" s="188" t="s">
        <v>198</v>
      </c>
      <c r="G33" s="188" t="s">
        <v>198</v>
      </c>
      <c r="H33" s="181"/>
      <c r="I33" s="181"/>
      <c r="J33" s="181"/>
    </row>
    <row r="34" spans="1:10" ht="24.75" customHeight="1" x14ac:dyDescent="0.2">
      <c r="A34" s="189" t="s">
        <v>48</v>
      </c>
      <c r="B34" s="186" t="s">
        <v>67</v>
      </c>
      <c r="C34" s="188" t="s">
        <v>198</v>
      </c>
      <c r="D34" s="188" t="s">
        <v>198</v>
      </c>
      <c r="E34" s="188" t="s">
        <v>198</v>
      </c>
      <c r="F34" s="188" t="s">
        <v>198</v>
      </c>
      <c r="G34" s="188" t="s">
        <v>198</v>
      </c>
      <c r="H34" s="181"/>
      <c r="I34" s="181"/>
      <c r="J34" s="181"/>
    </row>
    <row r="35" spans="1:10" ht="37.5" customHeight="1" x14ac:dyDescent="0.2">
      <c r="A35" s="192" t="s">
        <v>20</v>
      </c>
      <c r="B35" s="193" t="s">
        <v>68</v>
      </c>
      <c r="C35" s="188" t="s">
        <v>198</v>
      </c>
      <c r="D35" s="188" t="s">
        <v>198</v>
      </c>
      <c r="E35" s="188" t="s">
        <v>198</v>
      </c>
      <c r="F35" s="188" t="s">
        <v>198</v>
      </c>
      <c r="G35" s="188" t="s">
        <v>198</v>
      </c>
      <c r="H35" s="181"/>
      <c r="I35" s="181"/>
      <c r="J35" s="181"/>
    </row>
    <row r="36" spans="1:10" ht="12" customHeight="1" x14ac:dyDescent="0.2">
      <c r="A36" s="192" t="s">
        <v>54</v>
      </c>
      <c r="B36" s="186" t="s">
        <v>30</v>
      </c>
      <c r="C36" s="188" t="s">
        <v>198</v>
      </c>
      <c r="D36" s="188" t="s">
        <v>198</v>
      </c>
      <c r="E36" s="188" t="s">
        <v>198</v>
      </c>
      <c r="F36" s="188" t="s">
        <v>198</v>
      </c>
      <c r="G36" s="188" t="s">
        <v>198</v>
      </c>
      <c r="H36" s="181"/>
      <c r="I36" s="181"/>
      <c r="J36" s="181"/>
    </row>
    <row r="37" spans="1:10" ht="13.5" customHeight="1" x14ac:dyDescent="0.2">
      <c r="A37" s="178"/>
      <c r="B37" s="186" t="s">
        <v>117</v>
      </c>
      <c r="C37" s="188" t="s">
        <v>198</v>
      </c>
      <c r="D37" s="188" t="s">
        <v>198</v>
      </c>
      <c r="E37" s="188" t="s">
        <v>198</v>
      </c>
      <c r="F37" s="188" t="s">
        <v>198</v>
      </c>
      <c r="G37" s="188" t="s">
        <v>198</v>
      </c>
      <c r="H37" s="181"/>
      <c r="I37" s="181"/>
      <c r="J37" s="181"/>
    </row>
    <row r="38" spans="1:10" ht="15.75" x14ac:dyDescent="0.2">
      <c r="A38" s="189"/>
      <c r="B38" s="190" t="s">
        <v>153</v>
      </c>
      <c r="C38" s="194">
        <f>D38</f>
        <v>2669.9</v>
      </c>
      <c r="D38" s="194">
        <f>D30</f>
        <v>2669.9</v>
      </c>
      <c r="E38" s="194" t="s">
        <v>198</v>
      </c>
      <c r="F38" s="188" t="s">
        <v>198</v>
      </c>
      <c r="G38" s="188" t="s">
        <v>198</v>
      </c>
      <c r="H38" s="195"/>
      <c r="I38" s="195"/>
      <c r="J38" s="195"/>
    </row>
    <row r="39" spans="1:10" x14ac:dyDescent="0.2">
      <c r="A39" s="197"/>
      <c r="B39" s="198"/>
      <c r="C39" s="181"/>
      <c r="D39" s="181"/>
      <c r="E39" s="181"/>
      <c r="F39" s="181"/>
      <c r="G39" s="181"/>
      <c r="H39" s="195"/>
      <c r="I39" s="195"/>
      <c r="J39" s="195"/>
    </row>
    <row r="40" spans="1:10" ht="15" x14ac:dyDescent="0.2">
      <c r="A40" s="363" t="s">
        <v>194</v>
      </c>
      <c r="B40" s="364"/>
      <c r="C40" s="364"/>
      <c r="D40" s="364"/>
      <c r="E40" s="364"/>
      <c r="F40" s="364"/>
      <c r="G40" s="364"/>
      <c r="H40" s="195"/>
      <c r="I40" s="195"/>
      <c r="J40" s="195"/>
    </row>
    <row r="41" spans="1:10" ht="15.75" x14ac:dyDescent="0.25">
      <c r="A41" s="178" t="s">
        <v>129</v>
      </c>
      <c r="B41" s="350" t="s">
        <v>21</v>
      </c>
      <c r="C41" s="350"/>
      <c r="D41" s="350"/>
      <c r="E41" s="350"/>
      <c r="F41" s="350"/>
      <c r="G41" s="350"/>
      <c r="H41" s="195"/>
      <c r="I41" s="195"/>
      <c r="J41" s="195"/>
    </row>
    <row r="42" spans="1:10" ht="25.5" customHeight="1" x14ac:dyDescent="0.2">
      <c r="A42" s="183" t="s">
        <v>22</v>
      </c>
      <c r="B42" s="360" t="s">
        <v>295</v>
      </c>
      <c r="C42" s="360"/>
      <c r="D42" s="360"/>
      <c r="E42" s="360"/>
      <c r="F42" s="360"/>
      <c r="G42" s="360"/>
      <c r="H42" s="184"/>
      <c r="I42" s="184"/>
      <c r="J42" s="184"/>
    </row>
    <row r="43" spans="1:10" ht="26.25" customHeight="1" x14ac:dyDescent="0.2">
      <c r="A43" s="185" t="s">
        <v>23</v>
      </c>
      <c r="B43" s="186" t="s">
        <v>65</v>
      </c>
      <c r="C43" s="188" t="s">
        <v>198</v>
      </c>
      <c r="D43" s="188" t="s">
        <v>198</v>
      </c>
      <c r="E43" s="188" t="s">
        <v>198</v>
      </c>
      <c r="F43" s="188" t="s">
        <v>198</v>
      </c>
      <c r="G43" s="188" t="s">
        <v>198</v>
      </c>
      <c r="H43" s="181"/>
      <c r="I43" s="181"/>
      <c r="J43" s="181"/>
    </row>
    <row r="44" spans="1:10" ht="24.75" customHeight="1" x14ac:dyDescent="0.2">
      <c r="A44" s="189" t="s">
        <v>60</v>
      </c>
      <c r="B44" s="186" t="s">
        <v>66</v>
      </c>
      <c r="C44" s="188" t="s">
        <v>198</v>
      </c>
      <c r="D44" s="188" t="s">
        <v>198</v>
      </c>
      <c r="E44" s="188" t="s">
        <v>198</v>
      </c>
      <c r="F44" s="188" t="s">
        <v>198</v>
      </c>
      <c r="G44" s="188" t="s">
        <v>198</v>
      </c>
      <c r="H44" s="181"/>
      <c r="I44" s="181"/>
      <c r="J44" s="181"/>
    </row>
    <row r="45" spans="1:10" ht="12.75" customHeight="1" x14ac:dyDescent="0.2">
      <c r="A45" s="183" t="s">
        <v>61</v>
      </c>
      <c r="B45" s="186" t="s">
        <v>30</v>
      </c>
      <c r="C45" s="188" t="s">
        <v>198</v>
      </c>
      <c r="D45" s="188" t="s">
        <v>198</v>
      </c>
      <c r="E45" s="188" t="s">
        <v>198</v>
      </c>
      <c r="F45" s="188" t="s">
        <v>198</v>
      </c>
      <c r="G45" s="188" t="s">
        <v>198</v>
      </c>
      <c r="H45" s="181"/>
      <c r="I45" s="181"/>
      <c r="J45" s="181"/>
    </row>
    <row r="46" spans="1:10" ht="13.5" customHeight="1" x14ac:dyDescent="0.2">
      <c r="A46" s="178"/>
      <c r="B46" s="190" t="s">
        <v>121</v>
      </c>
      <c r="C46" s="188" t="s">
        <v>198</v>
      </c>
      <c r="D46" s="188" t="s">
        <v>198</v>
      </c>
      <c r="E46" s="188" t="s">
        <v>198</v>
      </c>
      <c r="F46" s="188" t="s">
        <v>198</v>
      </c>
      <c r="G46" s="188" t="s">
        <v>198</v>
      </c>
      <c r="H46" s="181"/>
      <c r="I46" s="181"/>
      <c r="J46" s="181"/>
    </row>
    <row r="47" spans="1:10" ht="16.5" customHeight="1" x14ac:dyDescent="0.2">
      <c r="A47" s="183" t="s">
        <v>49</v>
      </c>
      <c r="B47" s="349" t="s">
        <v>171</v>
      </c>
      <c r="C47" s="349"/>
      <c r="D47" s="349"/>
      <c r="E47" s="349"/>
      <c r="F47" s="349"/>
      <c r="G47" s="349"/>
      <c r="H47" s="182"/>
      <c r="I47" s="182"/>
      <c r="J47" s="182"/>
    </row>
    <row r="48" spans="1:10" ht="27" customHeight="1" x14ac:dyDescent="0.2">
      <c r="A48" s="191" t="s">
        <v>25</v>
      </c>
      <c r="B48" s="186" t="s">
        <v>65</v>
      </c>
      <c r="C48" s="188" t="s">
        <v>198</v>
      </c>
      <c r="D48" s="188" t="s">
        <v>198</v>
      </c>
      <c r="E48" s="188" t="s">
        <v>198</v>
      </c>
      <c r="F48" s="188" t="s">
        <v>198</v>
      </c>
      <c r="G48" s="188" t="s">
        <v>198</v>
      </c>
      <c r="H48" s="181"/>
      <c r="I48" s="181"/>
      <c r="J48" s="181"/>
    </row>
    <row r="49" spans="1:12" ht="24.75" customHeight="1" x14ac:dyDescent="0.2">
      <c r="A49" s="192" t="s">
        <v>26</v>
      </c>
      <c r="B49" s="186" t="s">
        <v>66</v>
      </c>
      <c r="C49" s="188" t="s">
        <v>198</v>
      </c>
      <c r="D49" s="188" t="s">
        <v>198</v>
      </c>
      <c r="E49" s="188" t="s">
        <v>198</v>
      </c>
      <c r="F49" s="188" t="s">
        <v>198</v>
      </c>
      <c r="G49" s="188" t="s">
        <v>198</v>
      </c>
      <c r="H49" s="181"/>
      <c r="I49" s="181"/>
      <c r="J49" s="181"/>
    </row>
    <row r="50" spans="1:12" ht="24.75" customHeight="1" x14ac:dyDescent="0.2">
      <c r="A50" s="189" t="s">
        <v>50</v>
      </c>
      <c r="B50" s="186" t="s">
        <v>67</v>
      </c>
      <c r="C50" s="188" t="s">
        <v>198</v>
      </c>
      <c r="D50" s="188" t="s">
        <v>198</v>
      </c>
      <c r="E50" s="188" t="s">
        <v>198</v>
      </c>
      <c r="F50" s="188" t="s">
        <v>198</v>
      </c>
      <c r="G50" s="188" t="s">
        <v>198</v>
      </c>
      <c r="H50" s="181"/>
      <c r="I50" s="181"/>
      <c r="J50" s="181"/>
    </row>
    <row r="51" spans="1:12" ht="36" customHeight="1" x14ac:dyDescent="0.2">
      <c r="A51" s="192" t="s">
        <v>27</v>
      </c>
      <c r="B51" s="193" t="s">
        <v>68</v>
      </c>
      <c r="C51" s="188" t="s">
        <v>198</v>
      </c>
      <c r="D51" s="188" t="s">
        <v>198</v>
      </c>
      <c r="E51" s="188" t="s">
        <v>198</v>
      </c>
      <c r="F51" s="188" t="s">
        <v>198</v>
      </c>
      <c r="G51" s="188" t="s">
        <v>198</v>
      </c>
      <c r="H51" s="181"/>
      <c r="I51" s="181"/>
      <c r="J51" s="181"/>
    </row>
    <row r="52" spans="1:12" ht="14.25" customHeight="1" x14ac:dyDescent="0.2">
      <c r="A52" s="192" t="s">
        <v>55</v>
      </c>
      <c r="B52" s="186" t="s">
        <v>30</v>
      </c>
      <c r="C52" s="188" t="s">
        <v>198</v>
      </c>
      <c r="D52" s="188" t="s">
        <v>198</v>
      </c>
      <c r="E52" s="188" t="s">
        <v>198</v>
      </c>
      <c r="F52" s="188" t="s">
        <v>198</v>
      </c>
      <c r="G52" s="188" t="s">
        <v>198</v>
      </c>
      <c r="H52" s="181"/>
      <c r="I52" s="181"/>
      <c r="J52" s="181"/>
    </row>
    <row r="53" spans="1:12" ht="15" customHeight="1" x14ac:dyDescent="0.2">
      <c r="A53" s="178"/>
      <c r="B53" s="186" t="s">
        <v>127</v>
      </c>
      <c r="C53" s="188" t="s">
        <v>198</v>
      </c>
      <c r="D53" s="188" t="s">
        <v>198</v>
      </c>
      <c r="E53" s="188" t="s">
        <v>198</v>
      </c>
      <c r="F53" s="188" t="s">
        <v>198</v>
      </c>
      <c r="G53" s="188" t="s">
        <v>198</v>
      </c>
      <c r="H53" s="181"/>
      <c r="I53" s="181"/>
      <c r="J53" s="181"/>
    </row>
    <row r="54" spans="1:12" ht="15.75" x14ac:dyDescent="0.2">
      <c r="A54" s="189"/>
      <c r="B54" s="190" t="s">
        <v>154</v>
      </c>
      <c r="C54" s="188" t="s">
        <v>198</v>
      </c>
      <c r="D54" s="188" t="s">
        <v>198</v>
      </c>
      <c r="E54" s="188" t="s">
        <v>198</v>
      </c>
      <c r="F54" s="188" t="s">
        <v>198</v>
      </c>
      <c r="G54" s="188" t="s">
        <v>198</v>
      </c>
      <c r="H54" s="195"/>
      <c r="I54" s="195"/>
      <c r="J54" s="195"/>
    </row>
    <row r="55" spans="1:12" ht="15.75" x14ac:dyDescent="0.2">
      <c r="A55" s="189"/>
      <c r="B55" s="190" t="s">
        <v>38</v>
      </c>
      <c r="C55" s="194">
        <f>D55</f>
        <v>2669.9</v>
      </c>
      <c r="D55" s="194">
        <f>D38</f>
        <v>2669.9</v>
      </c>
      <c r="E55" s="194" t="s">
        <v>198</v>
      </c>
      <c r="F55" s="188" t="s">
        <v>198</v>
      </c>
      <c r="G55" s="188" t="s">
        <v>198</v>
      </c>
      <c r="H55" s="195"/>
      <c r="I55" s="195"/>
      <c r="J55" s="195"/>
    </row>
    <row r="56" spans="1:12" ht="42.75" customHeight="1" x14ac:dyDescent="0.2">
      <c r="A56" s="199"/>
      <c r="B56" s="200"/>
      <c r="C56" s="195"/>
      <c r="D56" s="195"/>
      <c r="E56" s="195"/>
      <c r="F56" s="195"/>
      <c r="G56" s="195"/>
      <c r="H56" s="195"/>
      <c r="I56" s="195"/>
      <c r="J56" s="195"/>
    </row>
    <row r="57" spans="1:12" ht="24.75" customHeight="1" x14ac:dyDescent="0.25">
      <c r="B57" s="211" t="s">
        <v>299</v>
      </c>
      <c r="C57" s="211"/>
      <c r="D57" s="211"/>
      <c r="E57" s="211"/>
      <c r="F57" s="348" t="s">
        <v>298</v>
      </c>
      <c r="G57" s="348"/>
      <c r="H57" s="195"/>
      <c r="I57" s="195"/>
      <c r="J57" s="195"/>
    </row>
    <row r="58" spans="1:12" ht="0.75" hidden="1" customHeight="1" x14ac:dyDescent="0.25">
      <c r="A58" s="347"/>
      <c r="B58" s="347"/>
      <c r="C58" s="347"/>
      <c r="D58" s="347"/>
      <c r="E58" s="347"/>
      <c r="F58" s="347"/>
      <c r="G58" s="347"/>
      <c r="H58" s="173"/>
      <c r="I58" s="175"/>
      <c r="J58" s="175"/>
      <c r="K58" s="175"/>
      <c r="L58" s="175"/>
    </row>
    <row r="59" spans="1:12" ht="3" hidden="1" customHeight="1" x14ac:dyDescent="0.25">
      <c r="A59" s="347"/>
      <c r="B59" s="347"/>
      <c r="C59" s="347"/>
      <c r="D59" s="347"/>
      <c r="E59" s="347"/>
      <c r="F59" s="347"/>
      <c r="G59" s="347"/>
      <c r="H59" s="181"/>
    </row>
    <row r="60" spans="1:12" s="205" customFormat="1" ht="13.5" customHeight="1" x14ac:dyDescent="0.2">
      <c r="A60" s="201" t="s">
        <v>188</v>
      </c>
      <c r="B60" s="201"/>
      <c r="C60" s="202"/>
      <c r="D60" s="367" t="s">
        <v>2</v>
      </c>
      <c r="E60" s="199"/>
      <c r="F60" s="358" t="s">
        <v>150</v>
      </c>
      <c r="G60" s="358"/>
      <c r="H60" s="203"/>
      <c r="I60" s="204"/>
      <c r="J60" s="204"/>
      <c r="K60" s="204"/>
      <c r="L60" s="204"/>
    </row>
    <row r="61" spans="1:12" ht="32.25" customHeight="1" x14ac:dyDescent="0.2">
      <c r="A61" s="206" t="s">
        <v>184</v>
      </c>
      <c r="B61" s="207"/>
      <c r="C61" s="173"/>
      <c r="D61" s="181"/>
      <c r="E61" s="199"/>
      <c r="F61" s="199"/>
      <c r="G61" s="199"/>
      <c r="H61" s="181"/>
    </row>
    <row r="62" spans="1:12" ht="18" customHeight="1" x14ac:dyDescent="0.25">
      <c r="B62" s="211" t="s">
        <v>301</v>
      </c>
      <c r="C62" s="211"/>
      <c r="D62" s="211"/>
      <c r="E62" s="211"/>
      <c r="F62" s="348" t="s">
        <v>300</v>
      </c>
      <c r="G62" s="348"/>
      <c r="H62" s="181"/>
    </row>
    <row r="63" spans="1:12" ht="12.75" customHeight="1" x14ac:dyDescent="0.2">
      <c r="B63" s="174" t="s">
        <v>145</v>
      </c>
      <c r="C63" s="174"/>
      <c r="D63" s="368" t="s">
        <v>2</v>
      </c>
      <c r="E63" s="174"/>
      <c r="F63" s="358" t="s">
        <v>150</v>
      </c>
      <c r="G63" s="358"/>
      <c r="H63" s="181"/>
    </row>
    <row r="64" spans="1:12" x14ac:dyDescent="0.2">
      <c r="A64" s="359"/>
      <c r="B64" s="359"/>
      <c r="C64" s="359"/>
      <c r="D64" s="359"/>
      <c r="E64" s="359"/>
      <c r="F64" s="359"/>
      <c r="G64" s="359"/>
      <c r="H64" s="359"/>
    </row>
    <row r="65" spans="1:8" ht="39" customHeight="1" x14ac:dyDescent="0.25">
      <c r="B65" s="211" t="s">
        <v>304</v>
      </c>
      <c r="C65" s="211"/>
      <c r="D65" s="211"/>
      <c r="E65" s="211"/>
      <c r="F65" s="348" t="s">
        <v>302</v>
      </c>
      <c r="G65" s="348"/>
      <c r="H65" s="181"/>
    </row>
    <row r="66" spans="1:8" ht="12.75" customHeight="1" x14ac:dyDescent="0.2">
      <c r="A66" s="205" t="s">
        <v>146</v>
      </c>
      <c r="B66" s="208"/>
      <c r="C66" s="209"/>
      <c r="D66" s="368" t="s">
        <v>2</v>
      </c>
      <c r="E66" s="209"/>
      <c r="F66" s="358" t="s">
        <v>150</v>
      </c>
      <c r="G66" s="358"/>
      <c r="H66" s="181"/>
    </row>
    <row r="67" spans="1:8" x14ac:dyDescent="0.2">
      <c r="A67" s="210"/>
      <c r="B67" s="208"/>
    </row>
  </sheetData>
  <mergeCells count="32">
    <mergeCell ref="F60:G60"/>
    <mergeCell ref="B26:G26"/>
    <mergeCell ref="B31:G31"/>
    <mergeCell ref="E1:G1"/>
    <mergeCell ref="B47:G47"/>
    <mergeCell ref="B42:G42"/>
    <mergeCell ref="G8:G9"/>
    <mergeCell ref="E8:E9"/>
    <mergeCell ref="C7:C9"/>
    <mergeCell ref="B11:G11"/>
    <mergeCell ref="B12:G12"/>
    <mergeCell ref="B41:G41"/>
    <mergeCell ref="A40:G40"/>
    <mergeCell ref="A3:G3"/>
    <mergeCell ref="A4:G4"/>
    <mergeCell ref="F66:G66"/>
    <mergeCell ref="F63:G63"/>
    <mergeCell ref="A64:H64"/>
    <mergeCell ref="F62:G62"/>
    <mergeCell ref="F65:G65"/>
    <mergeCell ref="A5:G5"/>
    <mergeCell ref="F8:F9"/>
    <mergeCell ref="D8:D9"/>
    <mergeCell ref="C6:G6"/>
    <mergeCell ref="B6:B9"/>
    <mergeCell ref="D7:G7"/>
    <mergeCell ref="A6:A9"/>
    <mergeCell ref="A58:G58"/>
    <mergeCell ref="A59:G59"/>
    <mergeCell ref="F57:G57"/>
    <mergeCell ref="B17:G17"/>
    <mergeCell ref="B25:G25"/>
  </mergeCells>
  <phoneticPr fontId="2" type="noConversion"/>
  <printOptions horizontalCentered="1"/>
  <pageMargins left="0.39370078740157483" right="0.19685039370078741" top="0.41" bottom="0.19685039370078741" header="0.28999999999999998" footer="0"/>
  <pageSetup paperSize="9" scale="80" orientation="portrait" r:id="rId1"/>
  <headerFooter differentFirst="1"/>
  <rowBreaks count="1" manualBreakCount="1">
    <brk id="3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5</vt:lpstr>
      <vt:lpstr>4</vt:lpstr>
      <vt:lpstr>6</vt:lpstr>
      <vt:lpstr>'5'!Область_друку</vt:lpstr>
      <vt:lpstr>'6'!Область_друку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2017-05-12T06:37:03Z</cp:lastPrinted>
  <dcterms:created xsi:type="dcterms:W3CDTF">2011-09-13T12:33:42Z</dcterms:created>
  <dcterms:modified xsi:type="dcterms:W3CDTF">2017-05-12T06:37:07Z</dcterms:modified>
</cp:coreProperties>
</file>