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_FilterDatabase" localSheetId="0" hidden="1">Лист1!$I$1:$I$392</definedName>
    <definedName name="_xlnm.Print_Titles" localSheetId="0">Лист1!$5:$6</definedName>
    <definedName name="_xlnm.Print_Area" localSheetId="0">Лист1!$A$1:$H$337</definedName>
  </definedNames>
  <calcPr calcId="145621"/>
</workbook>
</file>

<file path=xl/calcChain.xml><?xml version="1.0" encoding="utf-8"?>
<calcChain xmlns="http://schemas.openxmlformats.org/spreadsheetml/2006/main">
  <c r="G90" i="1" l="1"/>
  <c r="F90" i="1"/>
  <c r="H93" i="1"/>
  <c r="H139" i="1"/>
  <c r="G207" i="1"/>
  <c r="F207" i="1"/>
  <c r="H209" i="1"/>
  <c r="H208" i="1"/>
  <c r="H131" i="1"/>
  <c r="G204" i="1"/>
  <c r="F204" i="1"/>
  <c r="H205" i="1"/>
  <c r="H204" i="1" s="1"/>
  <c r="H272" i="1"/>
  <c r="H92" i="1"/>
  <c r="H191" i="1"/>
  <c r="G189" i="1"/>
  <c r="F189" i="1"/>
  <c r="G157" i="1"/>
  <c r="F157" i="1"/>
  <c r="H158" i="1"/>
  <c r="H157" i="1" s="1"/>
  <c r="H138" i="1"/>
  <c r="H137" i="1"/>
  <c r="G285" i="1"/>
  <c r="F285" i="1"/>
  <c r="H286" i="1"/>
  <c r="H196" i="1"/>
  <c r="H197" i="1"/>
  <c r="H169" i="1"/>
  <c r="H150" i="1"/>
  <c r="G98" i="1"/>
  <c r="F98" i="1"/>
  <c r="H99" i="1"/>
  <c r="H98" i="1" s="1"/>
  <c r="H72" i="1"/>
  <c r="H71" i="1" s="1"/>
  <c r="G71" i="1"/>
  <c r="F71" i="1"/>
  <c r="H66" i="1"/>
  <c r="H61" i="1"/>
  <c r="H62" i="1"/>
  <c r="H59" i="1"/>
  <c r="G58" i="1"/>
  <c r="F58" i="1"/>
  <c r="H63" i="1"/>
  <c r="H49" i="1"/>
  <c r="H54" i="1"/>
  <c r="H51" i="1"/>
  <c r="H53" i="1"/>
  <c r="H45" i="1"/>
  <c r="H151" i="1"/>
  <c r="H68" i="1"/>
  <c r="H283" i="1"/>
  <c r="H282" i="1"/>
  <c r="H281" i="1"/>
  <c r="H280" i="1"/>
  <c r="G279" i="1"/>
  <c r="F279" i="1"/>
  <c r="H277" i="1"/>
  <c r="H276" i="1"/>
  <c r="G275" i="1"/>
  <c r="F275" i="1"/>
  <c r="H190" i="1"/>
  <c r="G80" i="1"/>
  <c r="H81" i="1"/>
  <c r="F80" i="1"/>
  <c r="H48" i="1"/>
  <c r="H50" i="1"/>
  <c r="H52" i="1"/>
  <c r="H55" i="1"/>
  <c r="G37" i="1"/>
  <c r="H38" i="1"/>
  <c r="H37" i="1" s="1"/>
  <c r="F37" i="1"/>
  <c r="G26" i="1"/>
  <c r="H27" i="1"/>
  <c r="F26" i="1"/>
  <c r="H200" i="1"/>
  <c r="G15" i="1"/>
  <c r="F15" i="1"/>
  <c r="H16" i="1"/>
  <c r="H15" i="1" s="1"/>
  <c r="H243" i="1"/>
  <c r="H219" i="1"/>
  <c r="H185" i="1"/>
  <c r="H23" i="1"/>
  <c r="H24" i="1"/>
  <c r="H273" i="1"/>
  <c r="H44" i="1"/>
  <c r="G43" i="1"/>
  <c r="F43" i="1"/>
  <c r="H67" i="1"/>
  <c r="G148" i="1"/>
  <c r="F148" i="1"/>
  <c r="G267" i="1"/>
  <c r="F267" i="1"/>
  <c r="H268" i="1"/>
  <c r="H267" i="1" s="1"/>
  <c r="H152" i="1"/>
  <c r="G221" i="1"/>
  <c r="H261" i="1"/>
  <c r="H260" i="1" s="1"/>
  <c r="G260" i="1"/>
  <c r="F260" i="1"/>
  <c r="H195" i="1"/>
  <c r="H46" i="1"/>
  <c r="H127" i="1"/>
  <c r="H126" i="1"/>
  <c r="G125" i="1"/>
  <c r="F125" i="1"/>
  <c r="H32" i="1"/>
  <c r="F30" i="1"/>
  <c r="H31" i="1"/>
  <c r="H132" i="1"/>
  <c r="H149" i="1"/>
  <c r="H183" i="1"/>
  <c r="H199" i="1"/>
  <c r="H212" i="1"/>
  <c r="H215" i="1"/>
  <c r="G30" i="1"/>
  <c r="G95" i="1"/>
  <c r="F95" i="1"/>
  <c r="H65" i="1"/>
  <c r="H82" i="1"/>
  <c r="H186" i="1"/>
  <c r="G163" i="1"/>
  <c r="F163" i="1"/>
  <c r="H64" i="1"/>
  <c r="H184" i="1"/>
  <c r="G178" i="1"/>
  <c r="H182" i="1"/>
  <c r="H170" i="1"/>
  <c r="H201" i="1"/>
  <c r="G74" i="1"/>
  <c r="F74" i="1"/>
  <c r="H75" i="1"/>
  <c r="H74" i="1" s="1"/>
  <c r="G251" i="1"/>
  <c r="F251" i="1"/>
  <c r="G107" i="1"/>
  <c r="F107" i="1"/>
  <c r="H108" i="1"/>
  <c r="H107" i="1" s="1"/>
  <c r="H91" i="1"/>
  <c r="H60" i="1"/>
  <c r="G77" i="1"/>
  <c r="F77" i="1"/>
  <c r="H78" i="1"/>
  <c r="H77" i="1" s="1"/>
  <c r="G110" i="1"/>
  <c r="F110" i="1"/>
  <c r="H111" i="1"/>
  <c r="H110" i="1" s="1"/>
  <c r="H187" i="1"/>
  <c r="H85" i="1"/>
  <c r="H84" i="1" s="1"/>
  <c r="G84" i="1"/>
  <c r="F84" i="1"/>
  <c r="H69" i="1"/>
  <c r="H56" i="1"/>
  <c r="H47" i="1"/>
  <c r="H202" i="1"/>
  <c r="H231" i="1"/>
  <c r="H232" i="1"/>
  <c r="H258" i="1"/>
  <c r="H257" i="1" s="1"/>
  <c r="H229" i="1"/>
  <c r="H226" i="1"/>
  <c r="H242" i="1"/>
  <c r="F129" i="1"/>
  <c r="F221" i="1"/>
  <c r="F211" i="1"/>
  <c r="H140" i="1"/>
  <c r="H136" i="1"/>
  <c r="H271" i="1"/>
  <c r="G257" i="1"/>
  <c r="F257" i="1"/>
  <c r="H252" i="1"/>
  <c r="H251" i="1" s="1"/>
  <c r="H230" i="1"/>
  <c r="H135" i="1"/>
  <c r="G134" i="1"/>
  <c r="F134" i="1"/>
  <c r="H13" i="1"/>
  <c r="F178" i="1"/>
  <c r="H179" i="1"/>
  <c r="H223" i="1"/>
  <c r="H225" i="1"/>
  <c r="H227" i="1"/>
  <c r="H224" i="1"/>
  <c r="H228" i="1"/>
  <c r="G298" i="1"/>
  <c r="G296" i="1" s="1"/>
  <c r="G295" i="1" s="1"/>
  <c r="F298" i="1"/>
  <c r="F296" i="1" s="1"/>
  <c r="F295" i="1" s="1"/>
  <c r="G292" i="1"/>
  <c r="G290" i="1" s="1"/>
  <c r="G289" i="1" s="1"/>
  <c r="F292" i="1"/>
  <c r="H299" i="1"/>
  <c r="H298" i="1" s="1"/>
  <c r="H296" i="1" s="1"/>
  <c r="H295" i="1" s="1"/>
  <c r="G270" i="1"/>
  <c r="F270" i="1"/>
  <c r="H293" i="1"/>
  <c r="H292" i="1" s="1"/>
  <c r="H290" i="1" s="1"/>
  <c r="H289" i="1" s="1"/>
  <c r="H287" i="1"/>
  <c r="G263" i="1"/>
  <c r="F263" i="1"/>
  <c r="G254" i="1"/>
  <c r="F254" i="1"/>
  <c r="H265" i="1"/>
  <c r="H264" i="1"/>
  <c r="H255" i="1"/>
  <c r="H254" i="1" s="1"/>
  <c r="H249" i="1"/>
  <c r="H248" i="1" s="1"/>
  <c r="G248" i="1"/>
  <c r="F248" i="1"/>
  <c r="H241" i="1"/>
  <c r="H238" i="1"/>
  <c r="H237" i="1" s="1"/>
  <c r="G237" i="1"/>
  <c r="F237" i="1"/>
  <c r="G240" i="1"/>
  <c r="F240" i="1"/>
  <c r="G166" i="1"/>
  <c r="F166" i="1"/>
  <c r="G172" i="1"/>
  <c r="F172" i="1"/>
  <c r="G175" i="1"/>
  <c r="F175" i="1"/>
  <c r="G193" i="1"/>
  <c r="F193" i="1"/>
  <c r="G211" i="1"/>
  <c r="H222" i="1"/>
  <c r="H218" i="1"/>
  <c r="H217" i="1"/>
  <c r="H216" i="1"/>
  <c r="H214" i="1"/>
  <c r="H213" i="1"/>
  <c r="H194" i="1"/>
  <c r="H181" i="1"/>
  <c r="H180" i="1"/>
  <c r="H176" i="1"/>
  <c r="H175" i="1" s="1"/>
  <c r="H173" i="1"/>
  <c r="H172" i="1" s="1"/>
  <c r="H168" i="1"/>
  <c r="H167" i="1"/>
  <c r="H164" i="1"/>
  <c r="H163" i="1" s="1"/>
  <c r="G145" i="1"/>
  <c r="F145" i="1"/>
  <c r="G154" i="1"/>
  <c r="F154" i="1"/>
  <c r="H155" i="1"/>
  <c r="H154" i="1" s="1"/>
  <c r="H146" i="1"/>
  <c r="H145" i="1" s="1"/>
  <c r="G129" i="1"/>
  <c r="H130" i="1"/>
  <c r="G119" i="1"/>
  <c r="G117" i="1" s="1"/>
  <c r="G116" i="1" s="1"/>
  <c r="F119" i="1"/>
  <c r="F117" i="1" s="1"/>
  <c r="F116" i="1" s="1"/>
  <c r="H120" i="1"/>
  <c r="H119" i="1" s="1"/>
  <c r="H117" i="1" s="1"/>
  <c r="H116" i="1" s="1"/>
  <c r="G113" i="1"/>
  <c r="F113" i="1"/>
  <c r="G104" i="1"/>
  <c r="F104" i="1"/>
  <c r="H114" i="1"/>
  <c r="H113" i="1" s="1"/>
  <c r="H105" i="1"/>
  <c r="H104" i="1" s="1"/>
  <c r="H96" i="1"/>
  <c r="H95" i="1" s="1"/>
  <c r="G34" i="1"/>
  <c r="F34" i="1"/>
  <c r="H35" i="1"/>
  <c r="H34" i="1" s="1"/>
  <c r="H28" i="1"/>
  <c r="H26" i="1" s="1"/>
  <c r="G18" i="1"/>
  <c r="F18" i="1"/>
  <c r="H22" i="1"/>
  <c r="H21" i="1"/>
  <c r="H20" i="1"/>
  <c r="H19" i="1"/>
  <c r="H12" i="1"/>
  <c r="H11" i="1"/>
  <c r="G10" i="1"/>
  <c r="F10" i="1"/>
  <c r="H30" i="1"/>
  <c r="H270" i="1" l="1"/>
  <c r="F88" i="1"/>
  <c r="F87" i="1" s="1"/>
  <c r="F235" i="1"/>
  <c r="F234" i="1" s="1"/>
  <c r="H263" i="1"/>
  <c r="F246" i="1"/>
  <c r="F245" i="1" s="1"/>
  <c r="H129" i="1"/>
  <c r="H240" i="1"/>
  <c r="H235" i="1" s="1"/>
  <c r="H234" i="1" s="1"/>
  <c r="H80" i="1"/>
  <c r="H125" i="1"/>
  <c r="G8" i="1"/>
  <c r="G7" i="1" s="1"/>
  <c r="G235" i="1"/>
  <c r="G234" i="1" s="1"/>
  <c r="H275" i="1"/>
  <c r="H285" i="1"/>
  <c r="F102" i="1"/>
  <c r="F101" i="1" s="1"/>
  <c r="H279" i="1"/>
  <c r="F8" i="1"/>
  <c r="F7" i="1" s="1"/>
  <c r="F290" i="1"/>
  <c r="F289" i="1" s="1"/>
  <c r="H221" i="1"/>
  <c r="H193" i="1"/>
  <c r="H189" i="1"/>
  <c r="F161" i="1"/>
  <c r="F160" i="1" s="1"/>
  <c r="G143" i="1"/>
  <c r="G142" i="1" s="1"/>
  <c r="H134" i="1"/>
  <c r="G88" i="1"/>
  <c r="G87" i="1" s="1"/>
  <c r="H90" i="1"/>
  <c r="H88" i="1" s="1"/>
  <c r="H87" i="1" s="1"/>
  <c r="H58" i="1"/>
  <c r="G41" i="1"/>
  <c r="G40" i="1" s="1"/>
  <c r="H18" i="1"/>
  <c r="H166" i="1"/>
  <c r="H211" i="1"/>
  <c r="G161" i="1"/>
  <c r="G160" i="1" s="1"/>
  <c r="H178" i="1"/>
  <c r="H207" i="1"/>
  <c r="G102" i="1"/>
  <c r="G101" i="1" s="1"/>
  <c r="G123" i="1"/>
  <c r="G122" i="1" s="1"/>
  <c r="F123" i="1"/>
  <c r="F122" i="1" s="1"/>
  <c r="H148" i="1"/>
  <c r="H143" i="1" s="1"/>
  <c r="H142" i="1" s="1"/>
  <c r="H43" i="1"/>
  <c r="F41" i="1"/>
  <c r="F40" i="1" s="1"/>
  <c r="H10" i="1"/>
  <c r="G246" i="1"/>
  <c r="G245" i="1" s="1"/>
  <c r="H102" i="1"/>
  <c r="H101" i="1" s="1"/>
  <c r="F143" i="1"/>
  <c r="F142" i="1" s="1"/>
  <c r="H246" i="1" l="1"/>
  <c r="H245" i="1" s="1"/>
  <c r="H41" i="1"/>
  <c r="H40" i="1" s="1"/>
  <c r="H123" i="1"/>
  <c r="H122" i="1" s="1"/>
  <c r="H8" i="1"/>
  <c r="H7" i="1" s="1"/>
  <c r="G301" i="1"/>
  <c r="F301" i="1"/>
  <c r="H161" i="1"/>
  <c r="H160" i="1" s="1"/>
  <c r="H301" i="1" l="1"/>
</calcChain>
</file>

<file path=xl/sharedStrings.xml><?xml version="1.0" encoding="utf-8"?>
<sst xmlns="http://schemas.openxmlformats.org/spreadsheetml/2006/main" count="374" uniqueCount="310">
  <si>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</si>
  <si>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</si>
  <si>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</si>
  <si>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</si>
  <si>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</si>
  <si>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</si>
  <si>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</si>
  <si>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</si>
  <si>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</si>
  <si>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</si>
  <si>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</si>
  <si>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</si>
  <si>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</si>
  <si>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</si>
  <si>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</si>
  <si>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</si>
  <si>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</si>
  <si>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</si>
  <si>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</si>
  <si>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</si>
  <si>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</si>
  <si>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</si>
  <si>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</si>
  <si>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</si>
  <si>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</si>
  <si>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</si>
  <si>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</si>
  <si>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</si>
  <si>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</si>
  <si>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</si>
  <si>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</si>
  <si>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</si>
  <si>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</si>
  <si>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</si>
  <si>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</si>
  <si>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</si>
  <si>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</si>
  <si>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</si>
  <si>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</si>
  <si>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</si>
  <si>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</si>
  <si>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</si>
  <si>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</si>
  <si>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</si>
  <si>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</si>
  <si>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</si>
  <si>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</si>
  <si>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</si>
  <si>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</si>
  <si>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</si>
  <si>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</si>
  <si>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</si>
  <si>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</si>
  <si>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</si>
  <si>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</si>
  <si>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</si>
  <si>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</si>
  <si>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</si>
  <si>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</si>
  <si>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</si>
  <si>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</si>
  <si>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</si>
  <si>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</si>
  <si>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</si>
  <si>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</si>
  <si>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</si>
  <si>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</si>
  <si>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</si>
  <si>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</si>
  <si>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</si>
  <si>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</si>
  <si>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</si>
  <si>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</si>
  <si>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</si>
  <si>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</si>
  <si>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</si>
  <si>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</si>
  <si>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</si>
  <si>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</si>
  <si>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</si>
  <si>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</si>
  <si>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</si>
  <si>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</si>
  <si>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</si>
  <si>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</si>
  <si>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</si>
  <si>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</si>
  <si>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</si>
  <si>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грн</t>
  </si>
  <si>
    <t>Загальна сума з врахуванням змін</t>
  </si>
  <si>
    <t>Пропонується внести зміни</t>
  </si>
  <si>
    <t>1217670</t>
  </si>
  <si>
    <t>Внески до статутного капіталу суб’єктів господарювання</t>
  </si>
  <si>
    <t xml:space="preserve">  Р О З ' Я С Н Е Н Н Я    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</si>
  <si>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</si>
  <si>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</si>
  <si>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</si>
  <si>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0617321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</si>
  <si>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</si>
  <si>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</si>
  <si>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</si>
  <si>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Придбання оргтехніки</t>
  </si>
  <si>
    <t>1417370</t>
  </si>
  <si>
    <t>Придбання автомобілів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</si>
  <si>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</si>
  <si>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</si>
  <si>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</si>
  <si>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Співфінансування проєкту "Оновлення інфраструктури електротранспорту м. Луцька"</t>
  </si>
  <si>
    <t>0217670</t>
  </si>
  <si>
    <t>Усунення аварій, інших непередбачених ситуацій та придбання техніки для ЗДО</t>
  </si>
  <si>
    <t>Придбання техніки та обладнання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</si>
  <si>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</si>
  <si>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Придбання літератури для поповнення бібліотечного фонду</t>
  </si>
  <si>
    <t>Придбання техніки</t>
  </si>
  <si>
    <t>Капітальний ремонт спортивних майданчиків</t>
  </si>
  <si>
    <t>Придбання комп’ютерної техніки</t>
  </si>
  <si>
    <t>Капітальний ремонт ліфтів</t>
  </si>
  <si>
    <t xml:space="preserve">Капітальний ремонт прибудинкових територій </t>
  </si>
  <si>
    <t xml:space="preserve">Капітальний ремонт об'єктів благоустрою </t>
  </si>
  <si>
    <t>Будівництво мереж зовнішнього освітлення</t>
  </si>
  <si>
    <t xml:space="preserve">Реконструкція мереж зовнішнього освітлення 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</si>
  <si>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</si>
  <si>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</si>
  <si>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</si>
  <si>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</si>
  <si>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</si>
  <si>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</si>
  <si>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>7370</t>
  </si>
  <si>
    <t>Придбання обладнання і предметів довгострокового користування</t>
  </si>
  <si>
    <t xml:space="preserve">КП "Луцькводоканал"- відновлення потужностей водозаборів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</si>
  <si>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</si>
  <si>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</si>
  <si>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0990</t>
  </si>
  <si>
    <t>Надання загальної середньої освіти закладами загальної середньої освіти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</si>
  <si>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</si>
  <si>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</si>
  <si>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 xml:space="preserve">Забезпечення діяльності палаців і будинків культури, клубів, центрів дозвілля та інших клубних закладів </t>
  </si>
  <si>
    <t>0828</t>
  </si>
  <si>
    <t>ДКП "Луцьктепло" - виконання умов кредитного договору з ЄБРР</t>
  </si>
  <si>
    <t xml:space="preserve"> Департамент фінансів, бюджету та аудиту</t>
  </si>
  <si>
    <t>Департамент молоді та спорту</t>
  </si>
  <si>
    <t>Капітальний ремонт автентичних вхідних дверей будинків комунальної власності</t>
  </si>
  <si>
    <t>0540</t>
  </si>
  <si>
    <t>Інша діяльність у сфері екології та охорони природних ресурсів</t>
  </si>
  <si>
    <t xml:space="preserve">Директор департаменту </t>
  </si>
  <si>
    <t>ДКП "Луцьктепло" - сплата місцевого внеску згідно умов кредитного договору з ЄБРР</t>
  </si>
  <si>
    <t>Департамент освіти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</si>
  <si>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</si>
  <si>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</si>
  <si>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</si>
  <si>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</si>
  <si>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</si>
  <si>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</si>
  <si>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Лілія ЄЛОВА</t>
  </si>
  <si>
    <t>Капітальний ремонт скверів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</si>
  <si>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</si>
  <si>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1011080</t>
  </si>
  <si>
    <t>0960</t>
  </si>
  <si>
    <t>0214082</t>
  </si>
  <si>
    <t>4082</t>
  </si>
  <si>
    <t>0829</t>
  </si>
  <si>
    <t>Інші заходи в галузі культури і мистецтва</t>
  </si>
  <si>
    <t xml:space="preserve">Найменування інвестиційного проекту
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</si>
  <si>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</si>
  <si>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</si>
  <si>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</si>
  <si>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>Розробка схеми розміщення засобів зовнішньої реклами</t>
  </si>
  <si>
    <t>Проєкт "Оновлення інфраструктури електротранспорту м. Луцька" (кошти позики ЄІБ)</t>
  </si>
  <si>
    <t xml:space="preserve">КП "Луцьке підприємство електротранспорту" - придбання мідного проводу та запчастин до контактної мережі </t>
  </si>
  <si>
    <t>КП "Ласка" - придбання автомобіля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</si>
  <si>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</si>
  <si>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0218330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</si>
  <si>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</si>
  <si>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</si>
  <si>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</si>
  <si>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</si>
  <si>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</si>
  <si>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ЗДО №26 -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</si>
  <si>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</si>
  <si>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 xml:space="preserve">Надання загальної середньої освіти закладами загальної середньої освіти </t>
  </si>
  <si>
    <t>КЗ "Луцький НВК ЗОШ-І-ІІступенів №7" - відновлення автоматичної пожежної сигналізації</t>
  </si>
  <si>
    <t>Луцький НВК ЗОШ І-ІІ ступенів  №24-технологічний ліцей - капітальний ремонт систем тепло-, водопостачання та каналізації</t>
  </si>
  <si>
    <t>КЗ "ЗСО Заборолівський ліцей №32" - відновлення автоматичної пожежної сигналізації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</si>
  <si>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</si>
  <si>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0611070</t>
  </si>
  <si>
    <t>Надання позашкільної освіти закладами позашкільної освіти, заходи із позашкільної роботи з дітьми</t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</si>
  <si>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</si>
  <si>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0611141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</si>
  <si>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</si>
  <si>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</si>
  <si>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</si>
  <si>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</si>
  <si>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Придбання засобів навчання для ЗДО</t>
  </si>
  <si>
    <t>Придбання засобів навчання для ЗЗСО</t>
  </si>
  <si>
    <t>Луцький НВК ЗОШ І-ІІ ступенів  №24-технологічний ліцей - будівництво стадіону</t>
  </si>
  <si>
    <t>КП "Луцький клінічний клінічний пологовий будинок" - придбання медичного обладнання</t>
  </si>
  <si>
    <t>0810160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</si>
  <si>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</si>
  <si>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</si>
  <si>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</si>
  <si>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</si>
  <si>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</si>
  <si>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Капітальний ремонт газового котла</t>
  </si>
  <si>
    <t>Надання спеціалізованої освіти мистецькими школами</t>
  </si>
  <si>
    <t>Придбання музичних інструментів</t>
  </si>
  <si>
    <t>Придбання обладнання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</si>
  <si>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</si>
  <si>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Придбання комп'ютерної техніки для КМЦ "Красне"</t>
  </si>
  <si>
    <t>Придбання комп'ютерної техніки для будинку культури с. Забороль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</si>
  <si>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</si>
  <si>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КЗ "ДЮСШ №4" - придбання гвинтівки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</si>
  <si>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</si>
  <si>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Забезпечення діяльності централізованої бухгалтерії</t>
  </si>
  <si>
    <t xml:space="preserve">Придбання техніки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</si>
  <si>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</si>
  <si>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</si>
  <si>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з виготовленням ПКД</t>
  </si>
  <si>
    <t>Придбання контейнерів</t>
  </si>
  <si>
    <t>Капітальний ремонт  інших об'єктів</t>
  </si>
  <si>
    <t>Капітальний ремонт парку імені  900-річчя Луцька</t>
  </si>
  <si>
    <t>Капітальний ремонт дитячого обладнання на пр. Соборності під Урбан-парк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</si>
  <si>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</si>
  <si>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</si>
  <si>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1216090</t>
  </si>
  <si>
    <t>0640</t>
  </si>
  <si>
    <t>Інша діяльність у сфері житлово-комунального господарства</t>
  </si>
  <si>
    <t>Реконструкція полігону для збору ТПВ в с. Брище</t>
  </si>
  <si>
    <t>Реконструкція новорічної ілюмінації</t>
  </si>
  <si>
    <t xml:space="preserve">Реконструкція об'єктів благоустрою </t>
  </si>
  <si>
    <t>Капітальний ремонт мостів та шляхопроводів</t>
  </si>
  <si>
    <t>Капітальний ремонт світлофорних об'єктів</t>
  </si>
  <si>
    <t>Будівництво болардів</t>
  </si>
  <si>
    <t>Капітальний ремонт болардів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</si>
  <si>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</si>
  <si>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</si>
  <si>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</si>
  <si>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"Луцький Спецкомбінат"  (придбання техніки)</t>
  </si>
  <si>
    <t>Нове будівництво з  встановлення камер відеоспостереження по пр. Відродження (програма "Безпечне місто Луцьк")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</si>
  <si>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</si>
  <si>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</si>
  <si>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1511010</t>
  </si>
  <si>
    <t>Виготовлення проєктно-кошторисної документації на капітальний ремонт КЗ "Боголюбський ЗДО №43"</t>
  </si>
  <si>
    <t>1511080</t>
  </si>
  <si>
    <t>Капітальний ремонт даху КП "Луцька музична школа №3"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</si>
  <si>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</si>
  <si>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</si>
  <si>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</si>
  <si>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</si>
  <si>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</si>
  <si>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</si>
  <si>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Капітальний ремонт будинку культури с.Боголюби (відмостка)</t>
  </si>
  <si>
    <t>Капітальний ремонт приміщення клубу "Сучасник" на вул. Конякіна, 14 в м. Луцьку Волинської області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</si>
  <si>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</si>
  <si>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</si>
  <si>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1516090</t>
  </si>
  <si>
    <t>Виготовлення ПКД та капітальний ремонт системи теплопостачання примішення КП "Ласка" на вул. Мамсурова, 9</t>
  </si>
  <si>
    <t>Капітальний ремонт вольєрів  КП "Ласка" на вул. Мамсурова, 9</t>
  </si>
  <si>
    <t>Реконструкція КЗ "ЗОШ №13" на вул.Чернишевського, 29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</si>
  <si>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</si>
  <si>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</si>
  <si>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приміщення УСССМ по пр. Соборності, 18 м.Луцьк</t>
  </si>
  <si>
    <t>Капітальний ремонт даху  адмінприміщення на вул. Б.Хмельницького, 21</t>
  </si>
  <si>
    <t>Нове будівництво вольєрів КП "Луцький зоопарк" на вул.Глушець, 16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</si>
  <si>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</si>
  <si>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>ЗДО №5 - придбання промислової пральної машини (депутат Жупанюк А.Ю.)</t>
  </si>
  <si>
    <t>ЗДО №31 - капітальний ремонт покрівлі</t>
  </si>
  <si>
    <t>ЗДО №19  - капітальний ремонт приміщення</t>
  </si>
  <si>
    <t>КЗ "ДНЗ (ясла-садок) №41" - придбання гладильного пресу</t>
  </si>
  <si>
    <t>КЗ "Луцька ЗОШ-І-ІІІ ступенів №15" - капітальний ремонт харчоблоку</t>
  </si>
  <si>
    <t>КЗ "Луцький ліцей №3" - придбання інтерактивних дошок</t>
  </si>
  <si>
    <t>КЗ "Луцька ЗОШ І-ІІІ ступенів №13" - придбання інтерактивної дошки</t>
  </si>
  <si>
    <t>КЗ "Луцький НВК ЗОШ І-ІІ ступенів №10 - професійний ліцей" - придбання інтерактивної дошки</t>
  </si>
  <si>
    <t>КЗ ЗСО "Одерадівський ліцей №37" - капітальний ремонт димової труби</t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</si>
  <si>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</si>
  <si>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</si>
  <si>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</si>
  <si>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</si>
  <si>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</si>
  <si>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</si>
  <si>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</si>
  <si>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</si>
  <si>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</si>
  <si>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Капітальний ремонт спортивного майданчика по вул. Кравчука, 4</t>
  </si>
  <si>
    <t>Капітальний ремонт балконів житлових будинків по пр. Волі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</si>
  <si>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</si>
  <si>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</si>
  <si>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r>
      <t>Реконструкція мереж зовнішнього освітлення по вул.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</si>
  <si>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Підвищення енергетичної ефективності в громадських будівлях          (ДНЗ № 7)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</si>
  <si>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</si>
  <si>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</si>
  <si>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t>Будівництво споруд, установ та закладів фізичної культури і спорту</t>
  </si>
  <si>
    <t>Будівництво спортивних майданчиків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</si>
  <si>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</si>
  <si>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1217330</t>
  </si>
  <si>
    <t>Будівництво інших обєктів комунальної власності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</si>
  <si>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</si>
  <si>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Капітальний ремонт фасаду Палацу урочистих подій по пр. Соборності, 18</t>
  </si>
  <si>
    <t>Придбання літератури для поповнення бібліотечного фонду (книга "Євген Коновалець та його доба")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</si>
  <si>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</si>
  <si>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</si>
  <si>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</si>
  <si>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</si>
  <si>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</si>
  <si>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 xml:space="preserve">ЗДО №24 -  капітальний ремонт системи опалення 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</si>
  <si>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</si>
  <si>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</si>
  <si>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t>Реконструкція мереж зовнішнього освітлення прибудинкової території за адресою Київський майдан, 1,3,5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</si>
  <si>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</si>
  <si>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Рішення міської ради від 01.03.2022 №27/4</t>
  </si>
  <si>
    <t>до додатку 3 рішення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</si>
</sst>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* _-#,##0&quot;р.&quot;;* \-#,##0&quot;р.&quot;;* _-&quot;-&quot;&quot;р.&quot;;@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  <font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4" fillId="0" borderId="0"/>
    <xf numFmtId="0" fontId="18" fillId="0" borderId="0"/>
    <xf numFmtId="0" fontId="21" fillId="0" borderId="0"/>
    <xf numFmtId="0" fontId="18" fillId="0" borderId="0"/>
    <xf numFmtId="0" fontId="4" fillId="0" borderId="0"/>
    <xf numFmtId="0" fontId="2" fillId="0" borderId="0"/>
    <xf numFmtId="0" fontId="2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15" fillId="0" borderId="6" applyNumberFormat="0" applyFill="0" applyAlignment="0" applyProtection="0"/>
    <xf numFmtId="0" fontId="19" fillId="0" borderId="0"/>
    <xf numFmtId="0" fontId="16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202">
    <xf numFmtId="0" fontId="0" fillId="0" borderId="0" xfId="0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/>
    <xf numFmtId="0" fontId="27" fillId="0" borderId="0" xfId="0" applyFont="1" applyFill="1"/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3" fontId="27" fillId="0" borderId="0" xfId="0" applyNumberFormat="1" applyFont="1" applyFill="1"/>
    <xf numFmtId="0" fontId="24" fillId="0" borderId="7" xfId="0" applyFont="1" applyFill="1" applyBorder="1"/>
    <xf numFmtId="0" fontId="24" fillId="0" borderId="8" xfId="0" applyFont="1" applyFill="1" applyBorder="1" applyAlignment="1">
      <alignment wrapText="1"/>
    </xf>
    <xf numFmtId="0" fontId="24" fillId="0" borderId="7" xfId="0" applyFont="1" applyFill="1" applyBorder="1" applyAlignment="1">
      <alignment wrapText="1"/>
    </xf>
    <xf numFmtId="0" fontId="26" fillId="0" borderId="0" xfId="53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>
      <alignment horizontal="center"/>
    </xf>
    <xf numFmtId="164" fontId="29" fillId="0" borderId="7" xfId="0" applyNumberFormat="1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164" fontId="31" fillId="0" borderId="7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left" wrapText="1"/>
    </xf>
    <xf numFmtId="0" fontId="33" fillId="0" borderId="7" xfId="0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/>
    <xf numFmtId="0" fontId="33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49" fontId="37" fillId="0" borderId="7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/>
    </xf>
    <xf numFmtId="0" fontId="32" fillId="0" borderId="7" xfId="0" applyNumberFormat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wrapText="1"/>
    </xf>
    <xf numFmtId="0" fontId="39" fillId="0" borderId="7" xfId="0" applyFont="1" applyFill="1" applyBorder="1" applyAlignment="1">
      <alignment wrapText="1"/>
    </xf>
    <xf numFmtId="0" fontId="32" fillId="0" borderId="7" xfId="0" applyFont="1" applyFill="1" applyBorder="1" applyAlignment="1">
      <alignment horizontal="center" wrapText="1"/>
    </xf>
    <xf numFmtId="0" fontId="34" fillId="0" borderId="7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38" fillId="0" borderId="7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wrapText="1"/>
    </xf>
    <xf numFmtId="0" fontId="29" fillId="0" borderId="7" xfId="0" applyNumberFormat="1" applyFont="1" applyFill="1" applyBorder="1" applyAlignment="1">
      <alignment horizontal="center" vertical="center"/>
    </xf>
    <xf numFmtId="49" fontId="29" fillId="0" borderId="7" xfId="0" applyNumberFormat="1" applyFont="1" applyFill="1" applyBorder="1"/>
    <xf numFmtId="0" fontId="31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/>
    <xf numFmtId="0" fontId="24" fillId="0" borderId="0" xfId="0" applyFont="1" applyFill="1"/>
    <xf numFmtId="0" fontId="23" fillId="0" borderId="0" xfId="0" applyFont="1" applyFill="1"/>
    <xf numFmtId="3" fontId="23" fillId="0" borderId="0" xfId="0" applyNumberFormat="1" applyFont="1" applyFill="1"/>
    <xf numFmtId="4" fontId="39" fillId="0" borderId="0" xfId="0" applyNumberFormat="1" applyFont="1" applyFill="1" applyAlignment="1">
      <alignment horizontal="right"/>
    </xf>
    <xf numFmtId="0" fontId="40" fillId="0" borderId="0" xfId="0" applyFont="1" applyFill="1" applyAlignment="1">
      <alignment horizontal="right"/>
    </xf>
    <xf numFmtId="0" fontId="40" fillId="0" borderId="0" xfId="0" applyFont="1" applyFill="1"/>
    <xf numFmtId="49" fontId="30" fillId="24" borderId="7" xfId="0" applyNumberFormat="1" applyFont="1" applyFill="1" applyBorder="1" applyAlignment="1">
      <alignment horizontal="center" vertical="center" wrapText="1"/>
    </xf>
    <xf numFmtId="165" fontId="31" fillId="24" borderId="7" xfId="0" applyNumberFormat="1" applyFont="1" applyFill="1" applyBorder="1" applyAlignment="1">
      <alignment horizontal="center" vertical="center"/>
    </xf>
    <xf numFmtId="0" fontId="32" fillId="24" borderId="7" xfId="0" applyFont="1" applyFill="1" applyBorder="1" applyAlignment="1">
      <alignment horizontal="center" vertical="center" wrapText="1"/>
    </xf>
    <xf numFmtId="164" fontId="25" fillId="24" borderId="7" xfId="0" applyNumberFormat="1" applyFont="1" applyFill="1" applyBorder="1" applyAlignment="1">
      <alignment horizontal="center"/>
    </xf>
    <xf numFmtId="0" fontId="33" fillId="24" borderId="7" xfId="0" applyFont="1" applyFill="1" applyBorder="1" applyAlignment="1">
      <alignment horizontal="center" vertical="center"/>
    </xf>
    <xf numFmtId="49" fontId="33" fillId="24" borderId="7" xfId="0" applyNumberFormat="1" applyFont="1" applyFill="1" applyBorder="1" applyAlignment="1">
      <alignment horizontal="center" vertical="center"/>
    </xf>
    <xf numFmtId="0" fontId="24" fillId="24" borderId="7" xfId="0" applyFont="1" applyFill="1" applyBorder="1" applyAlignment="1">
      <alignment wrapText="1"/>
    </xf>
    <xf numFmtId="0" fontId="33" fillId="24" borderId="7" xfId="0" applyFont="1" applyFill="1" applyBorder="1" applyAlignment="1">
      <alignment horizontal="center" vertical="center" wrapText="1"/>
    </xf>
    <xf numFmtId="49" fontId="33" fillId="24" borderId="7" xfId="0" applyNumberFormat="1" applyFont="1" applyFill="1" applyBorder="1" applyAlignment="1">
      <alignment horizontal="center" vertical="center" wrapText="1"/>
    </xf>
    <xf numFmtId="0" fontId="24" fillId="24" borderId="7" xfId="0" applyFont="1" applyFill="1" applyBorder="1" applyAlignment="1"/>
    <xf numFmtId="0" fontId="24" fillId="24" borderId="7" xfId="0" applyFont="1" applyFill="1" applyBorder="1"/>
    <xf numFmtId="49" fontId="30" fillId="24" borderId="7" xfId="0" applyNumberFormat="1" applyFont="1" applyFill="1" applyBorder="1" applyAlignment="1">
      <alignment horizontal="center" vertical="center"/>
    </xf>
    <xf numFmtId="0" fontId="33" fillId="24" borderId="7" xfId="0" applyNumberFormat="1" applyFont="1" applyFill="1" applyBorder="1" applyAlignment="1">
      <alignment horizontal="center" vertical="center"/>
    </xf>
    <xf numFmtId="0" fontId="32" fillId="24" borderId="7" xfId="0" applyNumberFormat="1" applyFont="1" applyFill="1" applyBorder="1" applyAlignment="1">
      <alignment horizontal="center" vertical="center" wrapText="1"/>
    </xf>
    <xf numFmtId="1" fontId="30" fillId="24" borderId="7" xfId="0" applyNumberFormat="1" applyFont="1" applyFill="1" applyBorder="1" applyAlignment="1">
      <alignment horizontal="center" vertical="center"/>
    </xf>
    <xf numFmtId="0" fontId="29" fillId="24" borderId="7" xfId="0" applyFont="1" applyFill="1" applyBorder="1" applyAlignment="1">
      <alignment horizontal="center" vertical="center" wrapText="1"/>
    </xf>
    <xf numFmtId="49" fontId="29" fillId="24" borderId="7" xfId="0" applyNumberFormat="1" applyFont="1" applyFill="1" applyBorder="1" applyAlignment="1">
      <alignment horizontal="center" vertical="center" wrapText="1"/>
    </xf>
    <xf numFmtId="0" fontId="29" fillId="24" borderId="7" xfId="0" applyFont="1" applyFill="1" applyBorder="1"/>
    <xf numFmtId="0" fontId="29" fillId="24" borderId="7" xfId="0" applyFont="1" applyFill="1" applyBorder="1" applyAlignment="1">
      <alignment horizontal="center"/>
    </xf>
    <xf numFmtId="0" fontId="38" fillId="24" borderId="7" xfId="0" applyFont="1" applyFill="1" applyBorder="1" applyAlignment="1">
      <alignment horizontal="left" wrapText="1"/>
    </xf>
    <xf numFmtId="0" fontId="29" fillId="24" borderId="7" xfId="0" applyNumberFormat="1" applyFont="1" applyFill="1" applyBorder="1" applyAlignment="1">
      <alignment horizontal="center" vertical="center"/>
    </xf>
    <xf numFmtId="0" fontId="31" fillId="24" borderId="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7" xfId="0" applyFont="1" applyBorder="1"/>
    <xf numFmtId="49" fontId="30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" fontId="30" fillId="0" borderId="7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49" fontId="33" fillId="0" borderId="7" xfId="0" applyNumberFormat="1" applyFont="1" applyBorder="1" applyAlignment="1">
      <alignment horizontal="center" vertical="center" wrapText="1"/>
    </xf>
    <xf numFmtId="0" fontId="27" fillId="25" borderId="0" xfId="0" applyFont="1" applyFill="1" applyAlignment="1">
      <alignment horizontal="right"/>
    </xf>
    <xf numFmtId="0" fontId="27" fillId="25" borderId="0" xfId="0" applyFont="1" applyFill="1"/>
    <xf numFmtId="0" fontId="33" fillId="25" borderId="7" xfId="0" applyFont="1" applyFill="1" applyBorder="1" applyAlignment="1">
      <alignment horizontal="center" vertical="center"/>
    </xf>
    <xf numFmtId="0" fontId="24" fillId="0" borderId="0" xfId="0" applyFont="1"/>
    <xf numFmtId="0" fontId="34" fillId="0" borderId="0" xfId="0" applyFont="1" applyAlignment="1">
      <alignment wrapText="1"/>
    </xf>
    <xf numFmtId="0" fontId="24" fillId="25" borderId="7" xfId="0" applyFont="1" applyFill="1" applyBorder="1" applyAlignment="1">
      <alignment wrapText="1"/>
    </xf>
    <xf numFmtId="0" fontId="33" fillId="0" borderId="9" xfId="0" applyFont="1" applyFill="1" applyBorder="1" applyAlignment="1">
      <alignment horizontal="center" vertical="center"/>
    </xf>
    <xf numFmtId="49" fontId="33" fillId="0" borderId="9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wrapText="1"/>
    </xf>
    <xf numFmtId="49" fontId="30" fillId="25" borderId="7" xfId="0" applyNumberFormat="1" applyFont="1" applyFill="1" applyBorder="1" applyAlignment="1">
      <alignment horizontal="center" vertical="center"/>
    </xf>
    <xf numFmtId="49" fontId="33" fillId="25" borderId="7" xfId="0" applyNumberFormat="1" applyFont="1" applyFill="1" applyBorder="1" applyAlignment="1">
      <alignment horizontal="center" vertical="center"/>
    </xf>
    <xf numFmtId="0" fontId="24" fillId="25" borderId="7" xfId="0" applyFont="1" applyFill="1" applyBorder="1" applyAlignment="1">
      <alignment horizontal="left" wrapText="1"/>
    </xf>
    <xf numFmtId="0" fontId="24" fillId="0" borderId="7" xfId="0" applyFont="1" applyBorder="1" applyAlignment="1">
      <alignment horizontal="left" wrapText="1"/>
    </xf>
    <xf numFmtId="49" fontId="33" fillId="0" borderId="8" xfId="0" applyNumberFormat="1" applyFont="1" applyBorder="1" applyAlignment="1">
      <alignment horizontal="center" vertical="center" wrapText="1"/>
    </xf>
    <xf numFmtId="0" fontId="24" fillId="25" borderId="8" xfId="0" applyFont="1" applyFill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49" fontId="24" fillId="0" borderId="7" xfId="0" applyNumberFormat="1" applyFont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left" wrapText="1"/>
    </xf>
    <xf numFmtId="49" fontId="34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36" fillId="0" borderId="7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32" fillId="0" borderId="7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wrapText="1"/>
    </xf>
    <xf numFmtId="49" fontId="30" fillId="0" borderId="9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left"/>
    </xf>
    <xf numFmtId="0" fontId="24" fillId="0" borderId="7" xfId="0" applyFont="1" applyBorder="1" applyAlignment="1"/>
    <xf numFmtId="0" fontId="30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0" borderId="7" xfId="0" applyFont="1" applyBorder="1"/>
    <xf numFmtId="0" fontId="29" fillId="0" borderId="7" xfId="0" applyFont="1" applyBorder="1"/>
    <xf numFmtId="2" fontId="24" fillId="0" borderId="7" xfId="0" applyNumberFormat="1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34" fillId="0" borderId="9" xfId="0" applyFont="1" applyBorder="1"/>
    <xf numFmtId="0" fontId="29" fillId="0" borderId="9" xfId="0" applyFont="1" applyBorder="1"/>
    <xf numFmtId="0" fontId="32" fillId="25" borderId="7" xfId="0" applyNumberFormat="1" applyFont="1" applyFill="1" applyBorder="1" applyAlignment="1">
      <alignment horizontal="center" vertical="center" wrapText="1"/>
    </xf>
    <xf numFmtId="49" fontId="32" fillId="24" borderId="7" xfId="0" applyNumberFormat="1" applyFont="1" applyFill="1" applyBorder="1" applyAlignment="1">
      <alignment horizontal="center" vertical="center" wrapText="1"/>
    </xf>
    <xf numFmtId="0" fontId="29" fillId="0" borderId="8" xfId="0" applyFont="1" applyBorder="1"/>
    <xf numFmtId="49" fontId="30" fillId="25" borderId="7" xfId="0" applyNumberFormat="1" applyFont="1" applyFill="1" applyBorder="1" applyAlignment="1">
      <alignment horizontal="center" vertical="center" wrapText="1"/>
    </xf>
    <xf numFmtId="0" fontId="33" fillId="25" borderId="7" xfId="0" applyFont="1" applyFill="1" applyBorder="1" applyAlignment="1">
      <alignment horizontal="center" vertical="center"/>
    </xf>
    <xf numFmtId="49" fontId="33" fillId="25" borderId="7" xfId="0" applyNumberFormat="1" applyFont="1" applyFill="1" applyBorder="1" applyAlignment="1">
      <alignment horizontal="center" vertical="center"/>
    </xf>
    <xf numFmtId="0" fontId="32" fillId="25" borderId="7" xfId="0" applyFont="1" applyFill="1" applyBorder="1" applyAlignment="1">
      <alignment horizontal="center" vertical="center" wrapText="1"/>
    </xf>
    <xf numFmtId="3" fontId="25" fillId="25" borderId="7" xfId="0" applyNumberFormat="1" applyFont="1" applyFill="1" applyBorder="1" applyAlignment="1">
      <alignment horizontal="center" vertical="center" wrapText="1"/>
    </xf>
    <xf numFmtId="4" fontId="26" fillId="25" borderId="0" xfId="0" applyNumberFormat="1" applyFont="1" applyFill="1" applyBorder="1"/>
    <xf numFmtId="4" fontId="25" fillId="25" borderId="0" xfId="0" applyNumberFormat="1" applyFont="1" applyFill="1" applyBorder="1" applyAlignment="1">
      <alignment horizontal="center" vertical="center" wrapText="1"/>
    </xf>
    <xf numFmtId="4" fontId="27" fillId="25" borderId="0" xfId="0" applyNumberFormat="1" applyFont="1" applyFill="1"/>
    <xf numFmtId="4" fontId="2" fillId="25" borderId="7" xfId="0" applyNumberFormat="1" applyFont="1" applyFill="1" applyBorder="1" applyAlignment="1">
      <alignment horizontal="center" vertical="center" wrapText="1"/>
    </xf>
    <xf numFmtId="4" fontId="23" fillId="25" borderId="0" xfId="0" applyNumberFormat="1" applyFont="1" applyFill="1"/>
    <xf numFmtId="4" fontId="39" fillId="25" borderId="0" xfId="0" applyNumberFormat="1" applyFont="1" applyFill="1" applyAlignment="1">
      <alignment horizontal="left" vertical="center" wrapText="1"/>
    </xf>
    <xf numFmtId="4" fontId="24" fillId="25" borderId="0" xfId="0" applyNumberFormat="1" applyFont="1" applyFill="1"/>
    <xf numFmtId="4" fontId="25" fillId="25" borderId="0" xfId="0" applyNumberFormat="1" applyFont="1" applyFill="1" applyBorder="1" applyAlignment="1">
      <alignment wrapText="1"/>
    </xf>
    <xf numFmtId="4" fontId="25" fillId="25" borderId="0" xfId="0" applyNumberFormat="1" applyFont="1" applyFill="1" applyBorder="1" applyAlignment="1">
      <alignment horizontal="right"/>
    </xf>
    <xf numFmtId="0" fontId="24" fillId="0" borderId="7" xfId="0" applyFont="1" applyFill="1" applyBorder="1" applyAlignment="1">
      <alignment horizontal="justify"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/>
    <xf numFmtId="0" fontId="34" fillId="0" borderId="7" xfId="0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4" fontId="25" fillId="0" borderId="7" xfId="0" applyNumberFormat="1" applyFont="1" applyBorder="1" applyAlignment="1">
      <alignment horizontal="center"/>
    </xf>
    <xf numFmtId="0" fontId="25" fillId="0" borderId="7" xfId="0" applyFont="1" applyBorder="1"/>
    <xf numFmtId="0" fontId="33" fillId="0" borderId="7" xfId="0" applyNumberFormat="1" applyFont="1" applyBorder="1" applyAlignment="1">
      <alignment horizontal="center" vertical="center"/>
    </xf>
    <xf numFmtId="0" fontId="44" fillId="0" borderId="7" xfId="0" applyFont="1" applyBorder="1" applyAlignment="1"/>
    <xf numFmtId="49" fontId="33" fillId="0" borderId="8" xfId="0" applyNumberFormat="1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left" wrapText="1"/>
    </xf>
    <xf numFmtId="0" fontId="34" fillId="0" borderId="0" xfId="0" applyFont="1" applyFill="1" applyAlignment="1">
      <alignment wrapText="1"/>
    </xf>
    <xf numFmtId="0" fontId="24" fillId="0" borderId="11" xfId="0" applyFont="1" applyBorder="1" applyAlignment="1">
      <alignment horizontal="left" wrapText="1"/>
    </xf>
    <xf numFmtId="49" fontId="30" fillId="25" borderId="9" xfId="0" applyNumberFormat="1" applyFont="1" applyFill="1" applyBorder="1" applyAlignment="1">
      <alignment horizontal="center" vertical="center"/>
    </xf>
    <xf numFmtId="0" fontId="33" fillId="25" borderId="9" xfId="0" applyFont="1" applyFill="1" applyBorder="1" applyAlignment="1">
      <alignment horizontal="center" vertical="center"/>
    </xf>
    <xf numFmtId="49" fontId="33" fillId="25" borderId="9" xfId="0" applyNumberFormat="1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left" wrapText="1"/>
    </xf>
    <xf numFmtId="0" fontId="24" fillId="26" borderId="7" xfId="0" applyFont="1" applyFill="1" applyBorder="1" applyAlignment="1">
      <alignment horizontal="left" wrapText="1"/>
    </xf>
    <xf numFmtId="0" fontId="24" fillId="0" borderId="10" xfId="0" applyFont="1" applyBorder="1" applyAlignment="1">
      <alignment wrapText="1"/>
    </xf>
    <xf numFmtId="0" fontId="24" fillId="0" borderId="7" xfId="0" applyFont="1" applyBorder="1" applyAlignment="1">
      <alignment horizontal="justify"/>
    </xf>
    <xf numFmtId="0" fontId="24" fillId="25" borderId="12" xfId="0" applyFont="1" applyFill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0" fontId="24" fillId="25" borderId="7" xfId="0" applyFont="1" applyFill="1" applyBorder="1" applyAlignment="1">
      <alignment horizontal="left" wrapText="1"/>
    </xf>
    <xf numFmtId="0" fontId="24" fillId="0" borderId="13" xfId="0" applyFont="1" applyBorder="1" applyAlignment="1">
      <alignment wrapText="1"/>
    </xf>
    <xf numFmtId="0" fontId="24" fillId="25" borderId="9" xfId="0" applyFont="1" applyFill="1" applyBorder="1" applyAlignment="1">
      <alignment horizontal="left" wrapText="1"/>
    </xf>
    <xf numFmtId="49" fontId="30" fillId="0" borderId="9" xfId="0" applyNumberFormat="1" applyFont="1" applyFill="1" applyBorder="1" applyAlignment="1">
      <alignment horizontal="center" vertical="center" wrapText="1"/>
    </xf>
    <xf numFmtId="49" fontId="24" fillId="0" borderId="8" xfId="0" applyNumberFormat="1" applyFont="1" applyBorder="1" applyAlignment="1">
      <alignment wrapText="1"/>
    </xf>
    <xf numFmtId="4" fontId="28" fillId="25" borderId="7" xfId="0" applyNumberFormat="1" applyFont="1" applyFill="1" applyBorder="1"/>
    <xf numFmtId="4" fontId="23" fillId="25" borderId="7" xfId="0" applyNumberFormat="1" applyFont="1" applyFill="1" applyBorder="1"/>
    <xf numFmtId="4" fontId="28" fillId="25" borderId="7" xfId="0" applyNumberFormat="1" applyFont="1" applyFill="1" applyBorder="1" applyAlignment="1">
      <alignment wrapText="1"/>
    </xf>
    <xf numFmtId="4" fontId="23" fillId="0" borderId="7" xfId="0" applyNumberFormat="1" applyFont="1" applyFill="1" applyBorder="1"/>
    <xf numFmtId="0" fontId="34" fillId="0" borderId="7" xfId="0" applyFont="1" applyFill="1" applyBorder="1" applyAlignment="1">
      <alignment vertical="top" wrapText="1"/>
    </xf>
    <xf numFmtId="0" fontId="24" fillId="0" borderId="10" xfId="0" applyFont="1" applyBorder="1"/>
    <xf numFmtId="4" fontId="23" fillId="25" borderId="10" xfId="0" applyNumberFormat="1" applyFont="1" applyFill="1" applyBorder="1"/>
    <xf numFmtId="0" fontId="24" fillId="0" borderId="14" xfId="0" applyFont="1" applyBorder="1" applyAlignment="1">
      <alignment horizontal="left" wrapText="1"/>
    </xf>
    <xf numFmtId="4" fontId="23" fillId="0" borderId="0" xfId="0" applyNumberFormat="1" applyFont="1" applyFill="1"/>
    <xf numFmtId="4" fontId="24" fillId="0" borderId="0" xfId="0" applyNumberFormat="1" applyFont="1" applyFill="1"/>
    <xf numFmtId="49" fontId="29" fillId="0" borderId="7" xfId="0" applyNumberFormat="1" applyFont="1" applyBorder="1" applyAlignment="1">
      <alignment horizontal="center" vertical="center"/>
    </xf>
    <xf numFmtId="0" fontId="45" fillId="0" borderId="0" xfId="0" applyFont="1" applyAlignment="1">
      <alignment wrapText="1"/>
    </xf>
    <xf numFmtId="0" fontId="24" fillId="25" borderId="8" xfId="0" applyFont="1" applyFill="1" applyBorder="1" applyAlignment="1">
      <alignment wrapText="1"/>
    </xf>
    <xf numFmtId="0" fontId="39" fillId="0" borderId="0" xfId="0" applyFont="1" applyFill="1" applyBorder="1" applyAlignment="1">
      <alignment horizontal="left" wrapTex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Обычный 2 4" xfId="56"/>
    <cellStyle name="Обычный 3" xfId="57"/>
    <cellStyle name="Обычный 4" xfId="58"/>
    <cellStyle name="Обычный 4 2" xfId="59"/>
    <cellStyle name="Обычный 5" xfId="60"/>
    <cellStyle name="Плохой 2" xfId="61"/>
    <cellStyle name="Пояснение 2" xfId="62"/>
    <cellStyle name="Примечание 2" xfId="63"/>
    <cellStyle name="Связанная ячейка 2" xfId="64"/>
    <cellStyle name="Стиль 1" xfId="65"/>
    <cellStyle name="Текст предупреждения 2" xfId="66"/>
    <cellStyle name="Финансовый 2" xfId="67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415"/>
  <sheetViews>
    <sheetView tabSelected="1" zoomScaleNormal="100" zoomScaleSheetLayoutView="70" workbookViewId="0">
      <selection activeCell="E302" sqref="E302"/>
    </sheetView>
  </sheetViews>
  <sheetFormatPr defaultColWidth="8.85546875" defaultRowHeight="15" x14ac:dyDescent="0.25"/>
  <cols>
    <col min="1" max="1" width="13.7109375" style="3" customWidth="1"/>
    <col min="2" max="2" width="7.28515625" style="3" customWidth="1"/>
    <col min="3" max="3" width="6.85546875" style="3" customWidth="1"/>
    <col min="4" max="4" width="47.28515625" style="3" customWidth="1"/>
    <col min="5" max="5" width="80.42578125" style="3" customWidth="1"/>
    <col min="6" max="6" width="20.28515625" style="151" customWidth="1"/>
    <col min="7" max="7" width="19.28515625" style="151" customWidth="1"/>
    <col min="8" max="8" width="21.140625" style="151" customWidth="1"/>
    <col min="9" max="9" width="10.42578125" style="9" customWidth="1"/>
    <col min="10" max="10" width="10.7109375" style="3" customWidth="1"/>
    <col min="11" max="11" width="21.42578125" style="3" customWidth="1"/>
    <col min="12" max="16384" width="8.85546875" style="3"/>
  </cols>
  <sheetData>
    <row r="1" spans="1:10" ht="10.15" customHeight="1" x14ac:dyDescent="0.3">
      <c r="A1" s="2"/>
      <c r="B1" s="2"/>
      <c r="C1" s="2"/>
      <c r="D1" s="2"/>
      <c r="E1" s="2"/>
      <c r="F1" s="149"/>
      <c r="G1" s="149"/>
      <c r="H1" s="149"/>
      <c r="I1" s="1"/>
      <c r="J1" s="2"/>
    </row>
    <row r="2" spans="1:10" ht="25.5" customHeight="1" x14ac:dyDescent="0.3">
      <c r="A2" s="7"/>
      <c r="B2" s="7"/>
      <c r="C2" s="7"/>
      <c r="D2" s="7"/>
      <c r="E2" s="14" t="s">
        <v>93</v>
      </c>
      <c r="F2" s="150"/>
      <c r="G2" s="150"/>
      <c r="H2" s="156"/>
      <c r="I2" s="4">
        <v>1</v>
      </c>
      <c r="J2" s="5"/>
    </row>
    <row r="3" spans="1:10" ht="21" customHeight="1" x14ac:dyDescent="0.3">
      <c r="A3" s="15"/>
      <c r="C3" s="16"/>
      <c r="D3" s="17"/>
      <c r="E3" s="18" t="s">
        <v>309</v>
      </c>
      <c r="F3" s="150"/>
      <c r="G3" s="150"/>
      <c r="H3" s="150"/>
      <c r="I3" s="6">
        <v>1</v>
      </c>
      <c r="J3" s="7"/>
    </row>
    <row r="4" spans="1:10" ht="23.85" customHeight="1" x14ac:dyDescent="0.25">
      <c r="A4" s="19"/>
      <c r="B4" s="16"/>
      <c r="C4" s="16"/>
      <c r="D4" s="16"/>
      <c r="E4" s="20"/>
      <c r="H4" s="157" t="s">
        <v>88</v>
      </c>
      <c r="I4" s="1">
        <v>1</v>
      </c>
      <c r="J4" s="2"/>
    </row>
    <row r="5" spans="1:10" ht="104.1" customHeight="1" x14ac:dyDescent="0.25">
      <c r="A5" s="163" t="s">
        <v>98</v>
      </c>
      <c r="B5" s="164" t="s">
        <v>99</v>
      </c>
      <c r="C5" s="164" t="s">
        <v>0</v>
      </c>
      <c r="D5" s="165" t="s">
        <v>100</v>
      </c>
      <c r="E5" s="114" t="s">
        <v>162</v>
      </c>
      <c r="F5" s="160" t="s">
        <v>308</v>
      </c>
      <c r="G5" s="152" t="s">
        <v>90</v>
      </c>
      <c r="H5" s="152" t="s">
        <v>89</v>
      </c>
      <c r="I5" s="1">
        <v>1</v>
      </c>
      <c r="J5" s="2"/>
    </row>
    <row r="6" spans="1:10" s="8" customFormat="1" ht="14.45" customHeight="1" x14ac:dyDescent="0.25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148">
        <v>6</v>
      </c>
      <c r="G6" s="148">
        <v>7</v>
      </c>
      <c r="H6" s="148">
        <v>8</v>
      </c>
      <c r="I6" s="124">
        <v>1</v>
      </c>
      <c r="J6" s="125"/>
    </row>
    <row r="7" spans="1:10" ht="26.25" hidden="1" customHeight="1" x14ac:dyDescent="0.3">
      <c r="A7" s="68" t="s">
        <v>1</v>
      </c>
      <c r="B7" s="69"/>
      <c r="C7" s="69"/>
      <c r="D7" s="70" t="s">
        <v>3</v>
      </c>
      <c r="E7" s="71"/>
      <c r="F7" s="188">
        <f>F8</f>
        <v>77821560</v>
      </c>
      <c r="G7" s="188">
        <f>G8</f>
        <v>0</v>
      </c>
      <c r="H7" s="188">
        <f>H8</f>
        <v>77821560</v>
      </c>
      <c r="I7" s="1"/>
      <c r="J7" s="2"/>
    </row>
    <row r="8" spans="1:10" ht="28.15" hidden="1" customHeight="1" x14ac:dyDescent="0.3">
      <c r="A8" s="22" t="s">
        <v>2</v>
      </c>
      <c r="B8" s="25"/>
      <c r="C8" s="25"/>
      <c r="D8" s="23" t="s">
        <v>3</v>
      </c>
      <c r="E8" s="24"/>
      <c r="F8" s="188">
        <f>F10+F18+F26+F30+F34+F15+F37</f>
        <v>77821560</v>
      </c>
      <c r="G8" s="188">
        <f>G10+G18+G26+G30+G34+G15+G37</f>
        <v>0</v>
      </c>
      <c r="H8" s="188">
        <f>H10+H18+H26+H30+H34+H15+H37</f>
        <v>77821560</v>
      </c>
      <c r="I8" s="1"/>
      <c r="J8" s="2"/>
    </row>
    <row r="9" spans="1:10" ht="10.15" hidden="1" customHeight="1" x14ac:dyDescent="0.3">
      <c r="A9" s="22"/>
      <c r="B9" s="25"/>
      <c r="C9" s="25"/>
      <c r="D9" s="23"/>
      <c r="E9" s="24"/>
      <c r="F9" s="189"/>
      <c r="G9" s="189"/>
      <c r="H9" s="189"/>
      <c r="I9" s="1"/>
      <c r="J9" s="2"/>
    </row>
    <row r="10" spans="1:10" ht="86.25" hidden="1" customHeight="1" x14ac:dyDescent="0.3">
      <c r="A10" s="92" t="s">
        <v>4</v>
      </c>
      <c r="B10" s="96" t="s">
        <v>5</v>
      </c>
      <c r="C10" s="96" t="s">
        <v>6</v>
      </c>
      <c r="D10" s="105" t="s">
        <v>7</v>
      </c>
      <c r="E10" s="166"/>
      <c r="F10" s="188">
        <f>SUM(F11:F13)</f>
        <v>2780000</v>
      </c>
      <c r="G10" s="188">
        <f>SUM(G11:G13)</f>
        <v>0</v>
      </c>
      <c r="H10" s="188">
        <f>SUM(H11:H13)</f>
        <v>2780000</v>
      </c>
      <c r="I10" s="1"/>
      <c r="J10" s="2"/>
    </row>
    <row r="11" spans="1:10" ht="25.5" hidden="1" customHeight="1" x14ac:dyDescent="0.3">
      <c r="A11" s="92"/>
      <c r="B11" s="96"/>
      <c r="C11" s="96"/>
      <c r="D11" s="105"/>
      <c r="E11" s="128" t="s">
        <v>103</v>
      </c>
      <c r="F11" s="189">
        <v>2400000</v>
      </c>
      <c r="G11" s="189"/>
      <c r="H11" s="189">
        <f>F11+G11</f>
        <v>2400000</v>
      </c>
      <c r="I11" s="1"/>
      <c r="J11" s="2"/>
    </row>
    <row r="12" spans="1:10" ht="24.95" hidden="1" customHeight="1" x14ac:dyDescent="0.3">
      <c r="A12" s="92"/>
      <c r="B12" s="96"/>
      <c r="C12" s="96"/>
      <c r="D12" s="105"/>
      <c r="E12" s="128" t="s">
        <v>110</v>
      </c>
      <c r="F12" s="189">
        <v>110000</v>
      </c>
      <c r="G12" s="189"/>
      <c r="H12" s="189">
        <f>F12+G12</f>
        <v>110000</v>
      </c>
      <c r="I12" s="1"/>
      <c r="J12" s="2"/>
    </row>
    <row r="13" spans="1:10" ht="24.95" hidden="1" customHeight="1" x14ac:dyDescent="0.3">
      <c r="A13" s="92"/>
      <c r="B13" s="96"/>
      <c r="C13" s="96"/>
      <c r="D13" s="105"/>
      <c r="E13" s="128" t="s">
        <v>101</v>
      </c>
      <c r="F13" s="189">
        <v>270000</v>
      </c>
      <c r="G13" s="189"/>
      <c r="H13" s="189">
        <f>F13+G13</f>
        <v>270000</v>
      </c>
      <c r="I13" s="1"/>
      <c r="J13" s="2"/>
    </row>
    <row r="14" spans="1:10" ht="10.15" hidden="1" customHeight="1" x14ac:dyDescent="0.3">
      <c r="A14" s="27"/>
      <c r="B14" s="28"/>
      <c r="C14" s="28"/>
      <c r="D14" s="29"/>
      <c r="E14" s="30"/>
      <c r="F14" s="189"/>
      <c r="G14" s="189"/>
      <c r="H14" s="189"/>
      <c r="I14" s="1"/>
      <c r="J14" s="2"/>
    </row>
    <row r="15" spans="1:10" ht="39" hidden="1" customHeight="1" x14ac:dyDescent="0.3">
      <c r="A15" s="92" t="s">
        <v>158</v>
      </c>
      <c r="B15" s="96" t="s">
        <v>159</v>
      </c>
      <c r="C15" s="96" t="s">
        <v>160</v>
      </c>
      <c r="D15" s="93" t="s">
        <v>161</v>
      </c>
      <c r="E15" s="109"/>
      <c r="F15" s="188">
        <f>F16</f>
        <v>1575560</v>
      </c>
      <c r="G15" s="188">
        <f>G16</f>
        <v>0</v>
      </c>
      <c r="H15" s="188">
        <f>H16</f>
        <v>1575560</v>
      </c>
      <c r="I15" s="1"/>
      <c r="J15" s="2"/>
    </row>
    <row r="16" spans="1:10" ht="39.75" hidden="1" customHeight="1" x14ac:dyDescent="0.3">
      <c r="A16" s="132"/>
      <c r="B16" s="134"/>
      <c r="C16" s="25"/>
      <c r="D16" s="167"/>
      <c r="E16" s="90" t="s">
        <v>163</v>
      </c>
      <c r="F16" s="189">
        <v>1575560</v>
      </c>
      <c r="G16" s="189"/>
      <c r="H16" s="189">
        <f>F16+G16</f>
        <v>1575560</v>
      </c>
      <c r="I16" s="1"/>
      <c r="J16" s="2"/>
    </row>
    <row r="17" spans="1:10" ht="10.15" hidden="1" customHeight="1" x14ac:dyDescent="0.3">
      <c r="A17" s="27"/>
      <c r="B17" s="28"/>
      <c r="C17" s="28"/>
      <c r="D17" s="29"/>
      <c r="E17" s="30"/>
      <c r="F17" s="189"/>
      <c r="G17" s="189"/>
      <c r="H17" s="189"/>
      <c r="I17" s="1"/>
      <c r="J17" s="2"/>
    </row>
    <row r="18" spans="1:10" ht="60" hidden="1" customHeight="1" x14ac:dyDescent="0.3">
      <c r="A18" s="133" t="s">
        <v>10</v>
      </c>
      <c r="B18" s="168">
        <v>7350</v>
      </c>
      <c r="C18" s="126" t="s">
        <v>9</v>
      </c>
      <c r="D18" s="93" t="s">
        <v>8</v>
      </c>
      <c r="E18" s="169"/>
      <c r="F18" s="188">
        <f>SUM(F19:F24)</f>
        <v>2350000</v>
      </c>
      <c r="G18" s="188">
        <f>SUM(G19:G24)</f>
        <v>0</v>
      </c>
      <c r="H18" s="188">
        <f>SUM(H19:H24)</f>
        <v>2350000</v>
      </c>
    </row>
    <row r="19" spans="1:10" ht="39.75" hidden="1" customHeight="1" x14ac:dyDescent="0.3">
      <c r="A19" s="133"/>
      <c r="B19" s="168"/>
      <c r="C19" s="126"/>
      <c r="D19" s="93"/>
      <c r="E19" s="93" t="s">
        <v>164</v>
      </c>
      <c r="F19" s="189">
        <v>300000</v>
      </c>
      <c r="G19" s="189"/>
      <c r="H19" s="189">
        <f t="shared" ref="H19:H24" si="0">F19+G19</f>
        <v>300000</v>
      </c>
    </row>
    <row r="20" spans="1:10" ht="25.5" hidden="1" customHeight="1" x14ac:dyDescent="0.3">
      <c r="A20" s="133"/>
      <c r="B20" s="168"/>
      <c r="C20" s="126"/>
      <c r="D20" s="93"/>
      <c r="E20" s="93" t="s">
        <v>106</v>
      </c>
      <c r="F20" s="189">
        <v>1000000</v>
      </c>
      <c r="G20" s="189"/>
      <c r="H20" s="189">
        <f t="shared" si="0"/>
        <v>1000000</v>
      </c>
    </row>
    <row r="21" spans="1:10" ht="38.1" hidden="1" customHeight="1" x14ac:dyDescent="0.3">
      <c r="A21" s="133"/>
      <c r="B21" s="168"/>
      <c r="C21" s="126"/>
      <c r="D21" s="93"/>
      <c r="E21" s="93" t="s">
        <v>165</v>
      </c>
      <c r="F21" s="189">
        <v>500000</v>
      </c>
      <c r="G21" s="189"/>
      <c r="H21" s="189">
        <f t="shared" si="0"/>
        <v>500000</v>
      </c>
    </row>
    <row r="22" spans="1:10" ht="28.15" hidden="1" customHeight="1" x14ac:dyDescent="0.3">
      <c r="A22" s="133"/>
      <c r="B22" s="168"/>
      <c r="C22" s="126"/>
      <c r="D22" s="93"/>
      <c r="E22" s="129" t="s">
        <v>104</v>
      </c>
      <c r="F22" s="189">
        <v>250000</v>
      </c>
      <c r="G22" s="189"/>
      <c r="H22" s="189">
        <f t="shared" si="0"/>
        <v>250000</v>
      </c>
    </row>
    <row r="23" spans="1:10" ht="38.1" hidden="1" customHeight="1" x14ac:dyDescent="0.3">
      <c r="A23" s="133"/>
      <c r="B23" s="168"/>
      <c r="C23" s="126"/>
      <c r="D23" s="93"/>
      <c r="E23" s="93" t="s">
        <v>105</v>
      </c>
      <c r="F23" s="189">
        <v>250000</v>
      </c>
      <c r="G23" s="189"/>
      <c r="H23" s="189">
        <f t="shared" si="0"/>
        <v>250000</v>
      </c>
    </row>
    <row r="24" spans="1:10" ht="29.25" hidden="1" customHeight="1" x14ac:dyDescent="0.3">
      <c r="A24" s="132"/>
      <c r="B24" s="127"/>
      <c r="C24" s="127"/>
      <c r="D24" s="91"/>
      <c r="E24" s="93" t="s">
        <v>166</v>
      </c>
      <c r="F24" s="189">
        <v>50000</v>
      </c>
      <c r="G24" s="189"/>
      <c r="H24" s="189">
        <f t="shared" si="0"/>
        <v>50000</v>
      </c>
    </row>
    <row r="25" spans="1:10" ht="9.1999999999999993" hidden="1" customHeight="1" x14ac:dyDescent="0.3">
      <c r="A25" s="33"/>
      <c r="B25" s="34"/>
      <c r="C25" s="32"/>
      <c r="D25" s="13"/>
      <c r="E25" s="13"/>
      <c r="F25" s="189"/>
      <c r="G25" s="189"/>
      <c r="H25" s="189"/>
    </row>
    <row r="26" spans="1:10" ht="41.25" hidden="1" customHeight="1" x14ac:dyDescent="0.3">
      <c r="A26" s="133" t="s">
        <v>83</v>
      </c>
      <c r="B26" s="126" t="s">
        <v>84</v>
      </c>
      <c r="C26" s="126" t="s">
        <v>85</v>
      </c>
      <c r="D26" s="93" t="s">
        <v>86</v>
      </c>
      <c r="E26" s="93"/>
      <c r="F26" s="188">
        <f>SUM(F27:F28)</f>
        <v>68000000</v>
      </c>
      <c r="G26" s="188">
        <f>SUM(G27:G28)</f>
        <v>0</v>
      </c>
      <c r="H26" s="188">
        <f>SUM(H27:H28)</f>
        <v>68000000</v>
      </c>
    </row>
    <row r="27" spans="1:10" ht="41.25" hidden="1" customHeight="1" x14ac:dyDescent="0.3">
      <c r="A27" s="133"/>
      <c r="B27" s="126"/>
      <c r="C27" s="170"/>
      <c r="D27" s="93"/>
      <c r="E27" s="93" t="s">
        <v>167</v>
      </c>
      <c r="F27" s="189">
        <v>55000000</v>
      </c>
      <c r="G27" s="188"/>
      <c r="H27" s="189">
        <f>F27+G27</f>
        <v>55000000</v>
      </c>
    </row>
    <row r="28" spans="1:10" ht="39.4" hidden="1" customHeight="1" x14ac:dyDescent="0.3">
      <c r="A28" s="130"/>
      <c r="B28" s="127"/>
      <c r="C28" s="131"/>
      <c r="D28" s="91"/>
      <c r="E28" s="93" t="s">
        <v>107</v>
      </c>
      <c r="F28" s="189">
        <v>13000000</v>
      </c>
      <c r="G28" s="189"/>
      <c r="H28" s="189">
        <f>F28+G28</f>
        <v>13000000</v>
      </c>
    </row>
    <row r="29" spans="1:10" ht="9.1999999999999993" hidden="1" customHeight="1" x14ac:dyDescent="0.3">
      <c r="A29" s="33"/>
      <c r="B29" s="34"/>
      <c r="C29" s="32"/>
      <c r="D29" s="13"/>
      <c r="E29" s="13"/>
      <c r="F29" s="189"/>
      <c r="G29" s="189"/>
      <c r="H29" s="189"/>
    </row>
    <row r="30" spans="1:10" ht="43.15" hidden="1" customHeight="1" x14ac:dyDescent="0.3">
      <c r="A30" s="92" t="s">
        <v>108</v>
      </c>
      <c r="B30" s="31">
        <v>7670</v>
      </c>
      <c r="C30" s="36" t="s">
        <v>65</v>
      </c>
      <c r="D30" s="93" t="s">
        <v>92</v>
      </c>
      <c r="E30" s="93"/>
      <c r="F30" s="188">
        <f>SUM(F31:F32)</f>
        <v>1400000</v>
      </c>
      <c r="G30" s="188">
        <f>SUM(G31:G32)</f>
        <v>0</v>
      </c>
      <c r="H30" s="188">
        <f>SUM(H31:H32)</f>
        <v>1400000</v>
      </c>
    </row>
    <row r="31" spans="1:10" ht="43.15" hidden="1" customHeight="1" x14ac:dyDescent="0.3">
      <c r="A31" s="130"/>
      <c r="B31" s="127"/>
      <c r="C31" s="131"/>
      <c r="D31" s="91"/>
      <c r="E31" s="93" t="s">
        <v>168</v>
      </c>
      <c r="F31" s="189">
        <v>1000000</v>
      </c>
      <c r="G31" s="189"/>
      <c r="H31" s="189">
        <f>F31+G31</f>
        <v>1000000</v>
      </c>
    </row>
    <row r="32" spans="1:10" ht="33" hidden="1" customHeight="1" x14ac:dyDescent="0.3">
      <c r="A32" s="130"/>
      <c r="B32" s="127"/>
      <c r="C32" s="131"/>
      <c r="D32" s="91"/>
      <c r="E32" s="93" t="s">
        <v>169</v>
      </c>
      <c r="F32" s="189">
        <v>400000</v>
      </c>
      <c r="G32" s="189"/>
      <c r="H32" s="189">
        <f>F32+G32</f>
        <v>400000</v>
      </c>
    </row>
    <row r="33" spans="1:8" ht="7.15" hidden="1" customHeight="1" x14ac:dyDescent="0.3">
      <c r="A33" s="130"/>
      <c r="B33" s="127"/>
      <c r="C33" s="131"/>
      <c r="D33" s="91"/>
      <c r="E33" s="93"/>
      <c r="F33" s="189"/>
      <c r="G33" s="189"/>
      <c r="H33" s="189"/>
    </row>
    <row r="34" spans="1:8" ht="72" hidden="1" customHeight="1" x14ac:dyDescent="0.3">
      <c r="A34" s="27" t="s">
        <v>94</v>
      </c>
      <c r="B34" s="31">
        <v>7700</v>
      </c>
      <c r="C34" s="31" t="s">
        <v>95</v>
      </c>
      <c r="D34" s="172" t="s">
        <v>96</v>
      </c>
      <c r="E34" s="13"/>
      <c r="F34" s="188">
        <f>F35</f>
        <v>1616000</v>
      </c>
      <c r="G34" s="188">
        <f>G35</f>
        <v>0</v>
      </c>
      <c r="H34" s="188">
        <f>H35</f>
        <v>1616000</v>
      </c>
    </row>
    <row r="35" spans="1:8" ht="54.75" hidden="1" customHeight="1" x14ac:dyDescent="0.3">
      <c r="A35" s="35"/>
      <c r="B35" s="31"/>
      <c r="C35" s="31"/>
      <c r="D35" s="11"/>
      <c r="E35" s="13" t="s">
        <v>170</v>
      </c>
      <c r="F35" s="189">
        <v>1616000</v>
      </c>
      <c r="G35" s="189"/>
      <c r="H35" s="189">
        <f>F35+G35</f>
        <v>1616000</v>
      </c>
    </row>
    <row r="36" spans="1:8" ht="8.25" hidden="1" customHeight="1" x14ac:dyDescent="0.3">
      <c r="A36" s="130"/>
      <c r="B36" s="127"/>
      <c r="C36" s="131"/>
      <c r="D36" s="91"/>
      <c r="E36" s="93"/>
      <c r="F36" s="189"/>
      <c r="G36" s="189"/>
      <c r="H36" s="189"/>
    </row>
    <row r="37" spans="1:8" ht="36" hidden="1" customHeight="1" x14ac:dyDescent="0.3">
      <c r="A37" s="22" t="s">
        <v>171</v>
      </c>
      <c r="B37" s="31">
        <v>8330</v>
      </c>
      <c r="C37" s="159" t="s">
        <v>142</v>
      </c>
      <c r="D37" s="171" t="s">
        <v>143</v>
      </c>
      <c r="E37" s="93"/>
      <c r="F37" s="188">
        <f>F38</f>
        <v>100000</v>
      </c>
      <c r="G37" s="188">
        <f>G38</f>
        <v>0</v>
      </c>
      <c r="H37" s="188">
        <f>H38</f>
        <v>100000</v>
      </c>
    </row>
    <row r="38" spans="1:8" ht="25.5" hidden="1" customHeight="1" x14ac:dyDescent="0.3">
      <c r="A38" s="130"/>
      <c r="B38" s="127"/>
      <c r="C38" s="131"/>
      <c r="D38" s="91"/>
      <c r="E38" s="93" t="s">
        <v>113</v>
      </c>
      <c r="F38" s="189">
        <v>100000</v>
      </c>
      <c r="G38" s="189"/>
      <c r="H38" s="189">
        <f>F38+G38</f>
        <v>100000</v>
      </c>
    </row>
    <row r="39" spans="1:8" ht="9.1999999999999993" hidden="1" customHeight="1" x14ac:dyDescent="0.3">
      <c r="A39" s="22"/>
      <c r="B39" s="31"/>
      <c r="C39" s="32"/>
      <c r="D39" s="13"/>
      <c r="E39" s="13"/>
      <c r="F39" s="189"/>
      <c r="G39" s="189"/>
      <c r="H39" s="189"/>
    </row>
    <row r="40" spans="1:8" ht="31.7" hidden="1" customHeight="1" x14ac:dyDescent="0.3">
      <c r="A40" s="68" t="s">
        <v>11</v>
      </c>
      <c r="B40" s="72"/>
      <c r="C40" s="73"/>
      <c r="D40" s="70" t="s">
        <v>146</v>
      </c>
      <c r="E40" s="74"/>
      <c r="F40" s="190">
        <f>F41</f>
        <v>17638830</v>
      </c>
      <c r="G40" s="190">
        <f>G41</f>
        <v>0</v>
      </c>
      <c r="H40" s="190">
        <f>H41</f>
        <v>17638830</v>
      </c>
    </row>
    <row r="41" spans="1:8" ht="29.45" hidden="1" customHeight="1" x14ac:dyDescent="0.3">
      <c r="A41" s="144" t="s">
        <v>12</v>
      </c>
      <c r="B41" s="145"/>
      <c r="C41" s="146"/>
      <c r="D41" s="147" t="s">
        <v>146</v>
      </c>
      <c r="E41" s="13"/>
      <c r="F41" s="188">
        <f>F43+F58+F84+F77+F74+F80+F71</f>
        <v>17638830</v>
      </c>
      <c r="G41" s="188">
        <f>G43+G58+G84+G77+G74+G80+G71</f>
        <v>0</v>
      </c>
      <c r="H41" s="188">
        <f>H43+H58+H84+H77+H74+H80+H71</f>
        <v>17638830</v>
      </c>
    </row>
    <row r="42" spans="1:8" ht="7.9" hidden="1" customHeight="1" x14ac:dyDescent="0.3">
      <c r="A42" s="35"/>
      <c r="B42" s="31"/>
      <c r="C42" s="31"/>
      <c r="D42" s="11"/>
      <c r="E42" s="13"/>
      <c r="F42" s="189"/>
      <c r="G42" s="189"/>
      <c r="H42" s="189"/>
    </row>
    <row r="43" spans="1:8" ht="28.15" hidden="1" customHeight="1" x14ac:dyDescent="0.3">
      <c r="A43" s="92" t="s">
        <v>13</v>
      </c>
      <c r="B43" s="31">
        <v>1010</v>
      </c>
      <c r="C43" s="32" t="s">
        <v>14</v>
      </c>
      <c r="D43" s="100" t="s">
        <v>15</v>
      </c>
      <c r="E43" s="93"/>
      <c r="F43" s="188">
        <f>SUM(F44:F56)</f>
        <v>8060100</v>
      </c>
      <c r="G43" s="188">
        <f>SUM(G44:G56)</f>
        <v>0</v>
      </c>
      <c r="H43" s="188">
        <f>SUM(H44:H56)</f>
        <v>8060100</v>
      </c>
    </row>
    <row r="44" spans="1:8" ht="36" hidden="1" customHeight="1" x14ac:dyDescent="0.3">
      <c r="A44" s="132"/>
      <c r="B44" s="127"/>
      <c r="C44" s="127"/>
      <c r="D44" s="91"/>
      <c r="E44" s="173" t="s">
        <v>172</v>
      </c>
      <c r="F44" s="189">
        <v>300000</v>
      </c>
      <c r="G44" s="189"/>
      <c r="H44" s="189">
        <f t="shared" ref="H44:H56" si="1">F44+G44</f>
        <v>300000</v>
      </c>
    </row>
    <row r="45" spans="1:8" ht="36" hidden="1" customHeight="1" x14ac:dyDescent="0.3">
      <c r="A45" s="132"/>
      <c r="B45" s="127"/>
      <c r="C45" s="127"/>
      <c r="D45" s="91"/>
      <c r="E45" s="173" t="s">
        <v>264</v>
      </c>
      <c r="F45" s="189">
        <v>40000</v>
      </c>
      <c r="G45" s="189"/>
      <c r="H45" s="189">
        <f t="shared" si="1"/>
        <v>40000</v>
      </c>
    </row>
    <row r="46" spans="1:8" ht="28.15" hidden="1" customHeight="1" x14ac:dyDescent="0.3">
      <c r="A46" s="132"/>
      <c r="B46" s="127"/>
      <c r="C46" s="127"/>
      <c r="D46" s="91"/>
      <c r="E46" s="173" t="s">
        <v>173</v>
      </c>
      <c r="F46" s="189">
        <v>300000</v>
      </c>
      <c r="G46" s="189"/>
      <c r="H46" s="189">
        <f t="shared" si="1"/>
        <v>300000</v>
      </c>
    </row>
    <row r="47" spans="1:8" ht="32.25" hidden="1" customHeight="1" x14ac:dyDescent="0.3">
      <c r="A47" s="132"/>
      <c r="B47" s="127"/>
      <c r="C47" s="127"/>
      <c r="D47" s="91"/>
      <c r="E47" s="173" t="s">
        <v>174</v>
      </c>
      <c r="F47" s="189">
        <v>300000</v>
      </c>
      <c r="G47" s="189"/>
      <c r="H47" s="189">
        <f t="shared" si="1"/>
        <v>300000</v>
      </c>
    </row>
    <row r="48" spans="1:8" ht="28.5" hidden="1" customHeight="1" x14ac:dyDescent="0.3">
      <c r="A48" s="132"/>
      <c r="B48" s="127"/>
      <c r="C48" s="127"/>
      <c r="D48" s="91"/>
      <c r="E48" s="173" t="s">
        <v>175</v>
      </c>
      <c r="F48" s="189">
        <v>500000</v>
      </c>
      <c r="G48" s="189"/>
      <c r="H48" s="189">
        <f t="shared" si="1"/>
        <v>500000</v>
      </c>
    </row>
    <row r="49" spans="1:8" ht="28.5" hidden="1" customHeight="1" x14ac:dyDescent="0.3">
      <c r="A49" s="132"/>
      <c r="B49" s="127"/>
      <c r="C49" s="127"/>
      <c r="D49" s="91"/>
      <c r="E49" s="173" t="s">
        <v>266</v>
      </c>
      <c r="F49" s="189">
        <v>400000</v>
      </c>
      <c r="G49" s="189"/>
      <c r="H49" s="189">
        <f t="shared" si="1"/>
        <v>400000</v>
      </c>
    </row>
    <row r="50" spans="1:8" ht="39.950000000000003" hidden="1" customHeight="1" x14ac:dyDescent="0.3">
      <c r="A50" s="132"/>
      <c r="B50" s="127"/>
      <c r="C50" s="127"/>
      <c r="D50" s="91"/>
      <c r="E50" s="173" t="s">
        <v>176</v>
      </c>
      <c r="F50" s="189">
        <v>200000</v>
      </c>
      <c r="G50" s="189"/>
      <c r="H50" s="189">
        <f t="shared" si="1"/>
        <v>200000</v>
      </c>
    </row>
    <row r="51" spans="1:8" ht="26.25" hidden="1" customHeight="1" x14ac:dyDescent="0.3">
      <c r="A51" s="132"/>
      <c r="B51" s="127"/>
      <c r="C51" s="127"/>
      <c r="D51" s="91"/>
      <c r="E51" s="173" t="s">
        <v>303</v>
      </c>
      <c r="F51" s="189">
        <v>2000000</v>
      </c>
      <c r="G51" s="189"/>
      <c r="H51" s="189">
        <f t="shared" si="1"/>
        <v>2000000</v>
      </c>
    </row>
    <row r="52" spans="1:8" ht="39.950000000000003" hidden="1" customHeight="1" x14ac:dyDescent="0.3">
      <c r="A52" s="132"/>
      <c r="B52" s="127"/>
      <c r="C52" s="127"/>
      <c r="D52" s="91"/>
      <c r="E52" s="173" t="s">
        <v>177</v>
      </c>
      <c r="F52" s="189">
        <v>300000</v>
      </c>
      <c r="G52" s="189"/>
      <c r="H52" s="189">
        <f t="shared" si="1"/>
        <v>300000</v>
      </c>
    </row>
    <row r="53" spans="1:8" ht="26.25" hidden="1" customHeight="1" x14ac:dyDescent="0.3">
      <c r="A53" s="132"/>
      <c r="B53" s="127"/>
      <c r="C53" s="127"/>
      <c r="D53" s="91"/>
      <c r="E53" s="173" t="s">
        <v>265</v>
      </c>
      <c r="F53" s="189">
        <v>3000000</v>
      </c>
      <c r="G53" s="189"/>
      <c r="H53" s="189">
        <f t="shared" si="1"/>
        <v>3000000</v>
      </c>
    </row>
    <row r="54" spans="1:8" ht="26.25" hidden="1" customHeight="1" x14ac:dyDescent="0.3">
      <c r="A54" s="132"/>
      <c r="B54" s="127"/>
      <c r="C54" s="127"/>
      <c r="D54" s="91"/>
      <c r="E54" s="173" t="s">
        <v>267</v>
      </c>
      <c r="F54" s="189">
        <v>20100</v>
      </c>
      <c r="G54" s="189"/>
      <c r="H54" s="189">
        <f t="shared" si="1"/>
        <v>20100</v>
      </c>
    </row>
    <row r="55" spans="1:8" ht="39.950000000000003" hidden="1" customHeight="1" x14ac:dyDescent="0.3">
      <c r="A55" s="132"/>
      <c r="B55" s="127"/>
      <c r="C55" s="127"/>
      <c r="D55" s="91"/>
      <c r="E55" s="173" t="s">
        <v>178</v>
      </c>
      <c r="F55" s="189">
        <v>500000</v>
      </c>
      <c r="G55" s="189"/>
      <c r="H55" s="189">
        <f t="shared" si="1"/>
        <v>500000</v>
      </c>
    </row>
    <row r="56" spans="1:8" ht="39.950000000000003" hidden="1" customHeight="1" x14ac:dyDescent="0.3">
      <c r="A56" s="132"/>
      <c r="B56" s="127"/>
      <c r="C56" s="127"/>
      <c r="D56" s="91"/>
      <c r="E56" s="93" t="s">
        <v>109</v>
      </c>
      <c r="F56" s="189">
        <v>200000</v>
      </c>
      <c r="G56" s="189"/>
      <c r="H56" s="189">
        <f t="shared" si="1"/>
        <v>200000</v>
      </c>
    </row>
    <row r="57" spans="1:8" ht="7.9" hidden="1" customHeight="1" x14ac:dyDescent="0.3">
      <c r="A57" s="132"/>
      <c r="B57" s="127"/>
      <c r="C57" s="127"/>
      <c r="D57" s="91"/>
      <c r="E57" s="105"/>
      <c r="F57" s="189"/>
      <c r="G57" s="189"/>
      <c r="H57" s="189"/>
    </row>
    <row r="58" spans="1:8" ht="34.700000000000003" hidden="1" customHeight="1" x14ac:dyDescent="0.3">
      <c r="A58" s="92" t="s">
        <v>135</v>
      </c>
      <c r="B58" s="31">
        <v>1021</v>
      </c>
      <c r="C58" s="32" t="s">
        <v>16</v>
      </c>
      <c r="D58" s="93" t="s">
        <v>179</v>
      </c>
      <c r="E58" s="129"/>
      <c r="F58" s="188">
        <f>SUM(F59:F69)</f>
        <v>3487000</v>
      </c>
      <c r="G58" s="188">
        <f>SUM(G59:G69)</f>
        <v>0</v>
      </c>
      <c r="H58" s="188">
        <f>SUM(H59:H69)</f>
        <v>3487000</v>
      </c>
    </row>
    <row r="59" spans="1:8" ht="30" hidden="1" customHeight="1" x14ac:dyDescent="0.3">
      <c r="A59" s="92"/>
      <c r="B59" s="31"/>
      <c r="C59" s="32"/>
      <c r="D59" s="93"/>
      <c r="E59" s="173" t="s">
        <v>269</v>
      </c>
      <c r="F59" s="189">
        <v>50000</v>
      </c>
      <c r="G59" s="189"/>
      <c r="H59" s="189">
        <f t="shared" ref="H59:H69" si="2">F59+G59</f>
        <v>50000</v>
      </c>
    </row>
    <row r="60" spans="1:8" ht="34.700000000000003" hidden="1" customHeight="1" x14ac:dyDescent="0.3">
      <c r="A60" s="132"/>
      <c r="B60" s="127"/>
      <c r="C60" s="127"/>
      <c r="D60" s="91"/>
      <c r="E60" s="173" t="s">
        <v>180</v>
      </c>
      <c r="F60" s="189">
        <v>400000</v>
      </c>
      <c r="G60" s="189"/>
      <c r="H60" s="189">
        <f t="shared" si="2"/>
        <v>400000</v>
      </c>
    </row>
    <row r="61" spans="1:8" ht="34.700000000000003" hidden="1" customHeight="1" x14ac:dyDescent="0.3">
      <c r="A61" s="132"/>
      <c r="B61" s="127"/>
      <c r="C61" s="127"/>
      <c r="D61" s="91"/>
      <c r="E61" s="173" t="s">
        <v>271</v>
      </c>
      <c r="F61" s="189">
        <v>25000</v>
      </c>
      <c r="G61" s="189"/>
      <c r="H61" s="189">
        <f t="shared" si="2"/>
        <v>25000</v>
      </c>
    </row>
    <row r="62" spans="1:8" ht="34.700000000000003" hidden="1" customHeight="1" x14ac:dyDescent="0.3">
      <c r="A62" s="132"/>
      <c r="B62" s="127"/>
      <c r="C62" s="127"/>
      <c r="D62" s="91"/>
      <c r="E62" s="173" t="s">
        <v>270</v>
      </c>
      <c r="F62" s="189">
        <v>25000</v>
      </c>
      <c r="G62" s="189"/>
      <c r="H62" s="189">
        <f t="shared" si="2"/>
        <v>25000</v>
      </c>
    </row>
    <row r="63" spans="1:8" ht="34.700000000000003" hidden="1" customHeight="1" x14ac:dyDescent="0.3">
      <c r="A63" s="132"/>
      <c r="B63" s="127"/>
      <c r="C63" s="127"/>
      <c r="D63" s="91"/>
      <c r="E63" s="173" t="s">
        <v>268</v>
      </c>
      <c r="F63" s="189">
        <v>1100000</v>
      </c>
      <c r="G63" s="189"/>
      <c r="H63" s="189">
        <f t="shared" si="2"/>
        <v>1100000</v>
      </c>
    </row>
    <row r="64" spans="1:8" ht="34.700000000000003" hidden="1" customHeight="1" x14ac:dyDescent="0.3">
      <c r="A64" s="132"/>
      <c r="B64" s="127"/>
      <c r="C64" s="127"/>
      <c r="D64" s="91"/>
      <c r="E64" s="173" t="s">
        <v>181</v>
      </c>
      <c r="F64" s="189">
        <v>250000</v>
      </c>
      <c r="G64" s="189"/>
      <c r="H64" s="189">
        <f t="shared" si="2"/>
        <v>250000</v>
      </c>
    </row>
    <row r="65" spans="1:8" ht="36" hidden="1" customHeight="1" x14ac:dyDescent="0.3">
      <c r="A65" s="132"/>
      <c r="B65" s="127"/>
      <c r="C65" s="127"/>
      <c r="D65" s="91"/>
      <c r="E65" s="173" t="s">
        <v>182</v>
      </c>
      <c r="F65" s="189">
        <v>400000</v>
      </c>
      <c r="G65" s="189"/>
      <c r="H65" s="189">
        <f t="shared" si="2"/>
        <v>400000</v>
      </c>
    </row>
    <row r="66" spans="1:8" ht="36" hidden="1" customHeight="1" x14ac:dyDescent="0.3">
      <c r="A66" s="132"/>
      <c r="B66" s="127"/>
      <c r="C66" s="127"/>
      <c r="D66" s="91"/>
      <c r="E66" s="173" t="s">
        <v>272</v>
      </c>
      <c r="F66" s="189">
        <v>300000</v>
      </c>
      <c r="G66" s="189"/>
      <c r="H66" s="189">
        <f t="shared" si="2"/>
        <v>300000</v>
      </c>
    </row>
    <row r="67" spans="1:8" ht="36" hidden="1" customHeight="1" x14ac:dyDescent="0.3">
      <c r="A67" s="132"/>
      <c r="B67" s="127"/>
      <c r="C67" s="127"/>
      <c r="D67" s="91"/>
      <c r="E67" s="93" t="s">
        <v>152</v>
      </c>
      <c r="F67" s="189">
        <v>800000</v>
      </c>
      <c r="G67" s="189"/>
      <c r="H67" s="189">
        <f t="shared" si="2"/>
        <v>800000</v>
      </c>
    </row>
    <row r="68" spans="1:8" ht="36" hidden="1" customHeight="1" x14ac:dyDescent="0.3">
      <c r="A68" s="132"/>
      <c r="B68" s="127"/>
      <c r="C68" s="127"/>
      <c r="D68" s="91"/>
      <c r="E68" s="93" t="s">
        <v>304</v>
      </c>
      <c r="F68" s="189">
        <v>31000</v>
      </c>
      <c r="G68" s="189"/>
      <c r="H68" s="189">
        <f t="shared" si="2"/>
        <v>31000</v>
      </c>
    </row>
    <row r="69" spans="1:8" ht="40.700000000000003" hidden="1" customHeight="1" x14ac:dyDescent="0.3">
      <c r="A69" s="132"/>
      <c r="B69" s="127"/>
      <c r="C69" s="127"/>
      <c r="D69" s="91"/>
      <c r="E69" s="93" t="s">
        <v>183</v>
      </c>
      <c r="F69" s="189">
        <v>106000</v>
      </c>
      <c r="G69" s="189"/>
      <c r="H69" s="189">
        <f t="shared" si="2"/>
        <v>106000</v>
      </c>
    </row>
    <row r="70" spans="1:8" ht="9.1999999999999993" hidden="1" customHeight="1" x14ac:dyDescent="0.3">
      <c r="A70" s="22"/>
      <c r="B70" s="31"/>
      <c r="C70" s="32"/>
      <c r="D70" s="13"/>
      <c r="E70" s="13"/>
      <c r="F70" s="189"/>
      <c r="G70" s="189"/>
      <c r="H70" s="189"/>
    </row>
    <row r="71" spans="1:8" ht="87" hidden="1" customHeight="1" x14ac:dyDescent="0.3">
      <c r="A71" s="92" t="s">
        <v>273</v>
      </c>
      <c r="B71" s="31">
        <v>1025</v>
      </c>
      <c r="C71" s="32" t="s">
        <v>274</v>
      </c>
      <c r="D71" s="105" t="s">
        <v>275</v>
      </c>
      <c r="E71" s="13"/>
      <c r="F71" s="188">
        <f>F72</f>
        <v>300000</v>
      </c>
      <c r="G71" s="188">
        <f>G72</f>
        <v>0</v>
      </c>
      <c r="H71" s="188">
        <f>H72</f>
        <v>300000</v>
      </c>
    </row>
    <row r="72" spans="1:8" ht="25.5" hidden="1" customHeight="1" x14ac:dyDescent="0.3">
      <c r="A72" s="186"/>
      <c r="B72" s="103"/>
      <c r="C72" s="104"/>
      <c r="D72" s="13"/>
      <c r="E72" s="13" t="s">
        <v>276</v>
      </c>
      <c r="F72" s="189">
        <v>300000</v>
      </c>
      <c r="G72" s="189"/>
      <c r="H72" s="189">
        <f>F72+G72</f>
        <v>300000</v>
      </c>
    </row>
    <row r="73" spans="1:8" ht="9.1999999999999993" hidden="1" customHeight="1" x14ac:dyDescent="0.3">
      <c r="A73" s="186"/>
      <c r="B73" s="103"/>
      <c r="C73" s="104"/>
      <c r="D73" s="13"/>
      <c r="E73" s="13"/>
      <c r="F73" s="189"/>
      <c r="G73" s="189"/>
      <c r="H73" s="189"/>
    </row>
    <row r="74" spans="1:8" ht="60" hidden="1" customHeight="1" x14ac:dyDescent="0.3">
      <c r="A74" s="174" t="s">
        <v>184</v>
      </c>
      <c r="B74" s="175">
        <v>1070</v>
      </c>
      <c r="C74" s="176" t="s">
        <v>157</v>
      </c>
      <c r="D74" s="93" t="s">
        <v>185</v>
      </c>
      <c r="E74" s="93"/>
      <c r="F74" s="188">
        <f>SUM(F75:F75)</f>
        <v>118000</v>
      </c>
      <c r="G74" s="188">
        <f>SUM(G75:G75)</f>
        <v>0</v>
      </c>
      <c r="H74" s="188">
        <f>SUM(H75:H75)</f>
        <v>118000</v>
      </c>
    </row>
    <row r="75" spans="1:8" ht="36.75" hidden="1" customHeight="1" x14ac:dyDescent="0.3">
      <c r="A75" s="132"/>
      <c r="B75" s="127"/>
      <c r="C75" s="127"/>
      <c r="D75" s="91"/>
      <c r="E75" s="93" t="s">
        <v>186</v>
      </c>
      <c r="F75" s="189">
        <v>118000</v>
      </c>
      <c r="G75" s="189"/>
      <c r="H75" s="189">
        <f>F75+G75</f>
        <v>118000</v>
      </c>
    </row>
    <row r="76" spans="1:8" ht="9.1999999999999993" hidden="1" customHeight="1" x14ac:dyDescent="0.3">
      <c r="A76" s="132"/>
      <c r="B76" s="127"/>
      <c r="C76" s="127"/>
      <c r="D76" s="91"/>
      <c r="E76" s="93"/>
      <c r="F76" s="189"/>
      <c r="G76" s="189"/>
      <c r="H76" s="189"/>
    </row>
    <row r="77" spans="1:8" ht="42.75" hidden="1" customHeight="1" x14ac:dyDescent="0.3">
      <c r="A77" s="174" t="s">
        <v>187</v>
      </c>
      <c r="B77" s="175">
        <v>1141</v>
      </c>
      <c r="C77" s="176" t="s">
        <v>132</v>
      </c>
      <c r="D77" s="90" t="s">
        <v>188</v>
      </c>
      <c r="E77" s="93"/>
      <c r="F77" s="188">
        <f>SUM(F78:F78)</f>
        <v>100000</v>
      </c>
      <c r="G77" s="188">
        <f>SUM(G78:G78)</f>
        <v>0</v>
      </c>
      <c r="H77" s="188">
        <f>SUM(H78:H78)</f>
        <v>100000</v>
      </c>
    </row>
    <row r="78" spans="1:8" ht="26.85" hidden="1" customHeight="1" x14ac:dyDescent="0.3">
      <c r="A78" s="132"/>
      <c r="B78" s="127"/>
      <c r="C78" s="127"/>
      <c r="D78" s="91"/>
      <c r="E78" s="177" t="s">
        <v>189</v>
      </c>
      <c r="F78" s="189">
        <v>100000</v>
      </c>
      <c r="G78" s="189"/>
      <c r="H78" s="189">
        <f>F78+G78</f>
        <v>100000</v>
      </c>
    </row>
    <row r="79" spans="1:8" ht="9.1999999999999993" hidden="1" customHeight="1" x14ac:dyDescent="0.3">
      <c r="A79" s="22"/>
      <c r="B79" s="31"/>
      <c r="C79" s="32"/>
      <c r="D79" s="13"/>
      <c r="E79" s="13"/>
      <c r="F79" s="189"/>
      <c r="G79" s="189"/>
      <c r="H79" s="189"/>
    </row>
    <row r="80" spans="1:8" ht="72" hidden="1" customHeight="1" x14ac:dyDescent="0.3">
      <c r="A80" s="106" t="s">
        <v>190</v>
      </c>
      <c r="B80" s="99">
        <v>1200</v>
      </c>
      <c r="C80" s="107" t="s">
        <v>132</v>
      </c>
      <c r="D80" s="105" t="s">
        <v>191</v>
      </c>
      <c r="E80" s="178"/>
      <c r="F80" s="188">
        <f>SUM(F81:F82)</f>
        <v>573730</v>
      </c>
      <c r="G80" s="188">
        <f>SUM(G81:G82)</f>
        <v>0</v>
      </c>
      <c r="H80" s="188">
        <f>SUM(H81:H82)</f>
        <v>573730</v>
      </c>
    </row>
    <row r="81" spans="1:8" ht="27.75" hidden="1" customHeight="1" x14ac:dyDescent="0.3">
      <c r="A81" s="132"/>
      <c r="B81" s="127"/>
      <c r="C81" s="127"/>
      <c r="D81" s="91"/>
      <c r="E81" s="178" t="s">
        <v>192</v>
      </c>
      <c r="F81" s="189">
        <v>86540</v>
      </c>
      <c r="G81" s="188"/>
      <c r="H81" s="189">
        <f>F81+G81</f>
        <v>86540</v>
      </c>
    </row>
    <row r="82" spans="1:8" ht="26.25" hidden="1" customHeight="1" x14ac:dyDescent="0.3">
      <c r="A82" s="132"/>
      <c r="B82" s="127"/>
      <c r="C82" s="127"/>
      <c r="D82" s="91"/>
      <c r="E82" s="178" t="s">
        <v>193</v>
      </c>
      <c r="F82" s="189">
        <v>487190</v>
      </c>
      <c r="G82" s="189"/>
      <c r="H82" s="189">
        <f>F82+G82</f>
        <v>487190</v>
      </c>
    </row>
    <row r="83" spans="1:8" ht="7.15" hidden="1" customHeight="1" x14ac:dyDescent="0.3">
      <c r="A83" s="22"/>
      <c r="B83" s="31"/>
      <c r="C83" s="32"/>
      <c r="D83" s="13"/>
      <c r="E83" s="13"/>
      <c r="F83" s="189"/>
      <c r="G83" s="189"/>
      <c r="H83" s="189"/>
    </row>
    <row r="84" spans="1:8" ht="36" hidden="1" customHeight="1" x14ac:dyDescent="0.3">
      <c r="A84" s="106" t="s">
        <v>97</v>
      </c>
      <c r="B84" s="99">
        <v>7321</v>
      </c>
      <c r="C84" s="107" t="s">
        <v>9</v>
      </c>
      <c r="D84" s="93" t="s">
        <v>73</v>
      </c>
      <c r="E84" s="30"/>
      <c r="F84" s="188">
        <f>SUM(F85:F85)</f>
        <v>5000000</v>
      </c>
      <c r="G84" s="188">
        <f>SUM(G85:G85)</f>
        <v>0</v>
      </c>
      <c r="H84" s="188">
        <f>SUM(H85:H85)</f>
        <v>5000000</v>
      </c>
    </row>
    <row r="85" spans="1:8" ht="39.950000000000003" hidden="1" customHeight="1" x14ac:dyDescent="0.3">
      <c r="A85" s="132"/>
      <c r="B85" s="127"/>
      <c r="C85" s="127"/>
      <c r="D85" s="91"/>
      <c r="E85" s="30" t="s">
        <v>194</v>
      </c>
      <c r="F85" s="189">
        <v>5000000</v>
      </c>
      <c r="G85" s="189"/>
      <c r="H85" s="189">
        <f>F85+G85</f>
        <v>5000000</v>
      </c>
    </row>
    <row r="86" spans="1:8" ht="11.1" hidden="1" customHeight="1" x14ac:dyDescent="0.3">
      <c r="A86" s="22"/>
      <c r="B86" s="31"/>
      <c r="C86" s="32"/>
      <c r="D86" s="13"/>
      <c r="E86" s="13"/>
      <c r="F86" s="189"/>
      <c r="G86" s="189"/>
      <c r="H86" s="189"/>
    </row>
    <row r="87" spans="1:8" ht="30.75" hidden="1" customHeight="1" x14ac:dyDescent="0.3">
      <c r="A87" s="68" t="s">
        <v>17</v>
      </c>
      <c r="B87" s="75"/>
      <c r="C87" s="76"/>
      <c r="D87" s="70" t="s">
        <v>18</v>
      </c>
      <c r="E87" s="77"/>
      <c r="F87" s="188">
        <f>F88</f>
        <v>5965000</v>
      </c>
      <c r="G87" s="188">
        <f>G88</f>
        <v>0</v>
      </c>
      <c r="H87" s="188">
        <f>H88</f>
        <v>5965000</v>
      </c>
    </row>
    <row r="88" spans="1:8" ht="27" hidden="1" customHeight="1" x14ac:dyDescent="0.3">
      <c r="A88" s="22" t="s">
        <v>19</v>
      </c>
      <c r="B88" s="40"/>
      <c r="C88" s="41"/>
      <c r="D88" s="23" t="s">
        <v>18</v>
      </c>
      <c r="E88" s="38"/>
      <c r="F88" s="188">
        <f>F95+F90+F98</f>
        <v>5965000</v>
      </c>
      <c r="G88" s="188">
        <f>G95+G90+G98</f>
        <v>0</v>
      </c>
      <c r="H88" s="188">
        <f>H95+H90+H98</f>
        <v>5965000</v>
      </c>
    </row>
    <row r="89" spans="1:8" ht="8.65" hidden="1" customHeight="1" x14ac:dyDescent="0.3">
      <c r="A89" s="22"/>
      <c r="B89" s="40"/>
      <c r="C89" s="41"/>
      <c r="D89" s="23"/>
      <c r="E89" s="38"/>
      <c r="F89" s="189"/>
      <c r="G89" s="189"/>
      <c r="H89" s="189"/>
    </row>
    <row r="90" spans="1:8" ht="42.6" hidden="1" customHeight="1" x14ac:dyDescent="0.3">
      <c r="A90" s="22" t="s">
        <v>147</v>
      </c>
      <c r="B90" s="39">
        <v>2010</v>
      </c>
      <c r="C90" s="26" t="s">
        <v>148</v>
      </c>
      <c r="D90" s="158" t="s">
        <v>149</v>
      </c>
      <c r="E90" s="129"/>
      <c r="F90" s="188">
        <f>SUM(F91:F93)</f>
        <v>4665000</v>
      </c>
      <c r="G90" s="188">
        <f>SUM(G91:G93)</f>
        <v>0</v>
      </c>
      <c r="H90" s="188">
        <f>SUM(H91:H93)</f>
        <v>4665000</v>
      </c>
    </row>
    <row r="91" spans="1:8" ht="46.5" hidden="1" customHeight="1" x14ac:dyDescent="0.3">
      <c r="A91" s="132"/>
      <c r="B91" s="127"/>
      <c r="C91" s="127"/>
      <c r="D91" s="91"/>
      <c r="E91" s="13" t="s">
        <v>150</v>
      </c>
      <c r="F91" s="189">
        <v>3000000</v>
      </c>
      <c r="G91" s="189"/>
      <c r="H91" s="189">
        <f>F91+G91</f>
        <v>3000000</v>
      </c>
    </row>
    <row r="92" spans="1:8" ht="101.25" hidden="1" customHeight="1" x14ac:dyDescent="0.3">
      <c r="A92" s="132"/>
      <c r="B92" s="127"/>
      <c r="C92" s="127"/>
      <c r="D92" s="91"/>
      <c r="E92" s="192" t="s">
        <v>298</v>
      </c>
      <c r="F92" s="189">
        <v>765000</v>
      </c>
      <c r="G92" s="189"/>
      <c r="H92" s="189">
        <f>F92+G92</f>
        <v>765000</v>
      </c>
    </row>
    <row r="93" spans="1:8" ht="106.15" hidden="1" customHeight="1" x14ac:dyDescent="0.3">
      <c r="A93" s="132"/>
      <c r="B93" s="127"/>
      <c r="C93" s="127"/>
      <c r="D93" s="91"/>
      <c r="E93" s="192" t="s">
        <v>307</v>
      </c>
      <c r="F93" s="189">
        <v>900000</v>
      </c>
      <c r="G93" s="189"/>
      <c r="H93" s="189">
        <f>F93+G93</f>
        <v>900000</v>
      </c>
    </row>
    <row r="94" spans="1:8" ht="8.65" hidden="1" customHeight="1" x14ac:dyDescent="0.3">
      <c r="A94" s="22"/>
      <c r="B94" s="40"/>
      <c r="C94" s="41"/>
      <c r="D94" s="23"/>
      <c r="E94" s="38"/>
      <c r="F94" s="189"/>
      <c r="G94" s="189"/>
      <c r="H94" s="189"/>
    </row>
    <row r="95" spans="1:8" ht="56.25" hidden="1" x14ac:dyDescent="0.3">
      <c r="A95" s="22" t="s">
        <v>20</v>
      </c>
      <c r="B95" s="39">
        <v>2030</v>
      </c>
      <c r="C95" s="26" t="s">
        <v>21</v>
      </c>
      <c r="D95" s="137" t="s">
        <v>22</v>
      </c>
      <c r="E95" s="13"/>
      <c r="F95" s="188">
        <f>SUM(F96:F96)</f>
        <v>1000000</v>
      </c>
      <c r="G95" s="188">
        <f>SUM(G96:G96)</f>
        <v>0</v>
      </c>
      <c r="H95" s="188">
        <f>SUM(H96:H96)</f>
        <v>1000000</v>
      </c>
    </row>
    <row r="96" spans="1:8" ht="45.75" hidden="1" customHeight="1" x14ac:dyDescent="0.3">
      <c r="A96" s="132"/>
      <c r="B96" s="127"/>
      <c r="C96" s="127"/>
      <c r="D96" s="91"/>
      <c r="E96" s="13" t="s">
        <v>195</v>
      </c>
      <c r="F96" s="189">
        <v>1000000</v>
      </c>
      <c r="G96" s="189"/>
      <c r="H96" s="189">
        <f>F96+G96</f>
        <v>1000000</v>
      </c>
    </row>
    <row r="97" spans="1:8" ht="10.15" hidden="1" customHeight="1" x14ac:dyDescent="0.3">
      <c r="A97" s="132"/>
      <c r="B97" s="127"/>
      <c r="C97" s="127"/>
      <c r="D97" s="91"/>
      <c r="E97" s="93"/>
      <c r="F97" s="189"/>
      <c r="G97" s="189"/>
      <c r="H97" s="189"/>
    </row>
    <row r="98" spans="1:8" ht="55.5" hidden="1" customHeight="1" x14ac:dyDescent="0.3">
      <c r="A98" s="92" t="s">
        <v>277</v>
      </c>
      <c r="B98" s="26" t="s">
        <v>278</v>
      </c>
      <c r="C98" s="26" t="s">
        <v>279</v>
      </c>
      <c r="D98" s="93" t="s">
        <v>280</v>
      </c>
      <c r="E98" s="93"/>
      <c r="F98" s="188">
        <f>SUM(F99)</f>
        <v>300000</v>
      </c>
      <c r="G98" s="188">
        <f>SUM(G99)</f>
        <v>0</v>
      </c>
      <c r="H98" s="188">
        <f>SUM(H99)</f>
        <v>300000</v>
      </c>
    </row>
    <row r="99" spans="1:8" ht="40.5" hidden="1" customHeight="1" x14ac:dyDescent="0.3">
      <c r="A99" s="132"/>
      <c r="B99" s="127"/>
      <c r="C99" s="127"/>
      <c r="D99" s="91"/>
      <c r="E99" s="90" t="s">
        <v>281</v>
      </c>
      <c r="F99" s="189">
        <v>300000</v>
      </c>
      <c r="G99" s="189"/>
      <c r="H99" s="189">
        <f>F99+G99</f>
        <v>300000</v>
      </c>
    </row>
    <row r="100" spans="1:8" ht="10.15" hidden="1" customHeight="1" x14ac:dyDescent="0.3">
      <c r="A100" s="132"/>
      <c r="B100" s="127"/>
      <c r="C100" s="127"/>
      <c r="D100" s="91"/>
      <c r="E100" s="93"/>
      <c r="F100" s="189"/>
      <c r="G100" s="189"/>
      <c r="H100" s="189"/>
    </row>
    <row r="101" spans="1:8" ht="35.25" hidden="1" customHeight="1" x14ac:dyDescent="0.3">
      <c r="A101" s="68" t="s">
        <v>23</v>
      </c>
      <c r="B101" s="75"/>
      <c r="C101" s="76"/>
      <c r="D101" s="70" t="s">
        <v>24</v>
      </c>
      <c r="E101" s="78"/>
      <c r="F101" s="188">
        <f>F102</f>
        <v>4510000</v>
      </c>
      <c r="G101" s="188">
        <f>G102</f>
        <v>0</v>
      </c>
      <c r="H101" s="188">
        <f>H102</f>
        <v>4510000</v>
      </c>
    </row>
    <row r="102" spans="1:8" ht="31.9" hidden="1" customHeight="1" x14ac:dyDescent="0.3">
      <c r="A102" s="22" t="s">
        <v>25</v>
      </c>
      <c r="B102" s="39"/>
      <c r="C102" s="26"/>
      <c r="D102" s="23" t="s">
        <v>24</v>
      </c>
      <c r="E102" s="11"/>
      <c r="F102" s="188">
        <f>F104+F113+F110+F107</f>
        <v>4510000</v>
      </c>
      <c r="G102" s="188">
        <f>G104+G113+G110+G107</f>
        <v>0</v>
      </c>
      <c r="H102" s="188">
        <f>H104+H113+H110+H107</f>
        <v>4510000</v>
      </c>
    </row>
    <row r="103" spans="1:8" ht="7.15" hidden="1" customHeight="1" x14ac:dyDescent="0.3">
      <c r="A103" s="35"/>
      <c r="B103" s="31"/>
      <c r="C103" s="31"/>
      <c r="D103" s="11"/>
      <c r="E103" s="11"/>
      <c r="F103" s="189"/>
      <c r="G103" s="189"/>
      <c r="H103" s="189"/>
    </row>
    <row r="104" spans="1:8" ht="50.25" hidden="1" customHeight="1" x14ac:dyDescent="0.3">
      <c r="A104" s="92" t="s">
        <v>196</v>
      </c>
      <c r="B104" s="96" t="s">
        <v>26</v>
      </c>
      <c r="C104" s="96" t="s">
        <v>6</v>
      </c>
      <c r="D104" s="101" t="s">
        <v>27</v>
      </c>
      <c r="E104" s="91"/>
      <c r="F104" s="188">
        <f>F105</f>
        <v>150000</v>
      </c>
      <c r="G104" s="188">
        <f>G105</f>
        <v>0</v>
      </c>
      <c r="H104" s="188">
        <f>H105</f>
        <v>150000</v>
      </c>
    </row>
    <row r="105" spans="1:8" ht="25.5" hidden="1" customHeight="1" x14ac:dyDescent="0.3">
      <c r="A105" s="132"/>
      <c r="B105" s="127"/>
      <c r="C105" s="127"/>
      <c r="D105" s="91"/>
      <c r="E105" s="12" t="s">
        <v>110</v>
      </c>
      <c r="F105" s="189">
        <v>150000</v>
      </c>
      <c r="G105" s="189"/>
      <c r="H105" s="189">
        <f>F105+G105</f>
        <v>150000</v>
      </c>
    </row>
    <row r="106" spans="1:8" ht="8.65" hidden="1" customHeight="1" x14ac:dyDescent="0.3">
      <c r="A106" s="132"/>
      <c r="B106" s="127"/>
      <c r="C106" s="127"/>
      <c r="D106" s="91"/>
      <c r="E106" s="91"/>
      <c r="F106" s="189"/>
      <c r="G106" s="189"/>
      <c r="H106" s="189"/>
    </row>
    <row r="107" spans="1:8" ht="57" hidden="1" customHeight="1" x14ac:dyDescent="0.3">
      <c r="A107" s="92" t="s">
        <v>197</v>
      </c>
      <c r="B107" s="96" t="s">
        <v>198</v>
      </c>
      <c r="C107" s="96" t="s">
        <v>199</v>
      </c>
      <c r="D107" s="93" t="s">
        <v>200</v>
      </c>
      <c r="E107" s="91"/>
      <c r="F107" s="188">
        <f>F108</f>
        <v>280000</v>
      </c>
      <c r="G107" s="188">
        <f>G108</f>
        <v>0</v>
      </c>
      <c r="H107" s="188">
        <f>H108</f>
        <v>280000</v>
      </c>
    </row>
    <row r="108" spans="1:8" ht="36" hidden="1" customHeight="1" x14ac:dyDescent="0.3">
      <c r="A108" s="132"/>
      <c r="B108" s="127"/>
      <c r="C108" s="131"/>
      <c r="D108" s="91"/>
      <c r="E108" s="109" t="s">
        <v>201</v>
      </c>
      <c r="F108" s="189">
        <v>280000</v>
      </c>
      <c r="G108" s="189"/>
      <c r="H108" s="189">
        <f>F108+G108</f>
        <v>280000</v>
      </c>
    </row>
    <row r="109" spans="1:8" ht="8.65" hidden="1" customHeight="1" x14ac:dyDescent="0.3">
      <c r="A109" s="132"/>
      <c r="B109" s="127"/>
      <c r="C109" s="131"/>
      <c r="D109" s="91"/>
      <c r="E109" s="91"/>
      <c r="F109" s="189"/>
      <c r="G109" s="189"/>
      <c r="H109" s="189"/>
    </row>
    <row r="110" spans="1:8" ht="64.5" hidden="1" customHeight="1" x14ac:dyDescent="0.3">
      <c r="A110" s="92" t="s">
        <v>28</v>
      </c>
      <c r="B110" s="96" t="s">
        <v>29</v>
      </c>
      <c r="C110" s="110" t="s">
        <v>30</v>
      </c>
      <c r="D110" s="105" t="s">
        <v>31</v>
      </c>
      <c r="E110" s="91"/>
      <c r="F110" s="188">
        <f>F111</f>
        <v>80000</v>
      </c>
      <c r="G110" s="188">
        <f>G111</f>
        <v>0</v>
      </c>
      <c r="H110" s="188">
        <f>H111</f>
        <v>80000</v>
      </c>
    </row>
    <row r="111" spans="1:8" ht="39.950000000000003" hidden="1" customHeight="1" x14ac:dyDescent="0.3">
      <c r="A111" s="132"/>
      <c r="B111" s="127"/>
      <c r="C111" s="127"/>
      <c r="D111" s="91"/>
      <c r="E111" s="93" t="s">
        <v>202</v>
      </c>
      <c r="F111" s="189">
        <v>80000</v>
      </c>
      <c r="G111" s="189"/>
      <c r="H111" s="189">
        <f>F111+G111</f>
        <v>80000</v>
      </c>
    </row>
    <row r="112" spans="1:8" ht="8.65" hidden="1" customHeight="1" x14ac:dyDescent="0.3">
      <c r="A112" s="132"/>
      <c r="B112" s="127"/>
      <c r="C112" s="127"/>
      <c r="D112" s="91"/>
      <c r="E112" s="91"/>
      <c r="F112" s="189"/>
      <c r="G112" s="189"/>
      <c r="H112" s="189"/>
    </row>
    <row r="113" spans="1:9" ht="54" hidden="1" customHeight="1" x14ac:dyDescent="0.3">
      <c r="A113" s="92" t="s">
        <v>32</v>
      </c>
      <c r="B113" s="95">
        <v>6082</v>
      </c>
      <c r="C113" s="96" t="s">
        <v>33</v>
      </c>
      <c r="D113" s="93" t="s">
        <v>34</v>
      </c>
      <c r="E113" s="91"/>
      <c r="F113" s="188">
        <f>F114</f>
        <v>4000000</v>
      </c>
      <c r="G113" s="188">
        <f>G114</f>
        <v>0</v>
      </c>
      <c r="H113" s="188">
        <f>H114</f>
        <v>4000000</v>
      </c>
    </row>
    <row r="114" spans="1:9" ht="73.5" hidden="1" customHeight="1" x14ac:dyDescent="0.3">
      <c r="A114" s="132"/>
      <c r="B114" s="127"/>
      <c r="C114" s="127"/>
      <c r="D114" s="91"/>
      <c r="E114" s="111" t="s">
        <v>111</v>
      </c>
      <c r="F114" s="189">
        <v>4000000</v>
      </c>
      <c r="G114" s="189"/>
      <c r="H114" s="189">
        <f>F114+G114</f>
        <v>4000000</v>
      </c>
    </row>
    <row r="115" spans="1:9" ht="9" hidden="1" customHeight="1" x14ac:dyDescent="0.3">
      <c r="A115" s="132"/>
      <c r="B115" s="127"/>
      <c r="C115" s="127"/>
      <c r="D115" s="91"/>
      <c r="E115" s="111"/>
      <c r="F115" s="189"/>
      <c r="G115" s="189"/>
      <c r="H115" s="189"/>
    </row>
    <row r="116" spans="1:9" ht="38.85" hidden="1" customHeight="1" x14ac:dyDescent="0.3">
      <c r="A116" s="79" t="s">
        <v>35</v>
      </c>
      <c r="B116" s="80"/>
      <c r="C116" s="80"/>
      <c r="D116" s="81" t="s">
        <v>36</v>
      </c>
      <c r="E116" s="78"/>
      <c r="F116" s="188">
        <f>F117</f>
        <v>78000</v>
      </c>
      <c r="G116" s="188">
        <f>G117</f>
        <v>0</v>
      </c>
      <c r="H116" s="188">
        <f>H117</f>
        <v>78000</v>
      </c>
    </row>
    <row r="117" spans="1:9" ht="38.1" hidden="1" customHeight="1" x14ac:dyDescent="0.3">
      <c r="A117" s="33" t="s">
        <v>37</v>
      </c>
      <c r="B117" s="34"/>
      <c r="C117" s="34"/>
      <c r="D117" s="42" t="s">
        <v>36</v>
      </c>
      <c r="E117" s="11"/>
      <c r="F117" s="188">
        <f>F119</f>
        <v>78000</v>
      </c>
      <c r="G117" s="188">
        <f>G119</f>
        <v>0</v>
      </c>
      <c r="H117" s="188">
        <f>H119</f>
        <v>78000</v>
      </c>
      <c r="I117" s="3"/>
    </row>
    <row r="118" spans="1:9" ht="8.25" hidden="1" customHeight="1" x14ac:dyDescent="0.3">
      <c r="A118" s="43"/>
      <c r="B118" s="34"/>
      <c r="C118" s="34"/>
      <c r="D118" s="44"/>
      <c r="E118" s="11"/>
      <c r="F118" s="189"/>
      <c r="G118" s="189"/>
      <c r="H118" s="189"/>
      <c r="I118" s="3"/>
    </row>
    <row r="119" spans="1:9" ht="51.75" hidden="1" customHeight="1" x14ac:dyDescent="0.3">
      <c r="A119" s="92" t="s">
        <v>38</v>
      </c>
      <c r="B119" s="96" t="s">
        <v>26</v>
      </c>
      <c r="C119" s="96" t="s">
        <v>6</v>
      </c>
      <c r="D119" s="101" t="s">
        <v>134</v>
      </c>
      <c r="E119" s="91"/>
      <c r="F119" s="188">
        <f>F120</f>
        <v>78000</v>
      </c>
      <c r="G119" s="188">
        <f>G120</f>
        <v>0</v>
      </c>
      <c r="H119" s="188">
        <f>H120</f>
        <v>78000</v>
      </c>
      <c r="I119" s="3"/>
    </row>
    <row r="120" spans="1:9" ht="31.9" hidden="1" customHeight="1" x14ac:dyDescent="0.3">
      <c r="A120" s="132"/>
      <c r="B120" s="127"/>
      <c r="C120" s="127"/>
      <c r="D120" s="91"/>
      <c r="E120" s="12" t="s">
        <v>110</v>
      </c>
      <c r="F120" s="189">
        <v>78000</v>
      </c>
      <c r="G120" s="188"/>
      <c r="H120" s="189">
        <f>F120+G120</f>
        <v>78000</v>
      </c>
      <c r="I120" s="3"/>
    </row>
    <row r="121" spans="1:9" ht="8.25" hidden="1" customHeight="1" x14ac:dyDescent="0.3">
      <c r="A121" s="35"/>
      <c r="B121" s="31"/>
      <c r="C121" s="31"/>
      <c r="D121" s="11"/>
      <c r="E121" s="11"/>
      <c r="F121" s="189"/>
      <c r="G121" s="189"/>
      <c r="H121" s="189"/>
      <c r="I121" s="3"/>
    </row>
    <row r="122" spans="1:9" ht="30.75" hidden="1" customHeight="1" x14ac:dyDescent="0.3">
      <c r="A122" s="68" t="s">
        <v>39</v>
      </c>
      <c r="B122" s="75"/>
      <c r="C122" s="76"/>
      <c r="D122" s="70" t="s">
        <v>40</v>
      </c>
      <c r="E122" s="78"/>
      <c r="F122" s="188">
        <f>F123</f>
        <v>2815170</v>
      </c>
      <c r="G122" s="188">
        <f>G123</f>
        <v>0</v>
      </c>
      <c r="H122" s="188">
        <f>H123</f>
        <v>2815170</v>
      </c>
      <c r="I122" s="3"/>
    </row>
    <row r="123" spans="1:9" ht="26.85" hidden="1" customHeight="1" x14ac:dyDescent="0.3">
      <c r="A123" s="22" t="s">
        <v>41</v>
      </c>
      <c r="B123" s="39"/>
      <c r="C123" s="26"/>
      <c r="D123" s="23" t="s">
        <v>40</v>
      </c>
      <c r="E123" s="11"/>
      <c r="F123" s="188">
        <f>F129+F134+F125</f>
        <v>2815170</v>
      </c>
      <c r="G123" s="188">
        <f>G129+G134+G125</f>
        <v>0</v>
      </c>
      <c r="H123" s="188">
        <f>H129+H134+H125</f>
        <v>2815170</v>
      </c>
      <c r="I123" s="3"/>
    </row>
    <row r="124" spans="1:9" ht="6.6" hidden="1" customHeight="1" x14ac:dyDescent="0.3">
      <c r="A124" s="35"/>
      <c r="B124" s="31"/>
      <c r="C124" s="31"/>
      <c r="D124" s="11"/>
      <c r="E124" s="11"/>
      <c r="F124" s="189"/>
      <c r="G124" s="189"/>
      <c r="H124" s="189"/>
      <c r="I124" s="3"/>
    </row>
    <row r="125" spans="1:9" ht="39" hidden="1" customHeight="1" x14ac:dyDescent="0.3">
      <c r="A125" s="92" t="s">
        <v>156</v>
      </c>
      <c r="B125" s="95">
        <v>1080</v>
      </c>
      <c r="C125" s="96" t="s">
        <v>157</v>
      </c>
      <c r="D125" s="13" t="s">
        <v>203</v>
      </c>
      <c r="E125" s="91"/>
      <c r="F125" s="188">
        <f>SUM(F126:F127)</f>
        <v>400000</v>
      </c>
      <c r="G125" s="188">
        <f>SUM(G126:G127)</f>
        <v>0</v>
      </c>
      <c r="H125" s="188">
        <f>SUM(H126:H127)</f>
        <v>400000</v>
      </c>
      <c r="I125" s="3"/>
    </row>
    <row r="126" spans="1:9" ht="27.75" hidden="1" customHeight="1" x14ac:dyDescent="0.3">
      <c r="A126" s="92"/>
      <c r="B126" s="95"/>
      <c r="C126" s="96"/>
      <c r="D126" s="13"/>
      <c r="E126" s="91" t="s">
        <v>204</v>
      </c>
      <c r="F126" s="189">
        <v>350000</v>
      </c>
      <c r="G126" s="189"/>
      <c r="H126" s="189">
        <f>F126+G126</f>
        <v>350000</v>
      </c>
      <c r="I126" s="3"/>
    </row>
    <row r="127" spans="1:9" ht="29.25" hidden="1" customHeight="1" x14ac:dyDescent="0.3">
      <c r="A127" s="132"/>
      <c r="B127" s="127"/>
      <c r="C127" s="127"/>
      <c r="D127" s="91"/>
      <c r="E127" s="91" t="s">
        <v>205</v>
      </c>
      <c r="F127" s="189">
        <v>50000</v>
      </c>
      <c r="G127" s="189"/>
      <c r="H127" s="189">
        <f>F127+G127</f>
        <v>50000</v>
      </c>
      <c r="I127" s="3"/>
    </row>
    <row r="128" spans="1:9" ht="6.6" hidden="1" customHeight="1" x14ac:dyDescent="0.3">
      <c r="A128" s="35"/>
      <c r="B128" s="31"/>
      <c r="C128" s="31"/>
      <c r="D128" s="11"/>
      <c r="E128" s="11"/>
      <c r="F128" s="189"/>
      <c r="G128" s="189"/>
      <c r="H128" s="189"/>
      <c r="I128" s="3"/>
    </row>
    <row r="129" spans="1:9" ht="30.4" hidden="1" customHeight="1" x14ac:dyDescent="0.3">
      <c r="A129" s="92" t="s">
        <v>42</v>
      </c>
      <c r="B129" s="95">
        <v>4030</v>
      </c>
      <c r="C129" s="96" t="s">
        <v>43</v>
      </c>
      <c r="D129" s="91" t="s">
        <v>44</v>
      </c>
      <c r="E129" s="91"/>
      <c r="F129" s="188">
        <f>SUM(F130:F132)</f>
        <v>965000</v>
      </c>
      <c r="G129" s="188">
        <f>SUM(G130:G132)</f>
        <v>0</v>
      </c>
      <c r="H129" s="188">
        <f>SUM(H130:H132)</f>
        <v>965000</v>
      </c>
      <c r="I129" s="3"/>
    </row>
    <row r="130" spans="1:9" ht="26.25" hidden="1" customHeight="1" x14ac:dyDescent="0.3">
      <c r="A130" s="132"/>
      <c r="B130" s="127"/>
      <c r="C130" s="127"/>
      <c r="D130" s="91"/>
      <c r="E130" s="112" t="s">
        <v>112</v>
      </c>
      <c r="F130" s="189">
        <v>415000</v>
      </c>
      <c r="G130" s="189"/>
      <c r="H130" s="189">
        <f>F130+G130</f>
        <v>415000</v>
      </c>
      <c r="I130" s="3"/>
    </row>
    <row r="131" spans="1:9" ht="36" hidden="1" customHeight="1" x14ac:dyDescent="0.3">
      <c r="A131" s="132"/>
      <c r="B131" s="127"/>
      <c r="C131" s="127"/>
      <c r="D131" s="91"/>
      <c r="E131" s="195" t="s">
        <v>297</v>
      </c>
      <c r="F131" s="189">
        <v>50000</v>
      </c>
      <c r="G131" s="189"/>
      <c r="H131" s="189">
        <f>F131+G131</f>
        <v>50000</v>
      </c>
      <c r="I131" s="3"/>
    </row>
    <row r="132" spans="1:9" ht="56.25" hidden="1" customHeight="1" x14ac:dyDescent="0.3">
      <c r="A132" s="132"/>
      <c r="B132" s="127"/>
      <c r="C132" s="127"/>
      <c r="D132" s="91"/>
      <c r="E132" s="12" t="s">
        <v>206</v>
      </c>
      <c r="F132" s="189">
        <v>500000</v>
      </c>
      <c r="G132" s="189"/>
      <c r="H132" s="189">
        <f>F132+G132</f>
        <v>500000</v>
      </c>
      <c r="I132" s="3"/>
    </row>
    <row r="133" spans="1:9" ht="8.25" hidden="1" customHeight="1" x14ac:dyDescent="0.3">
      <c r="A133" s="35"/>
      <c r="B133" s="45"/>
      <c r="C133" s="45"/>
      <c r="D133" s="11"/>
      <c r="E133" s="37"/>
      <c r="F133" s="189"/>
      <c r="G133" s="189"/>
      <c r="H133" s="189"/>
      <c r="I133" s="3"/>
    </row>
    <row r="134" spans="1:9" ht="57.6" hidden="1" customHeight="1" x14ac:dyDescent="0.3">
      <c r="A134" s="27">
        <v>1014060</v>
      </c>
      <c r="B134" s="95">
        <v>4060</v>
      </c>
      <c r="C134" s="96" t="s">
        <v>137</v>
      </c>
      <c r="D134" s="13" t="s">
        <v>136</v>
      </c>
      <c r="E134" s="12"/>
      <c r="F134" s="188">
        <f>SUM(F135:F140)</f>
        <v>1450170</v>
      </c>
      <c r="G134" s="188">
        <f>SUM(G135:G140)</f>
        <v>0</v>
      </c>
      <c r="H134" s="188">
        <f>SUM(H135:H140)</f>
        <v>1450170</v>
      </c>
      <c r="I134" s="3"/>
    </row>
    <row r="135" spans="1:9" ht="25.5" hidden="1" customHeight="1" x14ac:dyDescent="0.3">
      <c r="A135" s="132"/>
      <c r="B135" s="127"/>
      <c r="C135" s="127"/>
      <c r="D135" s="91"/>
      <c r="E135" s="12" t="s">
        <v>207</v>
      </c>
      <c r="F135" s="189">
        <v>50000</v>
      </c>
      <c r="G135" s="189"/>
      <c r="H135" s="189">
        <f t="shared" ref="H135:H140" si="3">F135+G135</f>
        <v>50000</v>
      </c>
      <c r="I135" s="3"/>
    </row>
    <row r="136" spans="1:9" ht="31.5" hidden="1" customHeight="1" x14ac:dyDescent="0.3">
      <c r="A136" s="132"/>
      <c r="B136" s="127"/>
      <c r="C136" s="127"/>
      <c r="D136" s="91"/>
      <c r="E136" s="12" t="s">
        <v>208</v>
      </c>
      <c r="F136" s="189">
        <v>30000</v>
      </c>
      <c r="G136" s="189"/>
      <c r="H136" s="189">
        <f t="shared" si="3"/>
        <v>30000</v>
      </c>
      <c r="I136" s="3"/>
    </row>
    <row r="137" spans="1:9" ht="36" hidden="1" customHeight="1" x14ac:dyDescent="0.3">
      <c r="A137" s="132"/>
      <c r="B137" s="127"/>
      <c r="C137" s="127"/>
      <c r="D137" s="91"/>
      <c r="E137" s="12" t="s">
        <v>288</v>
      </c>
      <c r="F137" s="189">
        <v>125800</v>
      </c>
      <c r="G137" s="189"/>
      <c r="H137" s="189">
        <f t="shared" si="3"/>
        <v>125800</v>
      </c>
      <c r="I137" s="3"/>
    </row>
    <row r="138" spans="1:9" ht="36" hidden="1" customHeight="1" x14ac:dyDescent="0.3">
      <c r="A138" s="132"/>
      <c r="B138" s="127"/>
      <c r="C138" s="127"/>
      <c r="D138" s="91"/>
      <c r="E138" s="12" t="s">
        <v>289</v>
      </c>
      <c r="F138" s="189">
        <v>117370</v>
      </c>
      <c r="G138" s="189"/>
      <c r="H138" s="189">
        <f t="shared" si="3"/>
        <v>117370</v>
      </c>
      <c r="I138" s="3"/>
    </row>
    <row r="139" spans="1:9" ht="36" hidden="1" customHeight="1" x14ac:dyDescent="0.3">
      <c r="A139" s="132"/>
      <c r="B139" s="127"/>
      <c r="C139" s="127"/>
      <c r="D139" s="91"/>
      <c r="E139" s="199" t="s">
        <v>305</v>
      </c>
      <c r="F139" s="189">
        <v>127000</v>
      </c>
      <c r="G139" s="189"/>
      <c r="H139" s="189">
        <f t="shared" si="3"/>
        <v>127000</v>
      </c>
      <c r="I139" s="3"/>
    </row>
    <row r="140" spans="1:9" ht="55.5" hidden="1" customHeight="1" x14ac:dyDescent="0.3">
      <c r="A140" s="132"/>
      <c r="B140" s="127"/>
      <c r="C140" s="127"/>
      <c r="D140" s="91"/>
      <c r="E140" s="12" t="s">
        <v>209</v>
      </c>
      <c r="F140" s="189">
        <v>1000000</v>
      </c>
      <c r="G140" s="189"/>
      <c r="H140" s="189">
        <f t="shared" si="3"/>
        <v>1000000</v>
      </c>
      <c r="I140" s="3"/>
    </row>
    <row r="141" spans="1:9" ht="8.25" hidden="1" customHeight="1" x14ac:dyDescent="0.3">
      <c r="A141" s="35"/>
      <c r="B141" s="45"/>
      <c r="C141" s="45"/>
      <c r="D141" s="11"/>
      <c r="E141" s="37"/>
      <c r="F141" s="189"/>
      <c r="G141" s="189"/>
      <c r="H141" s="189"/>
      <c r="I141" s="3"/>
    </row>
    <row r="142" spans="1:9" ht="34.5" hidden="1" customHeight="1" x14ac:dyDescent="0.3">
      <c r="A142" s="82">
        <v>1100000</v>
      </c>
      <c r="B142" s="83"/>
      <c r="C142" s="84"/>
      <c r="D142" s="142" t="s">
        <v>140</v>
      </c>
      <c r="E142" s="78"/>
      <c r="F142" s="188">
        <f>F143</f>
        <v>5512300</v>
      </c>
      <c r="G142" s="188">
        <f>G143</f>
        <v>0</v>
      </c>
      <c r="H142" s="188">
        <f>H143</f>
        <v>5512300</v>
      </c>
      <c r="I142" s="3"/>
    </row>
    <row r="143" spans="1:9" ht="25.5" hidden="1" customHeight="1" x14ac:dyDescent="0.3">
      <c r="A143" s="43">
        <v>1110000</v>
      </c>
      <c r="B143" s="46"/>
      <c r="C143" s="47"/>
      <c r="D143" s="42" t="s">
        <v>140</v>
      </c>
      <c r="E143" s="11"/>
      <c r="F143" s="188">
        <f>F145+F154+F148+F157</f>
        <v>5512300</v>
      </c>
      <c r="G143" s="188">
        <f>G145+G154+G148+G157</f>
        <v>0</v>
      </c>
      <c r="H143" s="188">
        <f>H145+H154+H148+H157</f>
        <v>5512300</v>
      </c>
      <c r="I143" s="3"/>
    </row>
    <row r="144" spans="1:9" ht="8.65" hidden="1" customHeight="1" x14ac:dyDescent="0.3">
      <c r="A144" s="35"/>
      <c r="B144" s="45"/>
      <c r="C144" s="45"/>
      <c r="D144" s="11"/>
      <c r="E144" s="11"/>
      <c r="F144" s="189"/>
      <c r="G144" s="189"/>
      <c r="H144" s="189"/>
      <c r="I144" s="3"/>
    </row>
    <row r="145" spans="1:10" ht="55.5" hidden="1" customHeight="1" x14ac:dyDescent="0.4">
      <c r="A145" s="92" t="s">
        <v>49</v>
      </c>
      <c r="B145" s="95">
        <v>5031</v>
      </c>
      <c r="C145" s="96" t="s">
        <v>48</v>
      </c>
      <c r="D145" s="13" t="s">
        <v>50</v>
      </c>
      <c r="E145" s="48"/>
      <c r="F145" s="188">
        <f>SUM(F146:F146)</f>
        <v>120000</v>
      </c>
      <c r="G145" s="188">
        <f>SUM(G146:G146)</f>
        <v>0</v>
      </c>
      <c r="H145" s="188">
        <f>SUM(H146:H146)</f>
        <v>120000</v>
      </c>
      <c r="I145" s="3"/>
    </row>
    <row r="146" spans="1:10" ht="26.25" hidden="1" customHeight="1" x14ac:dyDescent="0.35">
      <c r="A146" s="92"/>
      <c r="B146" s="114"/>
      <c r="C146" s="115"/>
      <c r="D146" s="49"/>
      <c r="E146" s="12" t="s">
        <v>210</v>
      </c>
      <c r="F146" s="189">
        <v>120000</v>
      </c>
      <c r="G146" s="189"/>
      <c r="H146" s="189">
        <f>F146+G146</f>
        <v>120000</v>
      </c>
      <c r="I146" s="3"/>
    </row>
    <row r="147" spans="1:10" ht="8.65" hidden="1" customHeight="1" x14ac:dyDescent="0.35">
      <c r="A147" s="92"/>
      <c r="B147" s="114"/>
      <c r="C147" s="115"/>
      <c r="D147" s="49"/>
      <c r="E147" s="12"/>
      <c r="F147" s="188"/>
      <c r="G147" s="188"/>
      <c r="H147" s="188"/>
      <c r="I147" s="3"/>
    </row>
    <row r="148" spans="1:10" ht="73.5" hidden="1" customHeight="1" x14ac:dyDescent="0.3">
      <c r="A148" s="94">
        <v>1115061</v>
      </c>
      <c r="B148" s="95">
        <v>5061</v>
      </c>
      <c r="C148" s="96" t="s">
        <v>48</v>
      </c>
      <c r="D148" s="101" t="s">
        <v>155</v>
      </c>
      <c r="E148" s="12"/>
      <c r="F148" s="188">
        <f>SUM(F149:F152)</f>
        <v>4592300</v>
      </c>
      <c r="G148" s="188">
        <f>SUM(G149:G152)</f>
        <v>0</v>
      </c>
      <c r="H148" s="188">
        <f>SUM(H149:H152)</f>
        <v>4592300</v>
      </c>
      <c r="I148" s="3"/>
    </row>
    <row r="149" spans="1:10" ht="29.25" hidden="1" customHeight="1" x14ac:dyDescent="0.3">
      <c r="A149" s="132"/>
      <c r="B149" s="134"/>
      <c r="C149" s="134"/>
      <c r="D149" s="91"/>
      <c r="E149" s="12" t="s">
        <v>114</v>
      </c>
      <c r="F149" s="189">
        <v>4250000</v>
      </c>
      <c r="G149" s="189"/>
      <c r="H149" s="189">
        <f>F149+G149</f>
        <v>4250000</v>
      </c>
      <c r="I149" s="3"/>
    </row>
    <row r="150" spans="1:10" ht="29.25" hidden="1" customHeight="1" x14ac:dyDescent="0.3">
      <c r="A150" s="132"/>
      <c r="B150" s="134"/>
      <c r="C150" s="134"/>
      <c r="D150" s="91"/>
      <c r="E150" s="12" t="s">
        <v>282</v>
      </c>
      <c r="F150" s="189">
        <v>50000</v>
      </c>
      <c r="G150" s="189"/>
      <c r="H150" s="189">
        <f>F150+G150</f>
        <v>50000</v>
      </c>
      <c r="I150" s="3"/>
    </row>
    <row r="151" spans="1:10" ht="36.75" hidden="1" customHeight="1" x14ac:dyDescent="0.3">
      <c r="A151" s="132"/>
      <c r="B151" s="134"/>
      <c r="C151" s="134"/>
      <c r="D151" s="91"/>
      <c r="E151" s="93" t="s">
        <v>299</v>
      </c>
      <c r="F151" s="189">
        <v>42300</v>
      </c>
      <c r="G151" s="189"/>
      <c r="H151" s="189">
        <f>F151+G151</f>
        <v>42300</v>
      </c>
      <c r="I151" s="3"/>
    </row>
    <row r="152" spans="1:10" ht="43.15" hidden="1" customHeight="1" x14ac:dyDescent="0.3">
      <c r="A152" s="132"/>
      <c r="B152" s="134"/>
      <c r="C152" s="134"/>
      <c r="D152" s="91"/>
      <c r="E152" s="12" t="s">
        <v>211</v>
      </c>
      <c r="F152" s="189">
        <v>250000</v>
      </c>
      <c r="G152" s="189"/>
      <c r="H152" s="189">
        <f>F152+G152</f>
        <v>250000</v>
      </c>
      <c r="I152" s="98"/>
      <c r="J152" s="98"/>
    </row>
    <row r="153" spans="1:10" ht="8.65" hidden="1" customHeight="1" x14ac:dyDescent="0.35">
      <c r="A153" s="92"/>
      <c r="B153" s="114"/>
      <c r="C153" s="115"/>
      <c r="D153" s="49"/>
      <c r="E153" s="12"/>
      <c r="F153" s="188"/>
      <c r="G153" s="188"/>
      <c r="H153" s="188"/>
      <c r="I153" s="3"/>
    </row>
    <row r="154" spans="1:10" ht="39.950000000000003" hidden="1" customHeight="1" x14ac:dyDescent="0.3">
      <c r="A154" s="94">
        <v>1115063</v>
      </c>
      <c r="B154" s="95">
        <v>5063</v>
      </c>
      <c r="C154" s="96" t="s">
        <v>48</v>
      </c>
      <c r="D154" s="93" t="s">
        <v>212</v>
      </c>
      <c r="E154" s="12"/>
      <c r="F154" s="188">
        <f>SUM(F155:F155)</f>
        <v>50000</v>
      </c>
      <c r="G154" s="188">
        <f>SUM(G155:G155)</f>
        <v>0</v>
      </c>
      <c r="H154" s="188">
        <f>SUM(H155:H155)</f>
        <v>50000</v>
      </c>
      <c r="I154" s="3"/>
    </row>
    <row r="155" spans="1:10" ht="25.5" hidden="1" customHeight="1" x14ac:dyDescent="0.3">
      <c r="A155" s="132"/>
      <c r="B155" s="134"/>
      <c r="C155" s="134"/>
      <c r="D155" s="91"/>
      <c r="E155" s="113" t="s">
        <v>213</v>
      </c>
      <c r="F155" s="189">
        <v>50000</v>
      </c>
      <c r="G155" s="189"/>
      <c r="H155" s="189">
        <f>F155+G155</f>
        <v>50000</v>
      </c>
      <c r="I155" s="3"/>
    </row>
    <row r="156" spans="1:10" ht="10.5" hidden="1" customHeight="1" x14ac:dyDescent="0.3">
      <c r="A156" s="132"/>
      <c r="B156" s="134"/>
      <c r="C156" s="134"/>
      <c r="D156" s="91"/>
      <c r="E156" s="187"/>
      <c r="F156" s="189"/>
      <c r="G156" s="189"/>
      <c r="H156" s="189"/>
      <c r="I156" s="3"/>
    </row>
    <row r="157" spans="1:10" ht="36" hidden="1" customHeight="1" x14ac:dyDescent="0.3">
      <c r="A157" s="94">
        <v>1117325</v>
      </c>
      <c r="B157" s="95">
        <v>7325</v>
      </c>
      <c r="C157" s="96" t="s">
        <v>9</v>
      </c>
      <c r="D157" s="93" t="s">
        <v>290</v>
      </c>
      <c r="E157" s="187"/>
      <c r="F157" s="188">
        <f>SUM(F158:F158)</f>
        <v>750000</v>
      </c>
      <c r="G157" s="188">
        <f>SUM(G158:G158)</f>
        <v>0</v>
      </c>
      <c r="H157" s="188">
        <f>SUM(H158:H158)</f>
        <v>750000</v>
      </c>
      <c r="I157" s="3"/>
    </row>
    <row r="158" spans="1:10" ht="25.5" hidden="1" customHeight="1" x14ac:dyDescent="0.3">
      <c r="A158" s="132"/>
      <c r="B158" s="134"/>
      <c r="C158" s="134"/>
      <c r="D158" s="91"/>
      <c r="E158" s="12" t="s">
        <v>291</v>
      </c>
      <c r="F158" s="189">
        <v>750000</v>
      </c>
      <c r="G158" s="189"/>
      <c r="H158" s="189">
        <f>F158+G158</f>
        <v>750000</v>
      </c>
      <c r="I158" s="3"/>
    </row>
    <row r="159" spans="1:10" ht="10.15" customHeight="1" x14ac:dyDescent="0.3">
      <c r="A159" s="35"/>
      <c r="B159" s="45"/>
      <c r="C159" s="45"/>
      <c r="D159" s="11"/>
      <c r="E159" s="12"/>
      <c r="F159" s="189"/>
      <c r="G159" s="189"/>
      <c r="H159" s="189"/>
      <c r="I159" s="9">
        <v>1</v>
      </c>
    </row>
    <row r="160" spans="1:10" ht="47.85" customHeight="1" x14ac:dyDescent="0.3">
      <c r="A160" s="68" t="s">
        <v>87</v>
      </c>
      <c r="B160" s="83"/>
      <c r="C160" s="84"/>
      <c r="D160" s="70" t="s">
        <v>51</v>
      </c>
      <c r="E160" s="78"/>
      <c r="F160" s="188">
        <f>F161</f>
        <v>434932528.37</v>
      </c>
      <c r="G160" s="188">
        <f>G161</f>
        <v>-5000000</v>
      </c>
      <c r="H160" s="188">
        <f>H161</f>
        <v>429932528.37</v>
      </c>
      <c r="I160" s="9">
        <v>1</v>
      </c>
    </row>
    <row r="161" spans="1:10" ht="38.1" customHeight="1" x14ac:dyDescent="0.3">
      <c r="A161" s="22" t="s">
        <v>52</v>
      </c>
      <c r="B161" s="46"/>
      <c r="C161" s="47"/>
      <c r="D161" s="23" t="s">
        <v>51</v>
      </c>
      <c r="E161" s="11"/>
      <c r="F161" s="188">
        <f>F163+F166+F172+F175+F178+F193+F211+F221+F189+F204+F207</f>
        <v>434932528.37</v>
      </c>
      <c r="G161" s="188">
        <f>G163+G166+G172+G175+G178+G193+G211+G221+G189+G204+G207</f>
        <v>-5000000</v>
      </c>
      <c r="H161" s="188">
        <f>H163+H166+H172+H175+H178+H193+H211+H221+H189+H204+H207</f>
        <v>429932528.37</v>
      </c>
      <c r="I161" s="9">
        <v>1</v>
      </c>
      <c r="J161" s="10"/>
    </row>
    <row r="162" spans="1:10" ht="8.25" customHeight="1" x14ac:dyDescent="0.35">
      <c r="A162" s="22"/>
      <c r="B162" s="46"/>
      <c r="C162" s="47"/>
      <c r="D162" s="50"/>
      <c r="E162" s="11"/>
      <c r="F162" s="189"/>
      <c r="G162" s="189"/>
      <c r="H162" s="188"/>
      <c r="I162" s="9">
        <v>1</v>
      </c>
    </row>
    <row r="163" spans="1:10" ht="55.15" hidden="1" customHeight="1" x14ac:dyDescent="0.3">
      <c r="A163" s="92" t="s">
        <v>53</v>
      </c>
      <c r="B163" s="114" t="s">
        <v>26</v>
      </c>
      <c r="C163" s="115" t="s">
        <v>6</v>
      </c>
      <c r="D163" s="116" t="s">
        <v>27</v>
      </c>
      <c r="E163" s="91"/>
      <c r="F163" s="188">
        <f>SUM(F164:F164)</f>
        <v>50000</v>
      </c>
      <c r="G163" s="188">
        <f>SUM(G164:G164)</f>
        <v>0</v>
      </c>
      <c r="H163" s="188">
        <f>SUM(H164:H164)</f>
        <v>50000</v>
      </c>
    </row>
    <row r="164" spans="1:10" ht="27.6" hidden="1" customHeight="1" x14ac:dyDescent="0.3">
      <c r="A164" s="132"/>
      <c r="B164" s="134"/>
      <c r="C164" s="134"/>
      <c r="D164" s="91"/>
      <c r="E164" s="113" t="s">
        <v>115</v>
      </c>
      <c r="F164" s="189">
        <v>50000</v>
      </c>
      <c r="G164" s="189"/>
      <c r="H164" s="189">
        <f>F164+G164</f>
        <v>50000</v>
      </c>
    </row>
    <row r="165" spans="1:10" ht="9.1999999999999993" hidden="1" customHeight="1" x14ac:dyDescent="0.3">
      <c r="A165" s="132"/>
      <c r="B165" s="134"/>
      <c r="C165" s="134"/>
      <c r="D165" s="91"/>
      <c r="E165" s="91"/>
      <c r="F165" s="189"/>
      <c r="G165" s="189"/>
      <c r="H165" s="189"/>
    </row>
    <row r="166" spans="1:10" ht="37.5" hidden="1" x14ac:dyDescent="0.3">
      <c r="A166" s="92" t="s">
        <v>54</v>
      </c>
      <c r="B166" s="95">
        <v>6011</v>
      </c>
      <c r="C166" s="96" t="s">
        <v>33</v>
      </c>
      <c r="D166" s="93" t="s">
        <v>56</v>
      </c>
      <c r="E166" s="13"/>
      <c r="F166" s="188">
        <f>SUM(F167:F170)</f>
        <v>4000000</v>
      </c>
      <c r="G166" s="188">
        <f>SUM(G167:G170)</f>
        <v>0</v>
      </c>
      <c r="H166" s="188">
        <f>SUM(H167:H170)</f>
        <v>4000000</v>
      </c>
      <c r="I166" s="98"/>
      <c r="J166" s="98"/>
    </row>
    <row r="167" spans="1:10" ht="27" hidden="1" customHeight="1" x14ac:dyDescent="0.3">
      <c r="A167" s="117"/>
      <c r="B167" s="95"/>
      <c r="C167" s="96"/>
      <c r="D167" s="118"/>
      <c r="E167" s="13" t="s">
        <v>214</v>
      </c>
      <c r="F167" s="189">
        <v>2000000</v>
      </c>
      <c r="G167" s="189"/>
      <c r="H167" s="189">
        <f>F167+G167</f>
        <v>2000000</v>
      </c>
      <c r="I167" s="3"/>
    </row>
    <row r="168" spans="1:10" ht="29.1" hidden="1" customHeight="1" x14ac:dyDescent="0.3">
      <c r="A168" s="135"/>
      <c r="B168" s="136"/>
      <c r="C168" s="136"/>
      <c r="D168" s="91"/>
      <c r="E168" s="93" t="s">
        <v>215</v>
      </c>
      <c r="F168" s="189">
        <v>1000000</v>
      </c>
      <c r="G168" s="189"/>
      <c r="H168" s="189">
        <f>F168+G168</f>
        <v>1000000</v>
      </c>
      <c r="I168" s="3"/>
    </row>
    <row r="169" spans="1:10" ht="29.1" hidden="1" customHeight="1" x14ac:dyDescent="0.3">
      <c r="A169" s="135"/>
      <c r="B169" s="136"/>
      <c r="C169" s="136"/>
      <c r="D169" s="91"/>
      <c r="E169" s="93" t="s">
        <v>283</v>
      </c>
      <c r="F169" s="189">
        <v>500000</v>
      </c>
      <c r="G169" s="189"/>
      <c r="H169" s="189">
        <f>F169+G169</f>
        <v>500000</v>
      </c>
      <c r="I169" s="3"/>
    </row>
    <row r="170" spans="1:10" ht="38.25" hidden="1" customHeight="1" x14ac:dyDescent="0.3">
      <c r="A170" s="135"/>
      <c r="B170" s="136"/>
      <c r="C170" s="136"/>
      <c r="D170" s="91"/>
      <c r="E170" s="93" t="s">
        <v>216</v>
      </c>
      <c r="F170" s="189">
        <v>500000</v>
      </c>
      <c r="G170" s="189"/>
      <c r="H170" s="189">
        <f>F170+G170</f>
        <v>500000</v>
      </c>
      <c r="I170" s="3"/>
    </row>
    <row r="171" spans="1:10" ht="11.85" hidden="1" customHeight="1" x14ac:dyDescent="0.3">
      <c r="A171" s="135"/>
      <c r="B171" s="136"/>
      <c r="C171" s="136"/>
      <c r="D171" s="91"/>
      <c r="E171" s="91"/>
      <c r="F171" s="189"/>
      <c r="G171" s="189"/>
      <c r="H171" s="189"/>
      <c r="I171" s="3"/>
    </row>
    <row r="172" spans="1:10" ht="40.9" hidden="1" customHeight="1" x14ac:dyDescent="0.3">
      <c r="A172" s="92" t="s">
        <v>57</v>
      </c>
      <c r="B172" s="95">
        <v>6015</v>
      </c>
      <c r="C172" s="96" t="s">
        <v>55</v>
      </c>
      <c r="D172" s="93" t="s">
        <v>58</v>
      </c>
      <c r="E172" s="91"/>
      <c r="F172" s="188">
        <f>F173</f>
        <v>5000000</v>
      </c>
      <c r="G172" s="188">
        <f>G173</f>
        <v>0</v>
      </c>
      <c r="H172" s="188">
        <f>H173</f>
        <v>5000000</v>
      </c>
      <c r="I172" s="3"/>
    </row>
    <row r="173" spans="1:10" ht="28.15" hidden="1" customHeight="1" x14ac:dyDescent="0.3">
      <c r="A173" s="135"/>
      <c r="B173" s="136"/>
      <c r="C173" s="136"/>
      <c r="D173" s="91"/>
      <c r="E173" s="12" t="s">
        <v>116</v>
      </c>
      <c r="F173" s="189">
        <v>5000000</v>
      </c>
      <c r="G173" s="189"/>
      <c r="H173" s="189">
        <f>F173+G173</f>
        <v>5000000</v>
      </c>
      <c r="I173" s="3"/>
    </row>
    <row r="174" spans="1:10" ht="8.65" hidden="1" customHeight="1" x14ac:dyDescent="0.3">
      <c r="A174" s="135"/>
      <c r="B174" s="136"/>
      <c r="C174" s="136"/>
      <c r="D174" s="91"/>
      <c r="E174" s="91"/>
      <c r="F174" s="189"/>
      <c r="G174" s="189"/>
      <c r="H174" s="189"/>
      <c r="I174" s="3"/>
    </row>
    <row r="175" spans="1:10" ht="54.75" hidden="1" customHeight="1" x14ac:dyDescent="0.3">
      <c r="A175" s="92" t="s">
        <v>59</v>
      </c>
      <c r="B175" s="95">
        <v>6017</v>
      </c>
      <c r="C175" s="96" t="s">
        <v>55</v>
      </c>
      <c r="D175" s="93" t="s">
        <v>60</v>
      </c>
      <c r="E175" s="93"/>
      <c r="F175" s="188">
        <f>SUM(F176:F176)</f>
        <v>50000000</v>
      </c>
      <c r="G175" s="188">
        <f>SUM(G176:G176)</f>
        <v>0</v>
      </c>
      <c r="H175" s="188">
        <f>SUM(H176:H176)</f>
        <v>50000000</v>
      </c>
      <c r="I175" s="3"/>
    </row>
    <row r="176" spans="1:10" ht="26.25" hidden="1" customHeight="1" x14ac:dyDescent="0.3">
      <c r="A176" s="92"/>
      <c r="B176" s="114"/>
      <c r="C176" s="115"/>
      <c r="D176" s="93"/>
      <c r="E176" s="109" t="s">
        <v>117</v>
      </c>
      <c r="F176" s="189">
        <v>50000000</v>
      </c>
      <c r="G176" s="189"/>
      <c r="H176" s="189">
        <f>F176+G176</f>
        <v>50000000</v>
      </c>
      <c r="I176" s="3"/>
    </row>
    <row r="177" spans="1:10" ht="6.6" hidden="1" customHeight="1" x14ac:dyDescent="0.3">
      <c r="A177" s="135"/>
      <c r="B177" s="136"/>
      <c r="C177" s="136"/>
      <c r="D177" s="91"/>
      <c r="E177" s="91"/>
      <c r="F177" s="189"/>
      <c r="G177" s="189"/>
      <c r="H177" s="189"/>
      <c r="I177" s="3"/>
    </row>
    <row r="178" spans="1:10" ht="33" hidden="1" customHeight="1" x14ac:dyDescent="0.3">
      <c r="A178" s="92" t="s">
        <v>61</v>
      </c>
      <c r="B178" s="95">
        <v>6030</v>
      </c>
      <c r="C178" s="96" t="s">
        <v>55</v>
      </c>
      <c r="D178" s="90" t="s">
        <v>62</v>
      </c>
      <c r="E178" s="91"/>
      <c r="F178" s="188">
        <f>SUM(F179:F187)</f>
        <v>27450000</v>
      </c>
      <c r="G178" s="188">
        <f>SUM(G179:G187)</f>
        <v>0</v>
      </c>
      <c r="H178" s="188">
        <f>SUM(H179:H187)</f>
        <v>27450000</v>
      </c>
      <c r="I178" s="3"/>
    </row>
    <row r="179" spans="1:10" ht="30" hidden="1" customHeight="1" x14ac:dyDescent="0.3">
      <c r="A179" s="135"/>
      <c r="B179" s="136"/>
      <c r="C179" s="136"/>
      <c r="D179" s="91"/>
      <c r="E179" s="93" t="s">
        <v>151</v>
      </c>
      <c r="F179" s="189">
        <v>400000</v>
      </c>
      <c r="G179" s="189"/>
      <c r="H179" s="189">
        <f t="shared" ref="H179:H187" si="4">F179+G179</f>
        <v>400000</v>
      </c>
      <c r="I179" s="98"/>
      <c r="J179" s="98"/>
    </row>
    <row r="180" spans="1:10" ht="27.75" hidden="1" customHeight="1" x14ac:dyDescent="0.3">
      <c r="A180" s="135"/>
      <c r="B180" s="136"/>
      <c r="C180" s="136"/>
      <c r="D180" s="91"/>
      <c r="E180" s="102" t="s">
        <v>217</v>
      </c>
      <c r="F180" s="189">
        <v>100000</v>
      </c>
      <c r="G180" s="189"/>
      <c r="H180" s="189">
        <f t="shared" si="4"/>
        <v>100000</v>
      </c>
      <c r="I180" s="3"/>
    </row>
    <row r="181" spans="1:10" ht="26.25" hidden="1" customHeight="1" x14ac:dyDescent="0.3">
      <c r="A181" s="135"/>
      <c r="B181" s="136"/>
      <c r="C181" s="136"/>
      <c r="D181" s="91"/>
      <c r="E181" s="93" t="s">
        <v>118</v>
      </c>
      <c r="F181" s="189">
        <v>2300000</v>
      </c>
      <c r="G181" s="189"/>
      <c r="H181" s="189">
        <f t="shared" si="4"/>
        <v>2300000</v>
      </c>
      <c r="I181" s="3"/>
    </row>
    <row r="182" spans="1:10" ht="26.25" hidden="1" customHeight="1" x14ac:dyDescent="0.3">
      <c r="A182" s="135"/>
      <c r="B182" s="136"/>
      <c r="C182" s="136"/>
      <c r="D182" s="91"/>
      <c r="E182" s="93" t="s">
        <v>218</v>
      </c>
      <c r="F182" s="189">
        <v>1500000</v>
      </c>
      <c r="G182" s="189"/>
      <c r="H182" s="189">
        <f t="shared" si="4"/>
        <v>1500000</v>
      </c>
      <c r="I182" s="3"/>
    </row>
    <row r="183" spans="1:10" ht="26.25" hidden="1" customHeight="1" x14ac:dyDescent="0.3">
      <c r="A183" s="135"/>
      <c r="B183" s="136"/>
      <c r="C183" s="136"/>
      <c r="D183" s="91"/>
      <c r="E183" s="93" t="s">
        <v>219</v>
      </c>
      <c r="F183" s="189">
        <v>10000000</v>
      </c>
      <c r="G183" s="189"/>
      <c r="H183" s="189">
        <f t="shared" si="4"/>
        <v>10000000</v>
      </c>
      <c r="I183" s="3"/>
    </row>
    <row r="184" spans="1:10" ht="27.75" hidden="1" customHeight="1" x14ac:dyDescent="0.3">
      <c r="A184" s="135"/>
      <c r="B184" s="136"/>
      <c r="C184" s="136"/>
      <c r="D184" s="91"/>
      <c r="E184" s="93" t="s">
        <v>154</v>
      </c>
      <c r="F184" s="189">
        <v>10000000</v>
      </c>
      <c r="G184" s="189"/>
      <c r="H184" s="189">
        <f t="shared" si="4"/>
        <v>10000000</v>
      </c>
      <c r="I184" s="3"/>
    </row>
    <row r="185" spans="1:10" ht="39" hidden="1" customHeight="1" x14ac:dyDescent="0.3">
      <c r="A185" s="135"/>
      <c r="B185" s="136"/>
      <c r="C185" s="136"/>
      <c r="D185" s="91"/>
      <c r="E185" s="179" t="s">
        <v>220</v>
      </c>
      <c r="F185" s="189">
        <v>3000000</v>
      </c>
      <c r="G185" s="189"/>
      <c r="H185" s="189">
        <f t="shared" si="4"/>
        <v>3000000</v>
      </c>
      <c r="I185" s="3"/>
    </row>
    <row r="186" spans="1:10" ht="28.5" hidden="1" customHeight="1" x14ac:dyDescent="0.3">
      <c r="A186" s="135"/>
      <c r="B186" s="136"/>
      <c r="C186" s="136"/>
      <c r="D186" s="91"/>
      <c r="E186" s="93" t="s">
        <v>221</v>
      </c>
      <c r="F186" s="189">
        <v>100000</v>
      </c>
      <c r="G186" s="189"/>
      <c r="H186" s="189">
        <f t="shared" si="4"/>
        <v>100000</v>
      </c>
      <c r="I186" s="3"/>
    </row>
    <row r="187" spans="1:10" ht="26.25" hidden="1" customHeight="1" x14ac:dyDescent="0.3">
      <c r="A187" s="135"/>
      <c r="B187" s="136"/>
      <c r="C187" s="136"/>
      <c r="D187" s="91"/>
      <c r="E187" s="109" t="s">
        <v>222</v>
      </c>
      <c r="F187" s="189">
        <v>50000</v>
      </c>
      <c r="G187" s="191"/>
      <c r="H187" s="189">
        <f t="shared" si="4"/>
        <v>50000</v>
      </c>
      <c r="I187" s="3"/>
    </row>
    <row r="188" spans="1:10" ht="7.15" hidden="1" customHeight="1" x14ac:dyDescent="0.3">
      <c r="A188" s="135"/>
      <c r="B188" s="136"/>
      <c r="C188" s="136"/>
      <c r="D188" s="91"/>
      <c r="E188" s="91"/>
      <c r="F188" s="189"/>
      <c r="G188" s="189"/>
      <c r="H188" s="188"/>
      <c r="I188" s="3"/>
    </row>
    <row r="189" spans="1:10" ht="39" hidden="1" customHeight="1" x14ac:dyDescent="0.3">
      <c r="A189" s="92" t="s">
        <v>223</v>
      </c>
      <c r="B189" s="31">
        <v>6090</v>
      </c>
      <c r="C189" s="36" t="s">
        <v>224</v>
      </c>
      <c r="D189" s="93" t="s">
        <v>225</v>
      </c>
      <c r="E189" s="91"/>
      <c r="F189" s="188">
        <f>SUM(F190:F191)</f>
        <v>1027073.64</v>
      </c>
      <c r="G189" s="188">
        <f>SUM(G190:G191)</f>
        <v>0</v>
      </c>
      <c r="H189" s="188">
        <f>SUM(H190:H191)</f>
        <v>1027073.64</v>
      </c>
      <c r="I189" s="3"/>
    </row>
    <row r="190" spans="1:10" ht="39.75" hidden="1" customHeight="1" x14ac:dyDescent="0.3">
      <c r="A190" s="135"/>
      <c r="B190" s="136"/>
      <c r="C190" s="143"/>
      <c r="D190" s="91"/>
      <c r="E190" s="93" t="s">
        <v>141</v>
      </c>
      <c r="F190" s="189">
        <v>200000</v>
      </c>
      <c r="G190" s="189"/>
      <c r="H190" s="189">
        <f>F190+G190</f>
        <v>200000</v>
      </c>
      <c r="I190" s="3"/>
    </row>
    <row r="191" spans="1:10" ht="75" hidden="1" customHeight="1" x14ac:dyDescent="0.3">
      <c r="A191" s="135"/>
      <c r="B191" s="136"/>
      <c r="C191" s="143"/>
      <c r="D191" s="91"/>
      <c r="E191" s="93" t="s">
        <v>295</v>
      </c>
      <c r="F191" s="189">
        <v>827073.64</v>
      </c>
      <c r="G191" s="189"/>
      <c r="H191" s="189">
        <f>F191+G191</f>
        <v>827073.64</v>
      </c>
      <c r="I191" s="3"/>
    </row>
    <row r="192" spans="1:10" ht="7.15" hidden="1" customHeight="1" x14ac:dyDescent="0.3">
      <c r="A192" s="135"/>
      <c r="B192" s="136"/>
      <c r="C192" s="136"/>
      <c r="D192" s="91"/>
      <c r="E192" s="91"/>
      <c r="F192" s="189"/>
      <c r="G192" s="189"/>
      <c r="H192" s="188"/>
      <c r="I192" s="3"/>
    </row>
    <row r="193" spans="1:8" ht="35.65" hidden="1" customHeight="1" x14ac:dyDescent="0.3">
      <c r="A193" s="92" t="s">
        <v>63</v>
      </c>
      <c r="B193" s="31">
        <v>7310</v>
      </c>
      <c r="C193" s="32" t="s">
        <v>9</v>
      </c>
      <c r="D193" s="93" t="s">
        <v>64</v>
      </c>
      <c r="E193" s="91"/>
      <c r="F193" s="188">
        <f>SUM(F194:F202)</f>
        <v>19558624</v>
      </c>
      <c r="G193" s="188">
        <f>SUM(G194:G202)</f>
        <v>0</v>
      </c>
      <c r="H193" s="188">
        <f>SUM(H194:H202)</f>
        <v>19558624</v>
      </c>
    </row>
    <row r="194" spans="1:8" ht="24.4" hidden="1" customHeight="1" x14ac:dyDescent="0.3">
      <c r="A194" s="135"/>
      <c r="B194" s="136"/>
      <c r="C194" s="136"/>
      <c r="D194" s="91"/>
      <c r="E194" s="13" t="s">
        <v>119</v>
      </c>
      <c r="F194" s="189">
        <v>3000000</v>
      </c>
      <c r="G194" s="189"/>
      <c r="H194" s="189">
        <f>F194+G194</f>
        <v>3000000</v>
      </c>
    </row>
    <row r="195" spans="1:8" ht="21.75" hidden="1" customHeight="1" x14ac:dyDescent="0.3">
      <c r="A195" s="135"/>
      <c r="B195" s="136"/>
      <c r="C195" s="136"/>
      <c r="D195" s="91"/>
      <c r="E195" s="13" t="s">
        <v>120</v>
      </c>
      <c r="F195" s="189">
        <v>1000000</v>
      </c>
      <c r="G195" s="189"/>
      <c r="H195" s="189">
        <f>F195+G195</f>
        <v>1000000</v>
      </c>
    </row>
    <row r="196" spans="1:8" ht="24" hidden="1" customHeight="1" x14ac:dyDescent="0.3">
      <c r="A196" s="135"/>
      <c r="B196" s="136"/>
      <c r="C196" s="136"/>
      <c r="D196" s="91"/>
      <c r="E196" s="13" t="s">
        <v>284</v>
      </c>
      <c r="F196" s="189">
        <v>654000</v>
      </c>
      <c r="G196" s="189"/>
      <c r="H196" s="189">
        <f>F196+G196</f>
        <v>654000</v>
      </c>
    </row>
    <row r="197" spans="1:8" ht="35.25" hidden="1" customHeight="1" x14ac:dyDescent="0.3">
      <c r="A197" s="135"/>
      <c r="B197" s="136"/>
      <c r="C197" s="136"/>
      <c r="D197" s="91"/>
      <c r="E197" s="13" t="s">
        <v>285</v>
      </c>
      <c r="F197" s="189">
        <v>200000</v>
      </c>
      <c r="G197" s="189"/>
      <c r="H197" s="189">
        <f>F197+G197</f>
        <v>200000</v>
      </c>
    </row>
    <row r="198" spans="1:8" ht="35.25" hidden="1" customHeight="1" x14ac:dyDescent="0.3">
      <c r="A198" s="135"/>
      <c r="B198" s="136"/>
      <c r="C198" s="136"/>
      <c r="D198" s="91"/>
      <c r="E198" s="200" t="s">
        <v>306</v>
      </c>
      <c r="F198" s="189">
        <v>55000</v>
      </c>
      <c r="G198" s="189"/>
      <c r="H198" s="189">
        <v>55000</v>
      </c>
    </row>
    <row r="199" spans="1:8" ht="24.75" hidden="1" customHeight="1" x14ac:dyDescent="0.3">
      <c r="A199" s="135"/>
      <c r="B199" s="136"/>
      <c r="C199" s="136"/>
      <c r="D199" s="91"/>
      <c r="E199" s="108" t="s">
        <v>226</v>
      </c>
      <c r="F199" s="189">
        <v>10000000</v>
      </c>
      <c r="G199" s="189"/>
      <c r="H199" s="189">
        <f>F199+G199</f>
        <v>10000000</v>
      </c>
    </row>
    <row r="200" spans="1:8" ht="27" hidden="1" customHeight="1" x14ac:dyDescent="0.3">
      <c r="A200" s="135"/>
      <c r="B200" s="136"/>
      <c r="C200" s="136"/>
      <c r="D200" s="91"/>
      <c r="E200" s="93" t="s">
        <v>227</v>
      </c>
      <c r="F200" s="189">
        <v>4200000</v>
      </c>
      <c r="G200" s="189"/>
      <c r="H200" s="189">
        <f>F200+G200</f>
        <v>4200000</v>
      </c>
    </row>
    <row r="201" spans="1:8" ht="23.85" hidden="1" customHeight="1" x14ac:dyDescent="0.3">
      <c r="A201" s="135"/>
      <c r="B201" s="136"/>
      <c r="C201" s="136"/>
      <c r="D201" s="91"/>
      <c r="E201" s="93" t="s">
        <v>228</v>
      </c>
      <c r="F201" s="189">
        <v>200000</v>
      </c>
      <c r="G201" s="189"/>
      <c r="H201" s="189">
        <f>F201+G201</f>
        <v>200000</v>
      </c>
    </row>
    <row r="202" spans="1:8" ht="39" hidden="1" customHeight="1" x14ac:dyDescent="0.3">
      <c r="A202" s="135"/>
      <c r="B202" s="136"/>
      <c r="C202" s="136"/>
      <c r="D202" s="91"/>
      <c r="E202" s="93" t="s">
        <v>286</v>
      </c>
      <c r="F202" s="189">
        <v>249624</v>
      </c>
      <c r="G202" s="189"/>
      <c r="H202" s="189">
        <f>F202+G202</f>
        <v>249624</v>
      </c>
    </row>
    <row r="203" spans="1:8" ht="6.6" hidden="1" customHeight="1" x14ac:dyDescent="0.3">
      <c r="A203" s="135"/>
      <c r="B203" s="136"/>
      <c r="C203" s="136"/>
      <c r="D203" s="193"/>
      <c r="E203" s="90"/>
      <c r="F203" s="194"/>
      <c r="G203" s="194"/>
      <c r="H203" s="194"/>
    </row>
    <row r="204" spans="1:8" ht="39" hidden="1" customHeight="1" x14ac:dyDescent="0.3">
      <c r="A204" s="92" t="s">
        <v>293</v>
      </c>
      <c r="B204" s="31">
        <v>7330</v>
      </c>
      <c r="C204" s="36" t="s">
        <v>9</v>
      </c>
      <c r="D204" s="93" t="s">
        <v>294</v>
      </c>
      <c r="E204" s="93"/>
      <c r="F204" s="188">
        <f>SUM(F205)</f>
        <v>2500000</v>
      </c>
      <c r="G204" s="188">
        <f>SUM(G205)</f>
        <v>0</v>
      </c>
      <c r="H204" s="188">
        <f>SUM(H205)</f>
        <v>2500000</v>
      </c>
    </row>
    <row r="205" spans="1:8" ht="37.5" hidden="1" customHeight="1" x14ac:dyDescent="0.3">
      <c r="A205" s="135"/>
      <c r="B205" s="136"/>
      <c r="C205" s="143"/>
      <c r="D205" s="91"/>
      <c r="E205" s="93" t="s">
        <v>296</v>
      </c>
      <c r="F205" s="189">
        <v>2500000</v>
      </c>
      <c r="G205" s="189"/>
      <c r="H205" s="189">
        <f>F205+G205</f>
        <v>2500000</v>
      </c>
    </row>
    <row r="206" spans="1:8" ht="6.6" hidden="1" customHeight="1" x14ac:dyDescent="0.3">
      <c r="A206" s="135"/>
      <c r="B206" s="136"/>
      <c r="C206" s="143"/>
      <c r="D206" s="91"/>
      <c r="E206" s="93"/>
      <c r="F206" s="189"/>
      <c r="G206" s="189"/>
      <c r="H206" s="189"/>
    </row>
    <row r="207" spans="1:8" ht="72.599999999999994" hidden="1" customHeight="1" x14ac:dyDescent="0.3">
      <c r="A207" s="130">
        <v>1217363</v>
      </c>
      <c r="B207" s="127">
        <v>7363</v>
      </c>
      <c r="C207" s="198" t="s">
        <v>65</v>
      </c>
      <c r="D207" s="93" t="s">
        <v>300</v>
      </c>
      <c r="E207" s="93"/>
      <c r="F207" s="188">
        <f>SUM(F208:F209)</f>
        <v>2829830.73</v>
      </c>
      <c r="G207" s="188">
        <f>SUM(G208:G209)</f>
        <v>0</v>
      </c>
      <c r="H207" s="188">
        <f>SUM(H208:H209)</f>
        <v>2829830.73</v>
      </c>
    </row>
    <row r="208" spans="1:8" ht="70.5" hidden="1" customHeight="1" x14ac:dyDescent="0.3">
      <c r="A208" s="135"/>
      <c r="B208" s="136"/>
      <c r="C208" s="143"/>
      <c r="D208" s="91"/>
      <c r="E208" s="105" t="s">
        <v>301</v>
      </c>
      <c r="F208" s="189">
        <v>882747.05</v>
      </c>
      <c r="G208" s="189"/>
      <c r="H208" s="189">
        <f>F208+G208</f>
        <v>882747.05</v>
      </c>
    </row>
    <row r="209" spans="1:10" ht="67.5" hidden="1" customHeight="1" x14ac:dyDescent="0.3">
      <c r="A209" s="135"/>
      <c r="B209" s="136"/>
      <c r="C209" s="143"/>
      <c r="D209" s="91"/>
      <c r="E209" s="101" t="s">
        <v>302</v>
      </c>
      <c r="F209" s="189">
        <v>1947083.68</v>
      </c>
      <c r="G209" s="189"/>
      <c r="H209" s="189">
        <f>F209+G209</f>
        <v>1947083.68</v>
      </c>
    </row>
    <row r="210" spans="1:10" ht="6.6" hidden="1" customHeight="1" x14ac:dyDescent="0.3">
      <c r="A210" s="135"/>
      <c r="B210" s="136"/>
      <c r="C210" s="143"/>
      <c r="D210" s="91"/>
      <c r="E210" s="93"/>
      <c r="F210" s="189"/>
      <c r="G210" s="189"/>
      <c r="H210" s="189"/>
    </row>
    <row r="211" spans="1:10" ht="60.4" customHeight="1" x14ac:dyDescent="0.3">
      <c r="A211" s="92" t="s">
        <v>45</v>
      </c>
      <c r="B211" s="31">
        <v>7461</v>
      </c>
      <c r="C211" s="36" t="s">
        <v>46</v>
      </c>
      <c r="D211" s="93" t="s">
        <v>47</v>
      </c>
      <c r="E211" s="119"/>
      <c r="F211" s="188">
        <f>SUM(F212:F219)</f>
        <v>200100000</v>
      </c>
      <c r="G211" s="188">
        <f>SUM(G212:G219)</f>
        <v>-5000000</v>
      </c>
      <c r="H211" s="188">
        <f>SUM(H212:H219)</f>
        <v>195100000</v>
      </c>
      <c r="I211" s="9">
        <v>1</v>
      </c>
    </row>
    <row r="212" spans="1:10" ht="24.95" customHeight="1" x14ac:dyDescent="0.3">
      <c r="A212" s="92"/>
      <c r="B212" s="52"/>
      <c r="C212" s="53"/>
      <c r="D212" s="11"/>
      <c r="E212" s="13" t="s">
        <v>121</v>
      </c>
      <c r="F212" s="189">
        <v>185500000</v>
      </c>
      <c r="G212" s="191">
        <v>-5000000</v>
      </c>
      <c r="H212" s="189">
        <f t="shared" ref="H212:H219" si="5">F212+G212</f>
        <v>180500000</v>
      </c>
      <c r="I212" s="9">
        <v>1</v>
      </c>
    </row>
    <row r="213" spans="1:10" ht="27.6" hidden="1" customHeight="1" x14ac:dyDescent="0.3">
      <c r="A213" s="92"/>
      <c r="B213" s="52"/>
      <c r="C213" s="53"/>
      <c r="D213" s="11"/>
      <c r="E213" s="93" t="s">
        <v>229</v>
      </c>
      <c r="F213" s="189">
        <v>10000000</v>
      </c>
      <c r="G213" s="189"/>
      <c r="H213" s="189">
        <f t="shared" si="5"/>
        <v>10000000</v>
      </c>
    </row>
    <row r="214" spans="1:10" ht="24.95" hidden="1" customHeight="1" x14ac:dyDescent="0.3">
      <c r="A214" s="92"/>
      <c r="B214" s="52"/>
      <c r="C214" s="53"/>
      <c r="D214" s="11"/>
      <c r="E214" s="93" t="s">
        <v>124</v>
      </c>
      <c r="F214" s="189">
        <v>3000000</v>
      </c>
      <c r="G214" s="189"/>
      <c r="H214" s="189">
        <f t="shared" si="5"/>
        <v>3000000</v>
      </c>
    </row>
    <row r="215" spans="1:10" ht="24.95" hidden="1" customHeight="1" x14ac:dyDescent="0.3">
      <c r="A215" s="92"/>
      <c r="B215" s="52"/>
      <c r="C215" s="53"/>
      <c r="D215" s="11"/>
      <c r="E215" s="93" t="s">
        <v>122</v>
      </c>
      <c r="F215" s="189">
        <v>1100000</v>
      </c>
      <c r="G215" s="189"/>
      <c r="H215" s="189">
        <f t="shared" si="5"/>
        <v>1100000</v>
      </c>
    </row>
    <row r="216" spans="1:10" ht="26.85" hidden="1" customHeight="1" x14ac:dyDescent="0.3">
      <c r="A216" s="92"/>
      <c r="B216" s="52"/>
      <c r="C216" s="53"/>
      <c r="D216" s="11"/>
      <c r="E216" s="93" t="s">
        <v>230</v>
      </c>
      <c r="F216" s="189">
        <v>200000</v>
      </c>
      <c r="G216" s="189"/>
      <c r="H216" s="189">
        <f t="shared" si="5"/>
        <v>200000</v>
      </c>
      <c r="I216" s="97"/>
      <c r="J216" s="98"/>
    </row>
    <row r="217" spans="1:10" ht="26.85" hidden="1" customHeight="1" x14ac:dyDescent="0.3">
      <c r="A217" s="92"/>
      <c r="B217" s="52"/>
      <c r="C217" s="53"/>
      <c r="D217" s="11"/>
      <c r="E217" s="93" t="s">
        <v>123</v>
      </c>
      <c r="F217" s="189">
        <v>150000</v>
      </c>
      <c r="G217" s="189"/>
      <c r="H217" s="189">
        <f t="shared" si="5"/>
        <v>150000</v>
      </c>
      <c r="I217" s="97"/>
      <c r="J217" s="98"/>
    </row>
    <row r="218" spans="1:10" ht="26.85" hidden="1" customHeight="1" x14ac:dyDescent="0.3">
      <c r="A218" s="92"/>
      <c r="B218" s="52"/>
      <c r="C218" s="53"/>
      <c r="D218" s="11"/>
      <c r="E218" s="93" t="s">
        <v>231</v>
      </c>
      <c r="F218" s="189">
        <v>100000</v>
      </c>
      <c r="G218" s="189"/>
      <c r="H218" s="189">
        <f t="shared" si="5"/>
        <v>100000</v>
      </c>
    </row>
    <row r="219" spans="1:10" ht="27" hidden="1" customHeight="1" x14ac:dyDescent="0.3">
      <c r="A219" s="92"/>
      <c r="B219" s="52"/>
      <c r="C219" s="53"/>
      <c r="D219" s="11"/>
      <c r="E219" s="93" t="s">
        <v>232</v>
      </c>
      <c r="F219" s="189">
        <v>50000</v>
      </c>
      <c r="G219" s="189"/>
      <c r="H219" s="189">
        <f t="shared" si="5"/>
        <v>50000</v>
      </c>
    </row>
    <row r="220" spans="1:10" ht="8.25" customHeight="1" x14ac:dyDescent="0.3">
      <c r="A220" s="135"/>
      <c r="B220" s="136"/>
      <c r="C220" s="136"/>
      <c r="D220" s="91"/>
      <c r="E220" s="91"/>
      <c r="F220" s="189"/>
      <c r="G220" s="189"/>
      <c r="H220" s="189"/>
      <c r="I220" s="3">
        <v>1</v>
      </c>
    </row>
    <row r="221" spans="1:10" ht="40.9" hidden="1" customHeight="1" x14ac:dyDescent="0.3">
      <c r="A221" s="92" t="s">
        <v>91</v>
      </c>
      <c r="B221" s="31">
        <v>7670</v>
      </c>
      <c r="C221" s="36" t="s">
        <v>65</v>
      </c>
      <c r="D221" s="93" t="s">
        <v>92</v>
      </c>
      <c r="E221" s="13"/>
      <c r="F221" s="188">
        <f>SUM(F222:F232)</f>
        <v>122417000</v>
      </c>
      <c r="G221" s="188">
        <f>SUM(G222:G232)</f>
        <v>0</v>
      </c>
      <c r="H221" s="188">
        <f>SUM(H222:H232)</f>
        <v>122417000</v>
      </c>
      <c r="I221" s="3"/>
    </row>
    <row r="222" spans="1:10" ht="56.45" hidden="1" customHeight="1" x14ac:dyDescent="0.3">
      <c r="A222" s="92"/>
      <c r="B222" s="52"/>
      <c r="C222" s="53"/>
      <c r="D222" s="11"/>
      <c r="E222" s="102" t="s">
        <v>233</v>
      </c>
      <c r="F222" s="189">
        <v>41250000</v>
      </c>
      <c r="G222" s="189"/>
      <c r="H222" s="189">
        <f>F222+G222</f>
        <v>41250000</v>
      </c>
      <c r="I222" s="3"/>
    </row>
    <row r="223" spans="1:10" ht="57.6" hidden="1" customHeight="1" x14ac:dyDescent="0.3">
      <c r="A223" s="92"/>
      <c r="B223" s="52"/>
      <c r="C223" s="53"/>
      <c r="D223" s="11"/>
      <c r="E223" s="102" t="s">
        <v>130</v>
      </c>
      <c r="F223" s="189">
        <v>3400000</v>
      </c>
      <c r="G223" s="189"/>
      <c r="H223" s="189">
        <f>F223+G223</f>
        <v>3400000</v>
      </c>
      <c r="I223" s="3"/>
    </row>
    <row r="224" spans="1:10" ht="31.9" hidden="1" customHeight="1" x14ac:dyDescent="0.3">
      <c r="A224" s="92"/>
      <c r="B224" s="52"/>
      <c r="C224" s="53"/>
      <c r="D224" s="11"/>
      <c r="E224" s="102" t="s">
        <v>129</v>
      </c>
      <c r="F224" s="189">
        <v>1000000</v>
      </c>
      <c r="G224" s="189"/>
      <c r="H224" s="189">
        <f t="shared" ref="H224:H232" si="6">F224+G224</f>
        <v>1000000</v>
      </c>
      <c r="I224" s="3"/>
    </row>
    <row r="225" spans="1:9" ht="40.9" hidden="1" customHeight="1" x14ac:dyDescent="0.3">
      <c r="A225" s="92"/>
      <c r="B225" s="52"/>
      <c r="C225" s="53"/>
      <c r="D225" s="11"/>
      <c r="E225" s="102" t="s">
        <v>234</v>
      </c>
      <c r="F225" s="189">
        <v>1000000</v>
      </c>
      <c r="G225" s="189"/>
      <c r="H225" s="189">
        <f t="shared" si="6"/>
        <v>1000000</v>
      </c>
      <c r="I225" s="3"/>
    </row>
    <row r="226" spans="1:9" ht="41.25" hidden="1" customHeight="1" x14ac:dyDescent="0.3">
      <c r="A226" s="92"/>
      <c r="B226" s="52"/>
      <c r="C226" s="53"/>
      <c r="D226" s="11"/>
      <c r="E226" s="137" t="s">
        <v>235</v>
      </c>
      <c r="F226" s="189">
        <v>500000</v>
      </c>
      <c r="G226" s="189"/>
      <c r="H226" s="189">
        <f t="shared" si="6"/>
        <v>500000</v>
      </c>
      <c r="I226" s="3"/>
    </row>
    <row r="227" spans="1:9" ht="40.9" hidden="1" customHeight="1" x14ac:dyDescent="0.3">
      <c r="A227" s="92"/>
      <c r="B227" s="52"/>
      <c r="C227" s="53"/>
      <c r="D227" s="11"/>
      <c r="E227" s="137" t="s">
        <v>131</v>
      </c>
      <c r="F227" s="189">
        <v>3000000</v>
      </c>
      <c r="G227" s="189"/>
      <c r="H227" s="189">
        <f t="shared" si="6"/>
        <v>3000000</v>
      </c>
      <c r="I227" s="3"/>
    </row>
    <row r="228" spans="1:9" ht="31.9" hidden="1" customHeight="1" x14ac:dyDescent="0.3">
      <c r="A228" s="92"/>
      <c r="B228" s="52"/>
      <c r="C228" s="53"/>
      <c r="D228" s="11"/>
      <c r="E228" s="102" t="s">
        <v>138</v>
      </c>
      <c r="F228" s="189">
        <v>50800000</v>
      </c>
      <c r="G228" s="189"/>
      <c r="H228" s="189">
        <f t="shared" si="6"/>
        <v>50800000</v>
      </c>
      <c r="I228" s="3"/>
    </row>
    <row r="229" spans="1:9" ht="40.9" hidden="1" customHeight="1" x14ac:dyDescent="0.3">
      <c r="A229" s="92"/>
      <c r="B229" s="52"/>
      <c r="C229" s="53"/>
      <c r="D229" s="11"/>
      <c r="E229" s="102" t="s">
        <v>145</v>
      </c>
      <c r="F229" s="189">
        <v>18167000</v>
      </c>
      <c r="G229" s="189"/>
      <c r="H229" s="189">
        <f t="shared" si="6"/>
        <v>18167000</v>
      </c>
      <c r="I229" s="3"/>
    </row>
    <row r="230" spans="1:9" ht="36" hidden="1" customHeight="1" x14ac:dyDescent="0.3">
      <c r="A230" s="92"/>
      <c r="B230" s="52"/>
      <c r="C230" s="53"/>
      <c r="D230" s="11"/>
      <c r="E230" s="102" t="s">
        <v>125</v>
      </c>
      <c r="F230" s="189">
        <v>2000000</v>
      </c>
      <c r="G230" s="189"/>
      <c r="H230" s="189">
        <f t="shared" si="6"/>
        <v>2000000</v>
      </c>
      <c r="I230" s="3"/>
    </row>
    <row r="231" spans="1:9" ht="31.9" hidden="1" customHeight="1" x14ac:dyDescent="0.3">
      <c r="A231" s="92"/>
      <c r="B231" s="52"/>
      <c r="C231" s="53"/>
      <c r="D231" s="11"/>
      <c r="E231" s="102" t="s">
        <v>236</v>
      </c>
      <c r="F231" s="189">
        <v>300000</v>
      </c>
      <c r="G231" s="189"/>
      <c r="H231" s="189">
        <f t="shared" si="6"/>
        <v>300000</v>
      </c>
      <c r="I231" s="3"/>
    </row>
    <row r="232" spans="1:9" ht="26.25" hidden="1" customHeight="1" x14ac:dyDescent="0.3">
      <c r="A232" s="92"/>
      <c r="B232" s="52"/>
      <c r="C232" s="53"/>
      <c r="D232" s="11"/>
      <c r="E232" s="102" t="s">
        <v>126</v>
      </c>
      <c r="F232" s="189">
        <v>1000000</v>
      </c>
      <c r="G232" s="189"/>
      <c r="H232" s="189">
        <f t="shared" si="6"/>
        <v>1000000</v>
      </c>
      <c r="I232" s="3"/>
    </row>
    <row r="233" spans="1:9" ht="10.5" hidden="1" customHeight="1" x14ac:dyDescent="0.3">
      <c r="A233" s="22"/>
      <c r="B233" s="52"/>
      <c r="C233" s="53"/>
      <c r="D233" s="11"/>
      <c r="E233" s="13"/>
      <c r="F233" s="189"/>
      <c r="G233" s="189"/>
      <c r="H233" s="189"/>
      <c r="I233" s="3"/>
    </row>
    <row r="234" spans="1:9" ht="34.5" hidden="1" customHeight="1" x14ac:dyDescent="0.4">
      <c r="A234" s="82">
        <v>1400000</v>
      </c>
      <c r="B234" s="85"/>
      <c r="C234" s="86"/>
      <c r="D234" s="81" t="s">
        <v>66</v>
      </c>
      <c r="E234" s="87"/>
      <c r="F234" s="188">
        <f>F235</f>
        <v>2382000</v>
      </c>
      <c r="G234" s="188">
        <f>G235</f>
        <v>0</v>
      </c>
      <c r="H234" s="188">
        <f>H235</f>
        <v>2382000</v>
      </c>
      <c r="I234" s="3"/>
    </row>
    <row r="235" spans="1:9" ht="29.45" hidden="1" customHeight="1" x14ac:dyDescent="0.4">
      <c r="A235" s="43">
        <v>1410000</v>
      </c>
      <c r="B235" s="52"/>
      <c r="C235" s="54"/>
      <c r="D235" s="42" t="s">
        <v>67</v>
      </c>
      <c r="E235" s="55"/>
      <c r="F235" s="188">
        <f>F237+F240</f>
        <v>2382000</v>
      </c>
      <c r="G235" s="188">
        <f>G237+G240</f>
        <v>0</v>
      </c>
      <c r="H235" s="188">
        <f>H237+H240</f>
        <v>2382000</v>
      </c>
      <c r="I235" s="3"/>
    </row>
    <row r="236" spans="1:9" ht="7.15" hidden="1" customHeight="1" x14ac:dyDescent="0.4">
      <c r="A236" s="22"/>
      <c r="B236" s="52"/>
      <c r="C236" s="54"/>
      <c r="D236" s="11"/>
      <c r="E236" s="55"/>
      <c r="F236" s="189"/>
      <c r="G236" s="189"/>
      <c r="H236" s="188"/>
      <c r="I236" s="3"/>
    </row>
    <row r="237" spans="1:9" ht="58.9" hidden="1" customHeight="1" x14ac:dyDescent="0.4">
      <c r="A237" s="92" t="s">
        <v>68</v>
      </c>
      <c r="B237" s="96" t="s">
        <v>26</v>
      </c>
      <c r="C237" s="96" t="s">
        <v>6</v>
      </c>
      <c r="D237" s="105" t="s">
        <v>27</v>
      </c>
      <c r="E237" s="56"/>
      <c r="F237" s="188">
        <f>F238</f>
        <v>682000</v>
      </c>
      <c r="G237" s="188">
        <f>G238</f>
        <v>0</v>
      </c>
      <c r="H237" s="188">
        <f>H238</f>
        <v>682000</v>
      </c>
      <c r="I237" s="3"/>
    </row>
    <row r="238" spans="1:9" ht="29.45" hidden="1" customHeight="1" x14ac:dyDescent="0.3">
      <c r="A238" s="92"/>
      <c r="B238" s="96"/>
      <c r="C238" s="96"/>
      <c r="D238" s="118"/>
      <c r="E238" s="12" t="s">
        <v>110</v>
      </c>
      <c r="F238" s="189">
        <v>682000</v>
      </c>
      <c r="G238" s="189"/>
      <c r="H238" s="189">
        <f>F238+G238</f>
        <v>682000</v>
      </c>
      <c r="I238" s="3"/>
    </row>
    <row r="239" spans="1:9" ht="8.65" hidden="1" customHeight="1" x14ac:dyDescent="0.3">
      <c r="A239" s="92"/>
      <c r="B239" s="96"/>
      <c r="C239" s="96"/>
      <c r="D239" s="118"/>
      <c r="E239" s="120"/>
      <c r="F239" s="189"/>
      <c r="G239" s="189"/>
      <c r="H239" s="189"/>
      <c r="I239" s="3"/>
    </row>
    <row r="240" spans="1:9" ht="55.5" hidden="1" customHeight="1" x14ac:dyDescent="0.3">
      <c r="A240" s="92" t="s">
        <v>102</v>
      </c>
      <c r="B240" s="96" t="s">
        <v>127</v>
      </c>
      <c r="C240" s="96" t="s">
        <v>65</v>
      </c>
      <c r="D240" s="90" t="s">
        <v>75</v>
      </c>
      <c r="E240" s="120"/>
      <c r="F240" s="188">
        <f>SUM(F241:F243)</f>
        <v>1700000</v>
      </c>
      <c r="G240" s="188">
        <f>SUM(G241:G243)</f>
        <v>0</v>
      </c>
      <c r="H240" s="188">
        <f>SUM(H241:H243)</f>
        <v>1700000</v>
      </c>
      <c r="I240" s="3"/>
    </row>
    <row r="241" spans="1:10" ht="42" hidden="1" customHeight="1" x14ac:dyDescent="0.3">
      <c r="A241" s="92"/>
      <c r="B241" s="96"/>
      <c r="C241" s="96"/>
      <c r="D241" s="118"/>
      <c r="E241" s="109" t="s">
        <v>237</v>
      </c>
      <c r="F241" s="189">
        <v>1400000</v>
      </c>
      <c r="G241" s="189"/>
      <c r="H241" s="189">
        <f>F241+G241</f>
        <v>1400000</v>
      </c>
    </row>
    <row r="242" spans="1:10" ht="101.25" hidden="1" customHeight="1" x14ac:dyDescent="0.3">
      <c r="A242" s="92"/>
      <c r="B242" s="96"/>
      <c r="C242" s="96"/>
      <c r="D242" s="118"/>
      <c r="E242" s="105" t="s">
        <v>238</v>
      </c>
      <c r="F242" s="189">
        <v>187000</v>
      </c>
      <c r="G242" s="189"/>
      <c r="H242" s="189">
        <f>F242+G242</f>
        <v>187000</v>
      </c>
    </row>
    <row r="243" spans="1:10" ht="45" hidden="1" customHeight="1" x14ac:dyDescent="0.3">
      <c r="A243" s="92"/>
      <c r="B243" s="96"/>
      <c r="C243" s="96"/>
      <c r="D243" s="118"/>
      <c r="E243" s="180" t="s">
        <v>239</v>
      </c>
      <c r="F243" s="189">
        <v>113000</v>
      </c>
      <c r="G243" s="189"/>
      <c r="H243" s="189">
        <f>F243+G243</f>
        <v>113000</v>
      </c>
    </row>
    <row r="244" spans="1:10" ht="8.65" hidden="1" customHeight="1" x14ac:dyDescent="0.3">
      <c r="A244" s="51"/>
      <c r="B244" s="52"/>
      <c r="C244" s="52"/>
      <c r="D244" s="11"/>
      <c r="E244" s="11"/>
      <c r="F244" s="189"/>
      <c r="G244" s="189"/>
      <c r="H244" s="189"/>
    </row>
    <row r="245" spans="1:10" ht="37.5" hidden="1" customHeight="1" x14ac:dyDescent="0.3">
      <c r="A245" s="68" t="s">
        <v>69</v>
      </c>
      <c r="B245" s="85"/>
      <c r="C245" s="86"/>
      <c r="D245" s="70" t="s">
        <v>70</v>
      </c>
      <c r="E245" s="78"/>
      <c r="F245" s="188">
        <f>F246</f>
        <v>35156800</v>
      </c>
      <c r="G245" s="188">
        <f>G246</f>
        <v>0</v>
      </c>
      <c r="H245" s="188">
        <f>H246</f>
        <v>35156800</v>
      </c>
    </row>
    <row r="246" spans="1:10" ht="37.5" hidden="1" customHeight="1" x14ac:dyDescent="0.3">
      <c r="A246" s="22" t="s">
        <v>71</v>
      </c>
      <c r="B246" s="52"/>
      <c r="C246" s="54"/>
      <c r="D246" s="23" t="s">
        <v>70</v>
      </c>
      <c r="E246" s="11"/>
      <c r="F246" s="188">
        <f>F248+F254+F257+F263+F270+F285+F251+F260+F267+F275+F279</f>
        <v>35156800</v>
      </c>
      <c r="G246" s="188">
        <f>G248+G254+G257+G263+G270+G285+G251+G260+G267+G275+G279</f>
        <v>0</v>
      </c>
      <c r="H246" s="188">
        <f>H248+H254+H257+H263+H270+H285+H251+H260+H267+H275+H279</f>
        <v>35156800</v>
      </c>
    </row>
    <row r="247" spans="1:10" ht="10.15" hidden="1" customHeight="1" x14ac:dyDescent="0.3">
      <c r="A247" s="22"/>
      <c r="B247" s="52"/>
      <c r="C247" s="52"/>
      <c r="D247" s="23"/>
      <c r="E247" s="11"/>
      <c r="F247" s="189"/>
      <c r="G247" s="189"/>
      <c r="H247" s="188"/>
    </row>
    <row r="248" spans="1:10" ht="30" hidden="1" customHeight="1" x14ac:dyDescent="0.3">
      <c r="A248" s="92" t="s">
        <v>240</v>
      </c>
      <c r="B248" s="31">
        <v>1010</v>
      </c>
      <c r="C248" s="32" t="s">
        <v>14</v>
      </c>
      <c r="D248" s="100" t="s">
        <v>15</v>
      </c>
      <c r="E248" s="91"/>
      <c r="F248" s="188">
        <f>F249</f>
        <v>100000</v>
      </c>
      <c r="G248" s="188">
        <f>G249</f>
        <v>0</v>
      </c>
      <c r="H248" s="188">
        <f>H249</f>
        <v>100000</v>
      </c>
    </row>
    <row r="249" spans="1:10" ht="39.75" hidden="1" customHeight="1" x14ac:dyDescent="0.3">
      <c r="A249" s="92"/>
      <c r="B249" s="52"/>
      <c r="C249" s="52"/>
      <c r="D249" s="121"/>
      <c r="E249" s="181" t="s">
        <v>241</v>
      </c>
      <c r="F249" s="189">
        <v>100000</v>
      </c>
      <c r="G249" s="189"/>
      <c r="H249" s="189">
        <f>F249+G249</f>
        <v>100000</v>
      </c>
    </row>
    <row r="250" spans="1:10" ht="6.6" hidden="1" customHeight="1" x14ac:dyDescent="0.3">
      <c r="A250" s="92"/>
      <c r="B250" s="52"/>
      <c r="C250" s="52"/>
      <c r="D250" s="121"/>
      <c r="E250" s="91"/>
      <c r="F250" s="189"/>
      <c r="G250" s="189"/>
      <c r="H250" s="189"/>
    </row>
    <row r="251" spans="1:10" ht="36.6" hidden="1" customHeight="1" x14ac:dyDescent="0.3">
      <c r="A251" s="92" t="s">
        <v>242</v>
      </c>
      <c r="B251" s="95">
        <v>1080</v>
      </c>
      <c r="C251" s="96" t="s">
        <v>157</v>
      </c>
      <c r="D251" s="13" t="s">
        <v>203</v>
      </c>
      <c r="E251" s="91"/>
      <c r="F251" s="188">
        <f>SUM(F252:F252)</f>
        <v>1500000</v>
      </c>
      <c r="G251" s="188">
        <f>SUM(G252:G252)</f>
        <v>0</v>
      </c>
      <c r="H251" s="188">
        <f>SUM(H252:H252)</f>
        <v>1500000</v>
      </c>
    </row>
    <row r="252" spans="1:10" ht="28.5" hidden="1" customHeight="1" x14ac:dyDescent="0.3">
      <c r="A252" s="92"/>
      <c r="B252" s="52"/>
      <c r="C252" s="52"/>
      <c r="D252" s="121"/>
      <c r="E252" s="109" t="s">
        <v>243</v>
      </c>
      <c r="F252" s="189">
        <v>1500000</v>
      </c>
      <c r="G252" s="189"/>
      <c r="H252" s="189">
        <f>F252+G252</f>
        <v>1500000</v>
      </c>
    </row>
    <row r="253" spans="1:10" ht="9" hidden="1" customHeight="1" x14ac:dyDescent="0.3">
      <c r="A253" s="92"/>
      <c r="B253" s="52"/>
      <c r="C253" s="52"/>
      <c r="D253" s="121"/>
      <c r="E253" s="162"/>
      <c r="F253" s="189"/>
      <c r="G253" s="189"/>
      <c r="H253" s="189"/>
    </row>
    <row r="254" spans="1:10" ht="36.75" hidden="1" customHeight="1" x14ac:dyDescent="0.3">
      <c r="A254" s="133" t="s">
        <v>244</v>
      </c>
      <c r="B254" s="126">
        <v>1021</v>
      </c>
      <c r="C254" s="126" t="s">
        <v>16</v>
      </c>
      <c r="D254" s="93" t="s">
        <v>133</v>
      </c>
      <c r="E254" s="91"/>
      <c r="F254" s="188">
        <f>SUM(F255:F255)</f>
        <v>13000000</v>
      </c>
      <c r="G254" s="188">
        <f>SUM(G255:G255)</f>
        <v>0</v>
      </c>
      <c r="H254" s="188">
        <f>SUM(H255:H255)</f>
        <v>13000000</v>
      </c>
    </row>
    <row r="255" spans="1:10" ht="39" hidden="1" customHeight="1" x14ac:dyDescent="0.3">
      <c r="A255" s="92"/>
      <c r="B255" s="52"/>
      <c r="C255" s="52"/>
      <c r="D255" s="121"/>
      <c r="E255" s="122" t="s">
        <v>245</v>
      </c>
      <c r="F255" s="189">
        <v>13000000</v>
      </c>
      <c r="G255" s="189"/>
      <c r="H255" s="189">
        <f>F255+G255</f>
        <v>13000000</v>
      </c>
      <c r="I255" s="97"/>
      <c r="J255" s="98"/>
    </row>
    <row r="256" spans="1:10" ht="6.6" hidden="1" customHeight="1" x14ac:dyDescent="0.3">
      <c r="A256" s="135"/>
      <c r="B256" s="136"/>
      <c r="C256" s="136"/>
      <c r="D256" s="91"/>
      <c r="E256" s="93"/>
      <c r="F256" s="189"/>
      <c r="G256" s="189"/>
      <c r="H256" s="189"/>
      <c r="I256" s="3"/>
    </row>
    <row r="257" spans="1:10" ht="68.25" hidden="1" customHeight="1" x14ac:dyDescent="0.3">
      <c r="A257" s="92" t="s">
        <v>246</v>
      </c>
      <c r="B257" s="96" t="s">
        <v>29</v>
      </c>
      <c r="C257" s="110" t="s">
        <v>30</v>
      </c>
      <c r="D257" s="105" t="s">
        <v>31</v>
      </c>
      <c r="E257" s="91"/>
      <c r="F257" s="188">
        <f>SUM(F258:F258)</f>
        <v>600000</v>
      </c>
      <c r="G257" s="188">
        <f>SUM(G258:G258)</f>
        <v>0</v>
      </c>
      <c r="H257" s="188">
        <f>SUM(H258:H258)</f>
        <v>600000</v>
      </c>
      <c r="I257" s="3"/>
    </row>
    <row r="258" spans="1:10" ht="54.75" hidden="1" customHeight="1" x14ac:dyDescent="0.3">
      <c r="A258" s="92"/>
      <c r="B258" s="52"/>
      <c r="C258" s="52"/>
      <c r="D258" s="121"/>
      <c r="E258" s="93" t="s">
        <v>247</v>
      </c>
      <c r="F258" s="189">
        <v>600000</v>
      </c>
      <c r="G258" s="189"/>
      <c r="H258" s="189">
        <f>F258+G258</f>
        <v>600000</v>
      </c>
      <c r="I258" s="3"/>
    </row>
    <row r="259" spans="1:10" ht="5.85" hidden="1" customHeight="1" x14ac:dyDescent="0.3">
      <c r="A259" s="135"/>
      <c r="B259" s="136"/>
      <c r="C259" s="136"/>
      <c r="D259" s="91"/>
      <c r="E259" s="93"/>
      <c r="F259" s="189"/>
      <c r="G259" s="189"/>
      <c r="H259" s="189"/>
      <c r="I259" s="3"/>
    </row>
    <row r="260" spans="1:10" ht="34.5" hidden="1" customHeight="1" x14ac:dyDescent="0.3">
      <c r="A260" s="92" t="s">
        <v>248</v>
      </c>
      <c r="B260" s="95">
        <v>4030</v>
      </c>
      <c r="C260" s="96" t="s">
        <v>43</v>
      </c>
      <c r="D260" s="91" t="s">
        <v>44</v>
      </c>
      <c r="E260" s="91"/>
      <c r="F260" s="188">
        <f>SUM(F261)</f>
        <v>200000</v>
      </c>
      <c r="G260" s="188">
        <f>SUM(G261)</f>
        <v>0</v>
      </c>
      <c r="H260" s="188">
        <f>SUM(H261)</f>
        <v>200000</v>
      </c>
      <c r="I260" s="3"/>
    </row>
    <row r="261" spans="1:10" ht="39.75" hidden="1" customHeight="1" x14ac:dyDescent="0.3">
      <c r="A261" s="92"/>
      <c r="B261" s="52"/>
      <c r="C261" s="52"/>
      <c r="D261" s="121"/>
      <c r="E261" s="102" t="s">
        <v>249</v>
      </c>
      <c r="F261" s="189">
        <v>200000</v>
      </c>
      <c r="G261" s="189"/>
      <c r="H261" s="189">
        <f>F261+G261</f>
        <v>200000</v>
      </c>
      <c r="I261" s="3"/>
    </row>
    <row r="262" spans="1:10" ht="5.85" hidden="1" customHeight="1" x14ac:dyDescent="0.3">
      <c r="A262" s="135"/>
      <c r="B262" s="136"/>
      <c r="C262" s="136"/>
      <c r="D262" s="91"/>
      <c r="E262" s="93"/>
      <c r="F262" s="189"/>
      <c r="G262" s="189"/>
      <c r="H262" s="189"/>
      <c r="I262" s="3"/>
    </row>
    <row r="263" spans="1:10" ht="36.75" hidden="1" customHeight="1" x14ac:dyDescent="0.3">
      <c r="A263" s="27">
        <v>1514060</v>
      </c>
      <c r="B263" s="95">
        <v>4060</v>
      </c>
      <c r="C263" s="96" t="s">
        <v>137</v>
      </c>
      <c r="D263" s="13" t="s">
        <v>136</v>
      </c>
      <c r="E263" s="91"/>
      <c r="F263" s="188">
        <f>SUM(F264:F265)</f>
        <v>2300000</v>
      </c>
      <c r="G263" s="188">
        <f>SUM(G264:G265)</f>
        <v>0</v>
      </c>
      <c r="H263" s="188">
        <f>SUM(H264:H265)</f>
        <v>2300000</v>
      </c>
      <c r="I263" s="98"/>
      <c r="J263" s="98"/>
    </row>
    <row r="264" spans="1:10" ht="33.75" hidden="1" customHeight="1" x14ac:dyDescent="0.3">
      <c r="A264" s="92"/>
      <c r="B264" s="52"/>
      <c r="C264" s="52"/>
      <c r="D264" s="121"/>
      <c r="E264" s="93" t="s">
        <v>250</v>
      </c>
      <c r="F264" s="189">
        <v>400000</v>
      </c>
      <c r="G264" s="188"/>
      <c r="H264" s="189">
        <f>F264+G264</f>
        <v>400000</v>
      </c>
      <c r="I264" s="3"/>
    </row>
    <row r="265" spans="1:10" ht="37.35" hidden="1" customHeight="1" x14ac:dyDescent="0.3">
      <c r="A265" s="92"/>
      <c r="B265" s="52"/>
      <c r="C265" s="52"/>
      <c r="D265" s="121"/>
      <c r="E265" s="182" t="s">
        <v>251</v>
      </c>
      <c r="F265" s="189">
        <v>1900000</v>
      </c>
      <c r="G265" s="189"/>
      <c r="H265" s="189">
        <f>F265+G265</f>
        <v>1900000</v>
      </c>
      <c r="I265" s="3"/>
    </row>
    <row r="266" spans="1:10" ht="9.1999999999999993" hidden="1" customHeight="1" x14ac:dyDescent="0.3">
      <c r="A266" s="139"/>
      <c r="B266" s="140"/>
      <c r="C266" s="140"/>
      <c r="D266" s="91"/>
      <c r="E266" s="138"/>
      <c r="F266" s="189"/>
      <c r="G266" s="189"/>
      <c r="H266" s="189"/>
      <c r="I266" s="3"/>
    </row>
    <row r="267" spans="1:10" ht="41.25" hidden="1" customHeight="1" x14ac:dyDescent="0.3">
      <c r="A267" s="27">
        <v>1514081</v>
      </c>
      <c r="B267" s="95">
        <v>4081</v>
      </c>
      <c r="C267" s="96" t="s">
        <v>160</v>
      </c>
      <c r="D267" s="13" t="s">
        <v>252</v>
      </c>
      <c r="E267" s="91"/>
      <c r="F267" s="188">
        <f>F268</f>
        <v>300000</v>
      </c>
      <c r="G267" s="188">
        <f>G268</f>
        <v>0</v>
      </c>
      <c r="H267" s="188">
        <f>H268</f>
        <v>300000</v>
      </c>
      <c r="I267" s="3"/>
    </row>
    <row r="268" spans="1:10" ht="40.5" hidden="1" customHeight="1" x14ac:dyDescent="0.3">
      <c r="A268" s="92"/>
      <c r="B268" s="52"/>
      <c r="C268" s="52"/>
      <c r="D268" s="121"/>
      <c r="E268" s="93" t="s">
        <v>253</v>
      </c>
      <c r="F268" s="189">
        <v>300000</v>
      </c>
      <c r="G268" s="189"/>
      <c r="H268" s="189">
        <f>F268+G268</f>
        <v>300000</v>
      </c>
      <c r="I268" s="3"/>
    </row>
    <row r="269" spans="1:10" ht="9.1999999999999993" hidden="1" customHeight="1" x14ac:dyDescent="0.3">
      <c r="A269" s="139"/>
      <c r="B269" s="140"/>
      <c r="C269" s="140"/>
      <c r="D269" s="91"/>
      <c r="E269" s="93"/>
      <c r="F269" s="189"/>
      <c r="G269" s="189"/>
      <c r="H269" s="189"/>
      <c r="I269" s="3"/>
    </row>
    <row r="270" spans="1:10" ht="35.25" hidden="1" customHeight="1" x14ac:dyDescent="0.3">
      <c r="A270" s="92" t="s">
        <v>254</v>
      </c>
      <c r="B270" s="31">
        <v>6090</v>
      </c>
      <c r="C270" s="36" t="s">
        <v>224</v>
      </c>
      <c r="D270" s="93" t="s">
        <v>225</v>
      </c>
      <c r="E270" s="93"/>
      <c r="F270" s="188">
        <f>SUM(F271:F273)</f>
        <v>1754000</v>
      </c>
      <c r="G270" s="188">
        <f>SUM(G271:G273)</f>
        <v>0</v>
      </c>
      <c r="H270" s="188">
        <f>SUM(H271:H273)</f>
        <v>1754000</v>
      </c>
      <c r="I270" s="3"/>
    </row>
    <row r="271" spans="1:10" ht="33.75" hidden="1" customHeight="1" x14ac:dyDescent="0.3">
      <c r="A271" s="92"/>
      <c r="B271" s="52"/>
      <c r="C271" s="52"/>
      <c r="D271" s="121"/>
      <c r="E271" s="93" t="s">
        <v>255</v>
      </c>
      <c r="F271" s="189">
        <v>1000000</v>
      </c>
      <c r="G271" s="189"/>
      <c r="H271" s="189">
        <f>F271+G271</f>
        <v>1000000</v>
      </c>
      <c r="I271" s="3"/>
    </row>
    <row r="272" spans="1:10" ht="54.75" hidden="1" customHeight="1" x14ac:dyDescent="0.3">
      <c r="A272" s="92"/>
      <c r="B272" s="52"/>
      <c r="C272" s="52"/>
      <c r="D272" s="121"/>
      <c r="E272" s="102" t="s">
        <v>292</v>
      </c>
      <c r="F272" s="189">
        <v>654000</v>
      </c>
      <c r="G272" s="189"/>
      <c r="H272" s="189">
        <f>F272+G272</f>
        <v>654000</v>
      </c>
      <c r="I272" s="3"/>
    </row>
    <row r="273" spans="1:9" ht="24.75" hidden="1" customHeight="1" x14ac:dyDescent="0.3">
      <c r="A273" s="92"/>
      <c r="B273" s="52"/>
      <c r="C273" s="52"/>
      <c r="D273" s="121"/>
      <c r="E273" s="93" t="s">
        <v>256</v>
      </c>
      <c r="F273" s="189">
        <v>100000</v>
      </c>
      <c r="G273" s="189"/>
      <c r="H273" s="189">
        <f>F273+G273</f>
        <v>100000</v>
      </c>
      <c r="I273" s="3"/>
    </row>
    <row r="274" spans="1:9" ht="10.15" hidden="1" customHeight="1" x14ac:dyDescent="0.3">
      <c r="A274" s="135"/>
      <c r="B274" s="136"/>
      <c r="C274" s="136"/>
      <c r="D274" s="91"/>
      <c r="E274" s="93"/>
      <c r="F274" s="188"/>
      <c r="G274" s="188"/>
      <c r="H274" s="189"/>
      <c r="I274" s="3"/>
    </row>
    <row r="275" spans="1:9" ht="35.25" hidden="1" customHeight="1" x14ac:dyDescent="0.3">
      <c r="A275" s="92" t="s">
        <v>72</v>
      </c>
      <c r="B275" s="95">
        <v>7321</v>
      </c>
      <c r="C275" s="96" t="s">
        <v>9</v>
      </c>
      <c r="D275" s="93" t="s">
        <v>73</v>
      </c>
      <c r="E275" s="93"/>
      <c r="F275" s="188">
        <f>SUM(F276:F277)</f>
        <v>11000000</v>
      </c>
      <c r="G275" s="188">
        <f>SUM(G276:G277)</f>
        <v>0</v>
      </c>
      <c r="H275" s="188">
        <f>SUM(H276:H277)</f>
        <v>11000000</v>
      </c>
      <c r="I275" s="3"/>
    </row>
    <row r="276" spans="1:9" ht="30" hidden="1" customHeight="1" x14ac:dyDescent="0.3">
      <c r="A276" s="135"/>
      <c r="B276" s="136"/>
      <c r="C276" s="136"/>
      <c r="D276" s="91"/>
      <c r="E276" s="183" t="s">
        <v>257</v>
      </c>
      <c r="F276" s="189">
        <v>1000000</v>
      </c>
      <c r="G276" s="188"/>
      <c r="H276" s="189">
        <f>F276+G276</f>
        <v>1000000</v>
      </c>
      <c r="I276" s="3"/>
    </row>
    <row r="277" spans="1:9" ht="37.5" hidden="1" customHeight="1" x14ac:dyDescent="0.3">
      <c r="A277" s="135"/>
      <c r="B277" s="136"/>
      <c r="C277" s="136"/>
      <c r="D277" s="91"/>
      <c r="E277" s="184" t="s">
        <v>258</v>
      </c>
      <c r="F277" s="189">
        <v>10000000</v>
      </c>
      <c r="G277" s="188"/>
      <c r="H277" s="189">
        <f>F277+G277</f>
        <v>10000000</v>
      </c>
      <c r="I277" s="3"/>
    </row>
    <row r="278" spans="1:9" ht="8.25" hidden="1" customHeight="1" x14ac:dyDescent="0.3">
      <c r="A278" s="135"/>
      <c r="B278" s="136"/>
      <c r="C278" s="136"/>
      <c r="D278" s="91"/>
      <c r="E278" s="93"/>
      <c r="F278" s="188"/>
      <c r="G278" s="188"/>
      <c r="H278" s="189"/>
      <c r="I278" s="3"/>
    </row>
    <row r="279" spans="1:9" ht="53.25" hidden="1" customHeight="1" x14ac:dyDescent="0.3">
      <c r="A279" s="123" t="s">
        <v>74</v>
      </c>
      <c r="B279" s="103">
        <v>7370</v>
      </c>
      <c r="C279" s="104" t="s">
        <v>65</v>
      </c>
      <c r="D279" s="93" t="s">
        <v>75</v>
      </c>
      <c r="E279" s="138"/>
      <c r="F279" s="188">
        <f>SUM(F280:F283)</f>
        <v>1860000</v>
      </c>
      <c r="G279" s="188">
        <f>SUM(G280:G283)</f>
        <v>0</v>
      </c>
      <c r="H279" s="188">
        <f>SUM(H280:H283)</f>
        <v>1860000</v>
      </c>
      <c r="I279" s="3"/>
    </row>
    <row r="280" spans="1:9" ht="39.75" hidden="1" customHeight="1" x14ac:dyDescent="0.3">
      <c r="A280" s="123"/>
      <c r="B280" s="103"/>
      <c r="C280" s="104"/>
      <c r="D280" s="93"/>
      <c r="E280" s="112" t="s">
        <v>259</v>
      </c>
      <c r="F280" s="189">
        <v>160000</v>
      </c>
      <c r="G280" s="188"/>
      <c r="H280" s="189">
        <f>F280+G280</f>
        <v>160000</v>
      </c>
      <c r="I280" s="3"/>
    </row>
    <row r="281" spans="1:9" ht="36.75" hidden="1" customHeight="1" x14ac:dyDescent="0.3">
      <c r="A281" s="123"/>
      <c r="B281" s="103"/>
      <c r="C281" s="104"/>
      <c r="D281" s="93"/>
      <c r="E281" s="185" t="s">
        <v>260</v>
      </c>
      <c r="F281" s="189">
        <v>200000</v>
      </c>
      <c r="G281" s="188"/>
      <c r="H281" s="189">
        <f>F281+G281</f>
        <v>200000</v>
      </c>
      <c r="I281" s="3"/>
    </row>
    <row r="282" spans="1:9" ht="36.75" hidden="1" customHeight="1" x14ac:dyDescent="0.3">
      <c r="A282" s="135"/>
      <c r="B282" s="136"/>
      <c r="C282" s="136"/>
      <c r="D282" s="91"/>
      <c r="E282" s="109" t="s">
        <v>261</v>
      </c>
      <c r="F282" s="189">
        <v>1000000</v>
      </c>
      <c r="G282" s="188"/>
      <c r="H282" s="189">
        <f>F282+G282</f>
        <v>1000000</v>
      </c>
      <c r="I282" s="3"/>
    </row>
    <row r="283" spans="1:9" ht="36" hidden="1" customHeight="1" x14ac:dyDescent="0.3">
      <c r="A283" s="135"/>
      <c r="B283" s="136"/>
      <c r="C283" s="136"/>
      <c r="D283" s="91"/>
      <c r="E283" s="93" t="s">
        <v>262</v>
      </c>
      <c r="F283" s="189">
        <v>500000</v>
      </c>
      <c r="G283" s="188"/>
      <c r="H283" s="189">
        <f>F283+G283</f>
        <v>500000</v>
      </c>
      <c r="I283" s="3"/>
    </row>
    <row r="284" spans="1:9" ht="10.15" hidden="1" customHeight="1" x14ac:dyDescent="0.3">
      <c r="A284" s="135"/>
      <c r="B284" s="136"/>
      <c r="C284" s="136"/>
      <c r="D284" s="91"/>
      <c r="E284" s="93"/>
      <c r="F284" s="188"/>
      <c r="G284" s="188"/>
      <c r="H284" s="189"/>
      <c r="I284" s="3"/>
    </row>
    <row r="285" spans="1:9" ht="30.75" hidden="1" customHeight="1" x14ac:dyDescent="0.3">
      <c r="A285" s="92" t="s">
        <v>76</v>
      </c>
      <c r="B285" s="31">
        <v>7640</v>
      </c>
      <c r="C285" s="32" t="s">
        <v>77</v>
      </c>
      <c r="D285" s="91" t="s">
        <v>78</v>
      </c>
      <c r="E285" s="93"/>
      <c r="F285" s="188">
        <f>SUM(F286:F287)</f>
        <v>2542800</v>
      </c>
      <c r="G285" s="188">
        <f>SUM(G286:G287)</f>
        <v>0</v>
      </c>
      <c r="H285" s="188">
        <f>SUM(H286:H287)</f>
        <v>2542800</v>
      </c>
      <c r="I285" s="3"/>
    </row>
    <row r="286" spans="1:9" ht="36.75" hidden="1" customHeight="1" x14ac:dyDescent="0.3">
      <c r="A286" s="92"/>
      <c r="B286" s="31"/>
      <c r="C286" s="32"/>
      <c r="D286" s="91"/>
      <c r="E286" s="93" t="s">
        <v>287</v>
      </c>
      <c r="F286" s="189">
        <v>542800</v>
      </c>
      <c r="G286" s="189"/>
      <c r="H286" s="189">
        <f>F286+G286</f>
        <v>542800</v>
      </c>
      <c r="I286" s="3"/>
    </row>
    <row r="287" spans="1:9" ht="71.25" hidden="1" customHeight="1" x14ac:dyDescent="0.3">
      <c r="A287" s="135"/>
      <c r="B287" s="136"/>
      <c r="C287" s="136"/>
      <c r="D287" s="91"/>
      <c r="E287" s="93" t="s">
        <v>263</v>
      </c>
      <c r="F287" s="189">
        <v>2000000</v>
      </c>
      <c r="G287" s="189"/>
      <c r="H287" s="189">
        <f>F287+G287</f>
        <v>2000000</v>
      </c>
      <c r="I287" s="3"/>
    </row>
    <row r="288" spans="1:9" ht="8.65" hidden="1" customHeight="1" x14ac:dyDescent="0.3">
      <c r="A288" s="51"/>
      <c r="B288" s="52"/>
      <c r="C288" s="52"/>
      <c r="D288" s="11"/>
      <c r="E288" s="11"/>
      <c r="F288" s="189"/>
      <c r="G288" s="189"/>
      <c r="H288" s="189"/>
      <c r="I288" s="3"/>
    </row>
    <row r="289" spans="1:11" ht="58.9" hidden="1" customHeight="1" x14ac:dyDescent="0.3">
      <c r="A289" s="82">
        <v>3400000</v>
      </c>
      <c r="B289" s="89"/>
      <c r="C289" s="89"/>
      <c r="D289" s="81" t="s">
        <v>82</v>
      </c>
      <c r="E289" s="78"/>
      <c r="F289" s="188">
        <f>F290</f>
        <v>105000</v>
      </c>
      <c r="G289" s="188">
        <f>G290</f>
        <v>0</v>
      </c>
      <c r="H289" s="188">
        <f>H290</f>
        <v>105000</v>
      </c>
      <c r="I289" s="3"/>
    </row>
    <row r="290" spans="1:11" ht="57" hidden="1" customHeight="1" x14ac:dyDescent="0.3">
      <c r="A290" s="43">
        <v>3410000</v>
      </c>
      <c r="B290" s="59"/>
      <c r="C290" s="59"/>
      <c r="D290" s="42" t="s">
        <v>82</v>
      </c>
      <c r="E290" s="11"/>
      <c r="F290" s="188">
        <f>F292</f>
        <v>105000</v>
      </c>
      <c r="G290" s="188">
        <f>G292</f>
        <v>0</v>
      </c>
      <c r="H290" s="188">
        <f>H292</f>
        <v>105000</v>
      </c>
      <c r="I290" s="3"/>
    </row>
    <row r="291" spans="1:11" ht="11.1" hidden="1" customHeight="1" x14ac:dyDescent="0.3">
      <c r="A291" s="22"/>
      <c r="B291" s="45"/>
      <c r="C291" s="45"/>
      <c r="D291" s="60"/>
      <c r="E291" s="11"/>
      <c r="F291" s="189"/>
      <c r="G291" s="189"/>
      <c r="H291" s="188"/>
      <c r="I291" s="3"/>
    </row>
    <row r="292" spans="1:11" ht="51" hidden="1" customHeight="1" x14ac:dyDescent="0.3">
      <c r="A292" s="92" t="s">
        <v>80</v>
      </c>
      <c r="B292" s="96" t="s">
        <v>26</v>
      </c>
      <c r="C292" s="96" t="s">
        <v>6</v>
      </c>
      <c r="D292" s="101" t="s">
        <v>27</v>
      </c>
      <c r="E292" s="91"/>
      <c r="F292" s="188">
        <f>F293</f>
        <v>105000</v>
      </c>
      <c r="G292" s="188">
        <f>G293</f>
        <v>0</v>
      </c>
      <c r="H292" s="188">
        <f>H293</f>
        <v>105000</v>
      </c>
      <c r="I292" s="3"/>
      <c r="K292" s="10"/>
    </row>
    <row r="293" spans="1:11" ht="36" hidden="1" customHeight="1" x14ac:dyDescent="0.3">
      <c r="A293" s="135"/>
      <c r="B293" s="136"/>
      <c r="C293" s="136"/>
      <c r="D293" s="91"/>
      <c r="E293" s="93" t="s">
        <v>128</v>
      </c>
      <c r="F293" s="189">
        <v>105000</v>
      </c>
      <c r="G293" s="189"/>
      <c r="H293" s="189">
        <f>F293+G293</f>
        <v>105000</v>
      </c>
      <c r="I293" s="3"/>
      <c r="K293" s="10"/>
    </row>
    <row r="294" spans="1:11" ht="8.25" hidden="1" customHeight="1" x14ac:dyDescent="0.3">
      <c r="A294" s="51"/>
      <c r="B294" s="52"/>
      <c r="C294" s="52"/>
      <c r="D294" s="11"/>
      <c r="E294" s="11"/>
      <c r="F294" s="189"/>
      <c r="G294" s="189"/>
      <c r="H294" s="189"/>
      <c r="I294" s="3"/>
      <c r="K294" s="10"/>
    </row>
    <row r="295" spans="1:11" ht="47.1" hidden="1" customHeight="1" x14ac:dyDescent="0.3">
      <c r="A295" s="82">
        <v>3700000</v>
      </c>
      <c r="B295" s="88"/>
      <c r="C295" s="88"/>
      <c r="D295" s="81" t="s">
        <v>139</v>
      </c>
      <c r="E295" s="78"/>
      <c r="F295" s="188">
        <f>F296</f>
        <v>45000</v>
      </c>
      <c r="G295" s="188">
        <f>G296</f>
        <v>0</v>
      </c>
      <c r="H295" s="188">
        <f>H296</f>
        <v>45000</v>
      </c>
    </row>
    <row r="296" spans="1:11" ht="41.25" hidden="1" customHeight="1" x14ac:dyDescent="0.3">
      <c r="A296" s="43">
        <v>3710000</v>
      </c>
      <c r="B296" s="57"/>
      <c r="C296" s="57"/>
      <c r="D296" s="141" t="s">
        <v>139</v>
      </c>
      <c r="E296" s="11"/>
      <c r="F296" s="188">
        <f>F298</f>
        <v>45000</v>
      </c>
      <c r="G296" s="188">
        <f>G298</f>
        <v>0</v>
      </c>
      <c r="H296" s="188">
        <f>H298</f>
        <v>45000</v>
      </c>
    </row>
    <row r="297" spans="1:11" ht="8.65" hidden="1" customHeight="1" x14ac:dyDescent="0.3">
      <c r="A297" s="22"/>
      <c r="B297" s="52"/>
      <c r="C297" s="58"/>
      <c r="D297" s="13"/>
      <c r="E297" s="11"/>
      <c r="F297" s="189"/>
      <c r="G297" s="189"/>
      <c r="H297" s="188"/>
    </row>
    <row r="298" spans="1:11" ht="58.9" hidden="1" customHeight="1" x14ac:dyDescent="0.3">
      <c r="A298" s="22" t="s">
        <v>79</v>
      </c>
      <c r="B298" s="26" t="s">
        <v>26</v>
      </c>
      <c r="C298" s="26" t="s">
        <v>6</v>
      </c>
      <c r="D298" s="13" t="s">
        <v>134</v>
      </c>
      <c r="E298" s="11"/>
      <c r="F298" s="188">
        <f>F299</f>
        <v>45000</v>
      </c>
      <c r="G298" s="188">
        <f>G299</f>
        <v>0</v>
      </c>
      <c r="H298" s="188">
        <f>H299</f>
        <v>45000</v>
      </c>
    </row>
    <row r="299" spans="1:11" ht="22.9" hidden="1" customHeight="1" x14ac:dyDescent="0.3">
      <c r="A299" s="51"/>
      <c r="B299" s="52"/>
      <c r="C299" s="52"/>
      <c r="D299" s="11"/>
      <c r="E299" s="109" t="s">
        <v>113</v>
      </c>
      <c r="F299" s="189">
        <v>45000</v>
      </c>
      <c r="G299" s="189"/>
      <c r="H299" s="189">
        <f>F299+G299</f>
        <v>45000</v>
      </c>
    </row>
    <row r="300" spans="1:11" ht="8.65" hidden="1" customHeight="1" x14ac:dyDescent="0.3">
      <c r="A300" s="51"/>
      <c r="B300" s="52"/>
      <c r="C300" s="52"/>
      <c r="D300" s="11"/>
      <c r="E300" s="11"/>
      <c r="F300" s="189"/>
      <c r="G300" s="189"/>
      <c r="H300" s="189"/>
    </row>
    <row r="301" spans="1:11" ht="30.75" customHeight="1" x14ac:dyDescent="0.3">
      <c r="A301" s="51"/>
      <c r="B301" s="11"/>
      <c r="C301" s="11"/>
      <c r="D301" s="11"/>
      <c r="E301" s="61" t="s">
        <v>81</v>
      </c>
      <c r="F301" s="188">
        <f>F7+F87+F101+F116+F122+F142+F160+F234+F245+F289+F295+F40</f>
        <v>586962188.37</v>
      </c>
      <c r="G301" s="188">
        <f>G7+G87+G101+G116+G122+G142+G160+G234+G245+G289+G295+G40</f>
        <v>-5000000</v>
      </c>
      <c r="H301" s="188">
        <f>H7+H87+H101+H116+H122+H142+H160+H234+H245+H289+H295+H40</f>
        <v>581962188.37</v>
      </c>
      <c r="I301" s="9">
        <v>1</v>
      </c>
      <c r="J301" s="10"/>
      <c r="K301" s="10"/>
    </row>
    <row r="302" spans="1:11" ht="96" customHeight="1" x14ac:dyDescent="0.3">
      <c r="A302" s="63" t="s">
        <v>144</v>
      </c>
      <c r="B302" s="63"/>
      <c r="C302" s="63"/>
      <c r="D302" s="63"/>
      <c r="E302" s="64"/>
      <c r="F302" s="196"/>
      <c r="G302" s="196" t="s">
        <v>153</v>
      </c>
      <c r="H302" s="197"/>
      <c r="I302" s="9">
        <v>1</v>
      </c>
      <c r="K302" s="10"/>
    </row>
    <row r="303" spans="1:11" s="67" customFormat="1" ht="25.5" hidden="1" customHeight="1" x14ac:dyDescent="0.35">
      <c r="A303" s="201"/>
      <c r="B303" s="201"/>
      <c r="C303" s="201"/>
      <c r="D303" s="201"/>
      <c r="E303" s="65"/>
      <c r="F303" s="154"/>
      <c r="G303" s="154"/>
      <c r="H303" s="153"/>
      <c r="I303" s="66"/>
    </row>
    <row r="304" spans="1:11" ht="23.25" hidden="1" x14ac:dyDescent="0.3">
      <c r="A304" s="62"/>
      <c r="B304" s="62"/>
      <c r="C304" s="62"/>
      <c r="D304" s="62"/>
      <c r="E304" s="62"/>
      <c r="F304" s="155"/>
      <c r="G304" s="155"/>
      <c r="H304" s="154"/>
    </row>
    <row r="305" spans="1:9" ht="18.75" hidden="1" x14ac:dyDescent="0.3">
      <c r="A305" s="62"/>
      <c r="B305" s="62"/>
      <c r="C305" s="62"/>
      <c r="D305" s="62"/>
      <c r="E305" s="62"/>
      <c r="F305" s="155"/>
      <c r="G305" s="155"/>
      <c r="H305" s="155"/>
    </row>
    <row r="306" spans="1:9" ht="18.75" hidden="1" x14ac:dyDescent="0.3">
      <c r="A306" s="62"/>
      <c r="B306" s="62"/>
      <c r="C306" s="62"/>
      <c r="D306" s="62"/>
      <c r="E306" s="62"/>
      <c r="F306" s="155"/>
      <c r="G306" s="155"/>
      <c r="H306" s="155"/>
    </row>
    <row r="307" spans="1:9" ht="18.75" hidden="1" x14ac:dyDescent="0.3">
      <c r="A307" s="62"/>
      <c r="B307" s="62"/>
      <c r="C307" s="62"/>
      <c r="D307" s="62"/>
      <c r="E307" s="62"/>
      <c r="F307" s="155"/>
      <c r="G307" s="155"/>
      <c r="H307" s="155"/>
    </row>
    <row r="308" spans="1:9" ht="18.75" hidden="1" x14ac:dyDescent="0.3">
      <c r="A308" s="62"/>
      <c r="B308" s="62"/>
      <c r="C308" s="62"/>
      <c r="D308" s="62"/>
      <c r="E308" s="62"/>
      <c r="F308" s="155"/>
      <c r="G308" s="155"/>
      <c r="H308" s="155"/>
    </row>
    <row r="309" spans="1:9" ht="18.75" hidden="1" x14ac:dyDescent="0.3">
      <c r="A309" s="62"/>
      <c r="B309" s="62"/>
      <c r="C309" s="62"/>
      <c r="D309" s="62"/>
      <c r="E309" s="62"/>
      <c r="F309" s="155"/>
      <c r="G309" s="155"/>
      <c r="H309" s="155"/>
    </row>
    <row r="310" spans="1:9" ht="18.75" hidden="1" x14ac:dyDescent="0.3">
      <c r="A310" s="62"/>
      <c r="B310" s="62"/>
      <c r="C310" s="62"/>
      <c r="D310" s="62"/>
      <c r="E310" s="62"/>
      <c r="F310" s="155"/>
      <c r="G310" s="155"/>
      <c r="H310" s="155"/>
      <c r="I310" s="3"/>
    </row>
    <row r="311" spans="1:9" ht="18.75" hidden="1" x14ac:dyDescent="0.3">
      <c r="A311" s="62"/>
      <c r="B311" s="62"/>
      <c r="C311" s="62"/>
      <c r="D311" s="62"/>
      <c r="E311" s="62"/>
      <c r="F311" s="155"/>
      <c r="G311" s="155"/>
      <c r="H311" s="155"/>
      <c r="I311" s="3"/>
    </row>
    <row r="312" spans="1:9" ht="18.75" hidden="1" x14ac:dyDescent="0.3">
      <c r="A312" s="62"/>
      <c r="B312" s="62"/>
      <c r="C312" s="62"/>
      <c r="D312" s="62"/>
      <c r="E312" s="62"/>
      <c r="F312" s="155"/>
      <c r="G312" s="155"/>
      <c r="H312" s="155"/>
      <c r="I312" s="3"/>
    </row>
    <row r="313" spans="1:9" ht="18.75" hidden="1" x14ac:dyDescent="0.3">
      <c r="A313" s="62"/>
      <c r="B313" s="62"/>
      <c r="C313" s="62"/>
      <c r="D313" s="62"/>
      <c r="E313" s="62"/>
      <c r="F313" s="155"/>
      <c r="G313" s="155"/>
      <c r="H313" s="155"/>
      <c r="I313" s="3"/>
    </row>
    <row r="314" spans="1:9" ht="18.75" hidden="1" x14ac:dyDescent="0.3">
      <c r="A314" s="62"/>
      <c r="B314" s="62"/>
      <c r="C314" s="62"/>
      <c r="D314" s="62"/>
      <c r="E314" s="62"/>
      <c r="F314" s="155"/>
      <c r="G314" s="155"/>
      <c r="H314" s="155"/>
      <c r="I314" s="3"/>
    </row>
    <row r="315" spans="1:9" ht="18.75" hidden="1" x14ac:dyDescent="0.3">
      <c r="A315" s="62"/>
      <c r="B315" s="62"/>
      <c r="C315" s="62"/>
      <c r="D315" s="62"/>
      <c r="E315" s="62"/>
      <c r="F315" s="155"/>
      <c r="G315" s="155"/>
      <c r="H315" s="155"/>
      <c r="I315" s="3"/>
    </row>
    <row r="316" spans="1:9" ht="18.75" hidden="1" x14ac:dyDescent="0.3">
      <c r="A316" s="62"/>
      <c r="B316" s="62"/>
      <c r="C316" s="62"/>
      <c r="D316" s="62"/>
      <c r="E316" s="62"/>
      <c r="F316" s="155"/>
      <c r="G316" s="155"/>
      <c r="H316" s="155"/>
      <c r="I316" s="3"/>
    </row>
    <row r="317" spans="1:9" ht="18.75" hidden="1" x14ac:dyDescent="0.3">
      <c r="A317" s="62"/>
      <c r="B317" s="62"/>
      <c r="C317" s="62"/>
      <c r="D317" s="62"/>
      <c r="E317" s="62"/>
      <c r="F317" s="155"/>
      <c r="G317" s="155"/>
      <c r="H317" s="155"/>
      <c r="I317" s="3"/>
    </row>
    <row r="318" spans="1:9" ht="18.75" hidden="1" x14ac:dyDescent="0.3">
      <c r="A318" s="62"/>
      <c r="B318" s="62"/>
      <c r="C318" s="62"/>
      <c r="D318" s="62"/>
      <c r="E318" s="62"/>
      <c r="F318" s="155"/>
      <c r="G318" s="155"/>
      <c r="H318" s="155"/>
      <c r="I318" s="3"/>
    </row>
    <row r="319" spans="1:9" ht="18.75" hidden="1" x14ac:dyDescent="0.3">
      <c r="A319" s="62"/>
      <c r="B319" s="62"/>
      <c r="C319" s="62"/>
      <c r="D319" s="62"/>
      <c r="E319" s="62"/>
      <c r="F319" s="155"/>
      <c r="G319" s="155"/>
      <c r="H319" s="155"/>
      <c r="I319" s="3"/>
    </row>
    <row r="320" spans="1:9" ht="18.75" hidden="1" x14ac:dyDescent="0.3">
      <c r="A320" s="62"/>
      <c r="B320" s="62"/>
      <c r="C320" s="62"/>
      <c r="D320" s="62"/>
      <c r="E320" s="62"/>
      <c r="F320" s="155"/>
      <c r="G320" s="155"/>
      <c r="H320" s="155"/>
      <c r="I320" s="3"/>
    </row>
    <row r="321" spans="1:9" ht="18.75" hidden="1" x14ac:dyDescent="0.3">
      <c r="A321" s="62"/>
      <c r="B321" s="62"/>
      <c r="C321" s="62"/>
      <c r="D321" s="62"/>
      <c r="E321" s="62"/>
      <c r="F321" s="155"/>
      <c r="G321" s="155"/>
      <c r="H321" s="155"/>
      <c r="I321" s="3"/>
    </row>
    <row r="322" spans="1:9" ht="18.75" hidden="1" x14ac:dyDescent="0.3">
      <c r="A322" s="62"/>
      <c r="B322" s="62"/>
      <c r="C322" s="62"/>
      <c r="D322" s="62"/>
      <c r="E322" s="62"/>
      <c r="F322" s="155"/>
      <c r="G322" s="155"/>
      <c r="H322" s="155"/>
      <c r="I322" s="3"/>
    </row>
    <row r="323" spans="1:9" ht="18.75" hidden="1" x14ac:dyDescent="0.3">
      <c r="A323" s="62"/>
      <c r="B323" s="62"/>
      <c r="C323" s="62"/>
      <c r="D323" s="62"/>
      <c r="E323" s="62"/>
      <c r="F323" s="155"/>
      <c r="G323" s="155"/>
      <c r="H323" s="155"/>
      <c r="I323" s="3"/>
    </row>
    <row r="324" spans="1:9" ht="18.75" hidden="1" x14ac:dyDescent="0.3">
      <c r="A324" s="62"/>
      <c r="B324" s="62"/>
      <c r="C324" s="62"/>
      <c r="D324" s="62"/>
      <c r="E324" s="62"/>
      <c r="F324" s="155"/>
      <c r="G324" s="155"/>
      <c r="H324" s="155"/>
      <c r="I324" s="3"/>
    </row>
    <row r="325" spans="1:9" ht="18.75" hidden="1" x14ac:dyDescent="0.3">
      <c r="A325" s="62"/>
      <c r="B325" s="62"/>
      <c r="C325" s="62"/>
      <c r="D325" s="62"/>
      <c r="E325" s="62"/>
      <c r="F325" s="155"/>
      <c r="G325" s="155"/>
      <c r="H325" s="155"/>
      <c r="I325" s="3"/>
    </row>
    <row r="326" spans="1:9" ht="18.75" hidden="1" x14ac:dyDescent="0.3">
      <c r="A326" s="62"/>
      <c r="B326" s="62"/>
      <c r="C326" s="62"/>
      <c r="D326" s="62"/>
      <c r="E326" s="62"/>
      <c r="F326" s="155"/>
      <c r="G326" s="155"/>
      <c r="H326" s="155"/>
      <c r="I326" s="3"/>
    </row>
    <row r="327" spans="1:9" ht="18.75" hidden="1" x14ac:dyDescent="0.3">
      <c r="A327" s="62"/>
      <c r="B327" s="62"/>
      <c r="C327" s="62"/>
      <c r="D327" s="62"/>
      <c r="E327" s="62"/>
      <c r="F327" s="155"/>
      <c r="G327" s="155"/>
      <c r="H327" s="155"/>
      <c r="I327" s="3"/>
    </row>
    <row r="328" spans="1:9" ht="18.75" hidden="1" x14ac:dyDescent="0.3">
      <c r="A328" s="62"/>
      <c r="B328" s="62"/>
      <c r="C328" s="62"/>
      <c r="D328" s="62"/>
      <c r="E328" s="62"/>
      <c r="F328" s="155"/>
      <c r="G328" s="155"/>
      <c r="H328" s="155"/>
      <c r="I328" s="3"/>
    </row>
    <row r="329" spans="1:9" ht="18.75" hidden="1" x14ac:dyDescent="0.3">
      <c r="A329" s="62"/>
      <c r="B329" s="62"/>
      <c r="C329" s="62"/>
      <c r="D329" s="62"/>
      <c r="E329" s="62"/>
      <c r="F329" s="155"/>
      <c r="G329" s="155"/>
      <c r="H329" s="155"/>
      <c r="I329" s="3"/>
    </row>
    <row r="330" spans="1:9" ht="18.75" hidden="1" x14ac:dyDescent="0.3">
      <c r="A330" s="62"/>
      <c r="B330" s="62"/>
      <c r="C330" s="62"/>
      <c r="D330" s="62"/>
      <c r="E330" s="62"/>
      <c r="F330" s="155"/>
      <c r="G330" s="155"/>
      <c r="H330" s="155"/>
      <c r="I330" s="3"/>
    </row>
    <row r="331" spans="1:9" ht="18.75" hidden="1" x14ac:dyDescent="0.3">
      <c r="A331" s="62"/>
      <c r="B331" s="62"/>
      <c r="C331" s="62"/>
      <c r="D331" s="62"/>
      <c r="E331" s="62"/>
      <c r="F331" s="155"/>
      <c r="G331" s="155"/>
      <c r="H331" s="155"/>
      <c r="I331" s="3"/>
    </row>
    <row r="332" spans="1:9" ht="18.75" hidden="1" x14ac:dyDescent="0.3">
      <c r="A332" s="62"/>
      <c r="B332" s="62"/>
      <c r="C332" s="62"/>
      <c r="D332" s="62"/>
      <c r="E332" s="62"/>
      <c r="F332" s="155"/>
      <c r="G332" s="155"/>
      <c r="H332" s="155"/>
      <c r="I332" s="3"/>
    </row>
    <row r="333" spans="1:9" ht="18.75" hidden="1" x14ac:dyDescent="0.3">
      <c r="A333" s="62"/>
      <c r="B333" s="62"/>
      <c r="C333" s="62"/>
      <c r="D333" s="62"/>
      <c r="E333" s="62"/>
      <c r="F333" s="155"/>
      <c r="G333" s="155"/>
      <c r="H333" s="155"/>
      <c r="I333" s="3"/>
    </row>
    <row r="334" spans="1:9" ht="18.75" hidden="1" x14ac:dyDescent="0.3">
      <c r="A334" s="62"/>
      <c r="B334" s="62"/>
      <c r="C334" s="62"/>
      <c r="D334" s="62"/>
      <c r="E334" s="62"/>
      <c r="F334" s="155"/>
      <c r="G334" s="155"/>
      <c r="H334" s="155"/>
      <c r="I334" s="3"/>
    </row>
    <row r="335" spans="1:9" ht="18.75" hidden="1" x14ac:dyDescent="0.3">
      <c r="A335" s="62"/>
      <c r="B335" s="62"/>
      <c r="C335" s="62"/>
      <c r="D335" s="62"/>
      <c r="E335" s="62"/>
      <c r="F335" s="155"/>
      <c r="G335" s="155"/>
      <c r="H335" s="155"/>
      <c r="I335" s="3"/>
    </row>
    <row r="336" spans="1:9" ht="18.75" hidden="1" x14ac:dyDescent="0.3">
      <c r="A336" s="62"/>
      <c r="B336" s="62"/>
      <c r="C336" s="62"/>
      <c r="D336" s="62"/>
      <c r="E336" s="62"/>
      <c r="F336" s="155"/>
      <c r="G336" s="155"/>
      <c r="H336" s="155"/>
      <c r="I336" s="3"/>
    </row>
    <row r="337" spans="1:9" ht="18.75" hidden="1" x14ac:dyDescent="0.3">
      <c r="A337" s="62"/>
      <c r="B337" s="62"/>
      <c r="C337" s="62"/>
      <c r="D337" s="62"/>
      <c r="E337" s="62"/>
      <c r="F337" s="155"/>
      <c r="G337" s="155"/>
      <c r="H337" s="155"/>
      <c r="I337" s="3"/>
    </row>
    <row r="338" spans="1:9" ht="18.75" hidden="1" x14ac:dyDescent="0.3">
      <c r="A338" s="62"/>
      <c r="B338" s="62"/>
      <c r="C338" s="62"/>
      <c r="D338" s="62"/>
      <c r="E338" s="62"/>
      <c r="F338" s="155"/>
      <c r="G338" s="155"/>
      <c r="H338" s="155"/>
      <c r="I338" s="3"/>
    </row>
    <row r="339" spans="1:9" ht="18.75" hidden="1" x14ac:dyDescent="0.3">
      <c r="A339" s="62"/>
      <c r="B339" s="62"/>
      <c r="C339" s="62"/>
      <c r="D339" s="62"/>
      <c r="E339" s="62"/>
      <c r="F339" s="155"/>
      <c r="G339" s="155"/>
      <c r="H339" s="155"/>
      <c r="I339" s="3"/>
    </row>
    <row r="340" spans="1:9" ht="18.75" hidden="1" x14ac:dyDescent="0.3">
      <c r="A340" s="62"/>
      <c r="B340" s="62"/>
      <c r="C340" s="62"/>
      <c r="D340" s="62"/>
      <c r="E340" s="62"/>
      <c r="F340" s="155"/>
      <c r="G340" s="155"/>
      <c r="H340" s="155"/>
      <c r="I340" s="3"/>
    </row>
    <row r="341" spans="1:9" ht="18.75" hidden="1" x14ac:dyDescent="0.3">
      <c r="A341" s="62"/>
      <c r="B341" s="62"/>
      <c r="C341" s="62"/>
      <c r="D341" s="62"/>
      <c r="E341" s="62"/>
      <c r="F341" s="155"/>
      <c r="G341" s="155"/>
      <c r="H341" s="155"/>
      <c r="I341" s="3"/>
    </row>
    <row r="342" spans="1:9" ht="18.75" hidden="1" x14ac:dyDescent="0.3">
      <c r="A342" s="62"/>
      <c r="B342" s="62"/>
      <c r="C342" s="62"/>
      <c r="D342" s="62"/>
      <c r="E342" s="62"/>
      <c r="F342" s="155"/>
      <c r="G342" s="155"/>
      <c r="H342" s="155"/>
      <c r="I342" s="3"/>
    </row>
    <row r="343" spans="1:9" ht="18.75" hidden="1" x14ac:dyDescent="0.3">
      <c r="A343" s="62"/>
      <c r="B343" s="62"/>
      <c r="C343" s="62"/>
      <c r="D343" s="62"/>
      <c r="E343" s="62"/>
      <c r="F343" s="155"/>
      <c r="G343" s="155"/>
      <c r="H343" s="155"/>
      <c r="I343" s="3"/>
    </row>
    <row r="344" spans="1:9" ht="18.75" hidden="1" x14ac:dyDescent="0.3">
      <c r="A344" s="62"/>
      <c r="B344" s="62"/>
      <c r="C344" s="62"/>
      <c r="D344" s="62"/>
      <c r="E344" s="62"/>
      <c r="F344" s="155"/>
      <c r="G344" s="155"/>
      <c r="H344" s="155"/>
      <c r="I344" s="3"/>
    </row>
    <row r="345" spans="1:9" ht="18.75" hidden="1" x14ac:dyDescent="0.3">
      <c r="A345" s="62"/>
      <c r="B345" s="62"/>
      <c r="C345" s="62"/>
      <c r="D345" s="62"/>
      <c r="E345" s="62"/>
      <c r="F345" s="155"/>
      <c r="G345" s="155"/>
      <c r="H345" s="155"/>
      <c r="I345" s="3"/>
    </row>
    <row r="346" spans="1:9" ht="18.75" hidden="1" x14ac:dyDescent="0.3">
      <c r="A346" s="62"/>
      <c r="B346" s="62"/>
      <c r="C346" s="62"/>
      <c r="D346" s="62"/>
      <c r="E346" s="62"/>
      <c r="F346" s="155"/>
      <c r="G346" s="155"/>
      <c r="H346" s="155"/>
      <c r="I346" s="3"/>
    </row>
    <row r="347" spans="1:9" ht="18.75" hidden="1" x14ac:dyDescent="0.3">
      <c r="A347" s="62"/>
      <c r="B347" s="62"/>
      <c r="C347" s="62"/>
      <c r="D347" s="62"/>
      <c r="E347" s="62"/>
      <c r="F347" s="155"/>
      <c r="G347" s="155"/>
      <c r="H347" s="155"/>
      <c r="I347" s="3"/>
    </row>
    <row r="348" spans="1:9" ht="18.75" hidden="1" x14ac:dyDescent="0.3">
      <c r="A348" s="62"/>
      <c r="B348" s="62"/>
      <c r="C348" s="62"/>
      <c r="D348" s="62"/>
      <c r="E348" s="62"/>
      <c r="F348" s="155"/>
      <c r="G348" s="155"/>
      <c r="H348" s="155"/>
      <c r="I348" s="3"/>
    </row>
    <row r="349" spans="1:9" ht="18.75" hidden="1" x14ac:dyDescent="0.3">
      <c r="A349" s="62"/>
      <c r="B349" s="62"/>
      <c r="C349" s="62"/>
      <c r="D349" s="62"/>
      <c r="E349" s="62"/>
      <c r="F349" s="155"/>
      <c r="G349" s="155"/>
      <c r="H349" s="155"/>
      <c r="I349" s="3"/>
    </row>
    <row r="350" spans="1:9" ht="18.75" hidden="1" x14ac:dyDescent="0.3">
      <c r="A350" s="62"/>
      <c r="B350" s="62"/>
      <c r="C350" s="62"/>
      <c r="D350" s="62"/>
      <c r="E350" s="62"/>
      <c r="F350" s="155"/>
      <c r="G350" s="155"/>
      <c r="H350" s="155"/>
      <c r="I350" s="3"/>
    </row>
    <row r="351" spans="1:9" ht="18.75" hidden="1" x14ac:dyDescent="0.3">
      <c r="A351" s="62"/>
      <c r="B351" s="62"/>
      <c r="C351" s="62"/>
      <c r="D351" s="62"/>
      <c r="E351" s="62"/>
      <c r="F351" s="155"/>
      <c r="G351" s="155"/>
      <c r="H351" s="155"/>
      <c r="I351" s="3"/>
    </row>
    <row r="352" spans="1:9" ht="18.75" hidden="1" x14ac:dyDescent="0.3">
      <c r="A352" s="62"/>
      <c r="B352" s="62"/>
      <c r="C352" s="62"/>
      <c r="D352" s="62"/>
      <c r="E352" s="62"/>
      <c r="F352" s="155"/>
      <c r="G352" s="155"/>
      <c r="H352" s="155"/>
      <c r="I352" s="3"/>
    </row>
    <row r="353" spans="1:9" ht="18.75" hidden="1" x14ac:dyDescent="0.3">
      <c r="A353" s="62"/>
      <c r="B353" s="62"/>
      <c r="C353" s="62"/>
      <c r="D353" s="62"/>
      <c r="E353" s="62"/>
      <c r="F353" s="155"/>
      <c r="G353" s="155"/>
      <c r="H353" s="155"/>
      <c r="I353" s="3"/>
    </row>
    <row r="354" spans="1:9" ht="18.75" hidden="1" x14ac:dyDescent="0.3">
      <c r="A354" s="62"/>
      <c r="B354" s="62"/>
      <c r="C354" s="62"/>
      <c r="D354" s="62"/>
      <c r="E354" s="62"/>
      <c r="F354" s="155"/>
      <c r="G354" s="155"/>
      <c r="H354" s="155"/>
      <c r="I354" s="3"/>
    </row>
    <row r="355" spans="1:9" ht="18.75" hidden="1" x14ac:dyDescent="0.3">
      <c r="A355" s="62"/>
      <c r="B355" s="62"/>
      <c r="C355" s="62"/>
      <c r="D355" s="62"/>
      <c r="E355" s="62"/>
      <c r="F355" s="155"/>
      <c r="G355" s="155"/>
      <c r="H355" s="155"/>
      <c r="I355" s="3"/>
    </row>
    <row r="356" spans="1:9" ht="18.75" hidden="1" x14ac:dyDescent="0.3">
      <c r="A356" s="62"/>
      <c r="B356" s="62"/>
      <c r="C356" s="62"/>
      <c r="D356" s="62"/>
      <c r="E356" s="62"/>
      <c r="F356" s="155"/>
      <c r="G356" s="155"/>
      <c r="H356" s="155"/>
      <c r="I356" s="3"/>
    </row>
    <row r="357" spans="1:9" ht="18.75" hidden="1" x14ac:dyDescent="0.3">
      <c r="A357" s="62"/>
      <c r="B357" s="62"/>
      <c r="C357" s="62"/>
      <c r="D357" s="62"/>
      <c r="E357" s="62"/>
      <c r="F357" s="155"/>
      <c r="G357" s="155"/>
      <c r="H357" s="155"/>
      <c r="I357" s="3"/>
    </row>
    <row r="358" spans="1:9" ht="18.75" hidden="1" x14ac:dyDescent="0.3">
      <c r="A358" s="62"/>
      <c r="B358" s="62"/>
      <c r="C358" s="62"/>
      <c r="D358" s="62"/>
      <c r="E358" s="62"/>
      <c r="F358" s="155"/>
      <c r="G358" s="155"/>
      <c r="H358" s="155"/>
      <c r="I358" s="3"/>
    </row>
    <row r="359" spans="1:9" ht="18.75" hidden="1" x14ac:dyDescent="0.3">
      <c r="A359" s="62"/>
      <c r="B359" s="62"/>
      <c r="C359" s="62"/>
      <c r="D359" s="62"/>
      <c r="E359" s="62"/>
      <c r="F359" s="155"/>
      <c r="G359" s="155"/>
      <c r="H359" s="155"/>
      <c r="I359" s="3"/>
    </row>
    <row r="360" spans="1:9" ht="18.75" hidden="1" x14ac:dyDescent="0.3">
      <c r="A360" s="62"/>
      <c r="B360" s="62"/>
      <c r="C360" s="62"/>
      <c r="D360" s="62"/>
      <c r="E360" s="62"/>
      <c r="F360" s="155"/>
      <c r="G360" s="155"/>
      <c r="H360" s="155"/>
      <c r="I360" s="3"/>
    </row>
    <row r="361" spans="1:9" ht="18.75" hidden="1" x14ac:dyDescent="0.3">
      <c r="A361" s="62"/>
      <c r="B361" s="62"/>
      <c r="C361" s="62"/>
      <c r="D361" s="62"/>
      <c r="E361" s="62"/>
      <c r="F361" s="155"/>
      <c r="G361" s="155"/>
      <c r="H361" s="155"/>
      <c r="I361" s="3"/>
    </row>
    <row r="362" spans="1:9" ht="18.75" hidden="1" x14ac:dyDescent="0.3">
      <c r="A362" s="62"/>
      <c r="B362" s="62"/>
      <c r="C362" s="62"/>
      <c r="D362" s="62"/>
      <c r="E362" s="62"/>
      <c r="F362" s="155"/>
      <c r="G362" s="155"/>
      <c r="H362" s="155"/>
      <c r="I362" s="3"/>
    </row>
    <row r="363" spans="1:9" ht="18.75" hidden="1" x14ac:dyDescent="0.3">
      <c r="A363" s="62"/>
      <c r="B363" s="62"/>
      <c r="C363" s="62"/>
      <c r="D363" s="62"/>
      <c r="E363" s="62"/>
      <c r="F363" s="155"/>
      <c r="G363" s="155"/>
      <c r="H363" s="155"/>
      <c r="I363" s="3"/>
    </row>
    <row r="364" spans="1:9" ht="18.75" hidden="1" x14ac:dyDescent="0.3">
      <c r="A364" s="62"/>
      <c r="B364" s="62"/>
      <c r="C364" s="62"/>
      <c r="D364" s="62"/>
      <c r="E364" s="62"/>
      <c r="F364" s="155"/>
      <c r="G364" s="155"/>
      <c r="H364" s="155"/>
      <c r="I364" s="3"/>
    </row>
    <row r="365" spans="1:9" ht="18.75" hidden="1" x14ac:dyDescent="0.3">
      <c r="A365" s="62"/>
      <c r="B365" s="62"/>
      <c r="C365" s="62"/>
      <c r="D365" s="62"/>
      <c r="E365" s="62"/>
      <c r="F365" s="155"/>
      <c r="G365" s="155"/>
      <c r="H365" s="155"/>
      <c r="I365" s="3"/>
    </row>
    <row r="366" spans="1:9" ht="18.75" hidden="1" x14ac:dyDescent="0.3">
      <c r="A366" s="62"/>
      <c r="B366" s="62"/>
      <c r="C366" s="62"/>
      <c r="D366" s="62"/>
      <c r="E366" s="62"/>
      <c r="F366" s="155"/>
      <c r="G366" s="155"/>
      <c r="H366" s="155"/>
      <c r="I366" s="3"/>
    </row>
    <row r="367" spans="1:9" ht="18.75" hidden="1" x14ac:dyDescent="0.3">
      <c r="A367" s="62"/>
      <c r="B367" s="62"/>
      <c r="C367" s="62"/>
      <c r="D367" s="62"/>
      <c r="E367" s="62"/>
      <c r="F367" s="155"/>
      <c r="G367" s="155"/>
      <c r="H367" s="155"/>
      <c r="I367" s="3"/>
    </row>
    <row r="368" spans="1:9" ht="18.75" hidden="1" x14ac:dyDescent="0.3">
      <c r="A368" s="62"/>
      <c r="B368" s="62"/>
      <c r="C368" s="62"/>
      <c r="D368" s="62"/>
      <c r="E368" s="62"/>
      <c r="F368" s="155"/>
      <c r="G368" s="155"/>
      <c r="H368" s="155"/>
      <c r="I368" s="3"/>
    </row>
    <row r="369" spans="1:9" ht="18.75" hidden="1" x14ac:dyDescent="0.3">
      <c r="A369" s="62"/>
      <c r="B369" s="62"/>
      <c r="C369" s="62"/>
      <c r="D369" s="62"/>
      <c r="E369" s="62"/>
      <c r="F369" s="155"/>
      <c r="G369" s="155"/>
      <c r="H369" s="155"/>
      <c r="I369" s="3"/>
    </row>
    <row r="370" spans="1:9" ht="18.75" hidden="1" x14ac:dyDescent="0.3">
      <c r="A370" s="62"/>
      <c r="B370" s="62"/>
      <c r="C370" s="62"/>
      <c r="D370" s="62"/>
      <c r="E370" s="62"/>
      <c r="F370" s="155"/>
      <c r="G370" s="155"/>
      <c r="H370" s="155"/>
      <c r="I370" s="3"/>
    </row>
    <row r="371" spans="1:9" ht="18.75" hidden="1" x14ac:dyDescent="0.3">
      <c r="A371" s="62"/>
      <c r="B371" s="62"/>
      <c r="C371" s="62"/>
      <c r="D371" s="62"/>
      <c r="E371" s="62"/>
      <c r="F371" s="155"/>
      <c r="G371" s="155"/>
      <c r="H371" s="155"/>
      <c r="I371" s="3"/>
    </row>
    <row r="372" spans="1:9" ht="18.75" hidden="1" x14ac:dyDescent="0.3">
      <c r="A372" s="62"/>
      <c r="B372" s="62"/>
      <c r="C372" s="62"/>
      <c r="D372" s="62"/>
      <c r="E372" s="62"/>
      <c r="F372" s="155"/>
      <c r="G372" s="155"/>
      <c r="H372" s="155"/>
      <c r="I372" s="3"/>
    </row>
    <row r="373" spans="1:9" ht="18.75" hidden="1" x14ac:dyDescent="0.3">
      <c r="A373" s="62"/>
      <c r="B373" s="62"/>
      <c r="C373" s="62"/>
      <c r="D373" s="62"/>
      <c r="E373" s="62"/>
      <c r="F373" s="155"/>
      <c r="G373" s="155"/>
      <c r="H373" s="155"/>
      <c r="I373" s="3"/>
    </row>
    <row r="374" spans="1:9" ht="18.75" hidden="1" x14ac:dyDescent="0.3">
      <c r="A374" s="62"/>
      <c r="B374" s="62"/>
      <c r="C374" s="62"/>
      <c r="D374" s="62"/>
      <c r="E374" s="62"/>
      <c r="F374" s="155"/>
      <c r="G374" s="155"/>
      <c r="H374" s="155"/>
      <c r="I374" s="3"/>
    </row>
    <row r="375" spans="1:9" ht="18.75" hidden="1" x14ac:dyDescent="0.3">
      <c r="A375" s="62"/>
      <c r="B375" s="62"/>
      <c r="C375" s="62"/>
      <c r="D375" s="62"/>
      <c r="E375" s="62"/>
      <c r="F375" s="155"/>
      <c r="G375" s="155"/>
      <c r="H375" s="155"/>
      <c r="I375" s="3"/>
    </row>
    <row r="376" spans="1:9" ht="18.75" hidden="1" x14ac:dyDescent="0.3">
      <c r="A376" s="62"/>
      <c r="B376" s="62"/>
      <c r="C376" s="62"/>
      <c r="D376" s="62"/>
      <c r="E376" s="62"/>
      <c r="F376" s="155"/>
      <c r="G376" s="155"/>
      <c r="H376" s="155"/>
      <c r="I376" s="3"/>
    </row>
    <row r="377" spans="1:9" ht="18.75" hidden="1" x14ac:dyDescent="0.3">
      <c r="A377" s="62"/>
      <c r="B377" s="62"/>
      <c r="C377" s="62"/>
      <c r="D377" s="62"/>
      <c r="E377" s="62"/>
      <c r="F377" s="155"/>
      <c r="G377" s="155"/>
      <c r="H377" s="155"/>
      <c r="I377" s="3"/>
    </row>
    <row r="378" spans="1:9" ht="18.75" hidden="1" x14ac:dyDescent="0.3">
      <c r="A378" s="62"/>
      <c r="B378" s="62"/>
      <c r="C378" s="62"/>
      <c r="D378" s="62"/>
      <c r="E378" s="62"/>
      <c r="F378" s="155"/>
      <c r="G378" s="155"/>
      <c r="H378" s="155"/>
      <c r="I378" s="3"/>
    </row>
    <row r="379" spans="1:9" ht="18.75" hidden="1" x14ac:dyDescent="0.3">
      <c r="A379" s="62"/>
      <c r="B379" s="62"/>
      <c r="C379" s="62"/>
      <c r="D379" s="62"/>
      <c r="E379" s="62"/>
      <c r="F379" s="155"/>
      <c r="G379" s="155"/>
      <c r="H379" s="155"/>
      <c r="I379" s="3"/>
    </row>
    <row r="380" spans="1:9" ht="18.75" hidden="1" x14ac:dyDescent="0.3">
      <c r="A380" s="62"/>
      <c r="B380" s="62"/>
      <c r="C380" s="62"/>
      <c r="D380" s="62"/>
      <c r="E380" s="62"/>
      <c r="F380" s="155"/>
      <c r="G380" s="155"/>
      <c r="H380" s="155"/>
      <c r="I380" s="3"/>
    </row>
    <row r="381" spans="1:9" ht="18.75" hidden="1" x14ac:dyDescent="0.3">
      <c r="A381" s="62"/>
      <c r="B381" s="62"/>
      <c r="C381" s="62"/>
      <c r="D381" s="62"/>
      <c r="E381" s="62"/>
      <c r="F381" s="155"/>
      <c r="G381" s="155"/>
      <c r="H381" s="155"/>
      <c r="I381" s="3"/>
    </row>
    <row r="382" spans="1:9" ht="18.75" hidden="1" x14ac:dyDescent="0.3">
      <c r="A382" s="62"/>
      <c r="B382" s="62"/>
      <c r="C382" s="62"/>
      <c r="D382" s="62"/>
      <c r="E382" s="62"/>
      <c r="F382" s="155"/>
      <c r="G382" s="155"/>
      <c r="H382" s="155"/>
      <c r="I382" s="3"/>
    </row>
    <row r="383" spans="1:9" ht="18.75" hidden="1" x14ac:dyDescent="0.3">
      <c r="A383" s="62"/>
      <c r="B383" s="62"/>
      <c r="C383" s="62"/>
      <c r="D383" s="62"/>
      <c r="E383" s="62"/>
      <c r="F383" s="155"/>
      <c r="G383" s="155"/>
      <c r="H383" s="155"/>
      <c r="I383" s="3"/>
    </row>
    <row r="384" spans="1:9" ht="18.75" hidden="1" x14ac:dyDescent="0.3">
      <c r="A384" s="62"/>
      <c r="B384" s="62"/>
      <c r="C384" s="62"/>
      <c r="D384" s="62"/>
      <c r="E384" s="62"/>
      <c r="F384" s="155"/>
      <c r="G384" s="155"/>
      <c r="H384" s="155"/>
      <c r="I384" s="3"/>
    </row>
    <row r="385" spans="1:9" ht="18.75" hidden="1" x14ac:dyDescent="0.3">
      <c r="A385" s="62"/>
      <c r="B385" s="62"/>
      <c r="C385" s="62"/>
      <c r="D385" s="62"/>
      <c r="E385" s="62"/>
      <c r="F385" s="155"/>
      <c r="G385" s="155"/>
      <c r="H385" s="155"/>
      <c r="I385" s="3"/>
    </row>
    <row r="386" spans="1:9" ht="18.75" hidden="1" x14ac:dyDescent="0.3">
      <c r="A386" s="62"/>
      <c r="B386" s="62"/>
      <c r="C386" s="62"/>
      <c r="D386" s="62"/>
      <c r="E386" s="62"/>
      <c r="F386" s="155"/>
      <c r="G386" s="155"/>
      <c r="H386" s="155"/>
      <c r="I386" s="3"/>
    </row>
    <row r="387" spans="1:9" ht="18.75" hidden="1" x14ac:dyDescent="0.3">
      <c r="A387" s="62"/>
      <c r="B387" s="62"/>
      <c r="C387" s="62"/>
      <c r="D387" s="62"/>
      <c r="E387" s="62"/>
      <c r="F387" s="155"/>
      <c r="G387" s="155"/>
      <c r="H387" s="155"/>
      <c r="I387" s="3"/>
    </row>
    <row r="388" spans="1:9" ht="18.75" hidden="1" x14ac:dyDescent="0.3">
      <c r="A388" s="62"/>
      <c r="B388" s="62"/>
      <c r="C388" s="62"/>
      <c r="D388" s="62"/>
      <c r="E388" s="62"/>
      <c r="F388" s="155"/>
      <c r="G388" s="155"/>
      <c r="H388" s="155"/>
      <c r="I388" s="3"/>
    </row>
    <row r="389" spans="1:9" ht="18.75" hidden="1" x14ac:dyDescent="0.3">
      <c r="A389" s="62"/>
      <c r="B389" s="62"/>
      <c r="C389" s="62"/>
      <c r="D389" s="62"/>
      <c r="E389" s="62"/>
      <c r="F389" s="155"/>
      <c r="G389" s="155"/>
      <c r="H389" s="155"/>
      <c r="I389" s="3"/>
    </row>
    <row r="390" spans="1:9" ht="18.75" hidden="1" x14ac:dyDescent="0.3">
      <c r="A390" s="62"/>
      <c r="B390" s="62"/>
      <c r="C390" s="62"/>
      <c r="D390" s="62"/>
      <c r="E390" s="62"/>
      <c r="F390" s="155"/>
      <c r="G390" s="155"/>
      <c r="H390" s="155"/>
      <c r="I390" s="3"/>
    </row>
    <row r="391" spans="1:9" ht="18.75" hidden="1" x14ac:dyDescent="0.3">
      <c r="A391" s="62"/>
      <c r="B391" s="62"/>
      <c r="C391" s="62"/>
      <c r="D391" s="62"/>
      <c r="E391" s="62"/>
      <c r="F391" s="155"/>
      <c r="G391" s="155"/>
      <c r="H391" s="155"/>
      <c r="I391" s="3"/>
    </row>
    <row r="392" spans="1:9" ht="18.75" hidden="1" x14ac:dyDescent="0.3">
      <c r="A392" s="62"/>
      <c r="B392" s="62"/>
      <c r="C392" s="62"/>
      <c r="D392" s="62"/>
      <c r="E392" s="62"/>
      <c r="F392" s="155"/>
      <c r="G392" s="155"/>
      <c r="H392" s="155"/>
      <c r="I392" s="3"/>
    </row>
    <row r="393" spans="1:9" ht="18.75" x14ac:dyDescent="0.3">
      <c r="E393" s="161"/>
      <c r="F393" s="161"/>
      <c r="G393" s="161"/>
      <c r="H393" s="197"/>
    </row>
    <row r="394" spans="1:9" x14ac:dyDescent="0.25">
      <c r="F394" s="161"/>
      <c r="G394" s="161"/>
      <c r="H394" s="161"/>
      <c r="I394" s="3"/>
    </row>
    <row r="395" spans="1:9" x14ac:dyDescent="0.25">
      <c r="F395" s="161"/>
      <c r="G395" s="161"/>
      <c r="H395" s="161"/>
    </row>
    <row r="396" spans="1:9" x14ac:dyDescent="0.25">
      <c r="F396" s="161"/>
      <c r="G396" s="161"/>
      <c r="H396" s="161"/>
    </row>
    <row r="397" spans="1:9" x14ac:dyDescent="0.25">
      <c r="F397" s="161"/>
      <c r="G397" s="161"/>
      <c r="H397" s="161"/>
    </row>
    <row r="398" spans="1:9" x14ac:dyDescent="0.25">
      <c r="F398" s="161"/>
      <c r="G398" s="161"/>
      <c r="H398" s="161"/>
    </row>
    <row r="399" spans="1:9" x14ac:dyDescent="0.25">
      <c r="F399" s="161"/>
      <c r="G399" s="161"/>
      <c r="H399" s="161"/>
    </row>
    <row r="400" spans="1:9" x14ac:dyDescent="0.25">
      <c r="F400" s="161"/>
      <c r="G400" s="161"/>
      <c r="H400" s="161"/>
    </row>
    <row r="401" spans="6:8" x14ac:dyDescent="0.25">
      <c r="F401" s="161"/>
      <c r="G401" s="161"/>
      <c r="H401" s="161"/>
    </row>
    <row r="402" spans="6:8" x14ac:dyDescent="0.25">
      <c r="F402" s="161"/>
      <c r="G402" s="161"/>
      <c r="H402" s="161"/>
    </row>
    <row r="403" spans="6:8" x14ac:dyDescent="0.25">
      <c r="F403" s="161"/>
      <c r="G403" s="161"/>
      <c r="H403" s="161"/>
    </row>
    <row r="404" spans="6:8" x14ac:dyDescent="0.25">
      <c r="F404" s="161"/>
      <c r="G404" s="161"/>
      <c r="H404" s="161"/>
    </row>
    <row r="405" spans="6:8" x14ac:dyDescent="0.25">
      <c r="F405" s="161"/>
      <c r="G405" s="161"/>
      <c r="H405" s="161"/>
    </row>
    <row r="406" spans="6:8" x14ac:dyDescent="0.25">
      <c r="F406" s="161"/>
      <c r="G406" s="161"/>
      <c r="H406" s="161"/>
    </row>
    <row r="407" spans="6:8" x14ac:dyDescent="0.25">
      <c r="F407" s="161"/>
      <c r="G407" s="161"/>
      <c r="H407" s="161"/>
    </row>
    <row r="408" spans="6:8" x14ac:dyDescent="0.25">
      <c r="F408" s="161"/>
      <c r="G408" s="161"/>
      <c r="H408" s="161"/>
    </row>
    <row r="409" spans="6:8" x14ac:dyDescent="0.25">
      <c r="F409" s="161"/>
      <c r="G409" s="161"/>
      <c r="H409" s="161"/>
    </row>
    <row r="410" spans="6:8" x14ac:dyDescent="0.25">
      <c r="F410" s="161"/>
      <c r="G410" s="161"/>
      <c r="H410" s="161"/>
    </row>
    <row r="411" spans="6:8" x14ac:dyDescent="0.25">
      <c r="F411" s="161"/>
      <c r="G411" s="161"/>
      <c r="H411" s="161"/>
    </row>
    <row r="412" spans="6:8" x14ac:dyDescent="0.25">
      <c r="F412" s="161"/>
      <c r="G412" s="161"/>
      <c r="H412" s="161"/>
    </row>
    <row r="413" spans="6:8" x14ac:dyDescent="0.25">
      <c r="F413" s="161"/>
      <c r="G413" s="161"/>
      <c r="H413" s="161"/>
    </row>
    <row r="414" spans="6:8" x14ac:dyDescent="0.25">
      <c r="F414" s="161"/>
      <c r="G414" s="161"/>
      <c r="H414" s="161"/>
    </row>
    <row r="415" spans="6:8" x14ac:dyDescent="0.25">
      <c r="F415" s="161"/>
      <c r="G415" s="161"/>
      <c r="H415" s="161"/>
    </row>
  </sheetData>
  <autoFilter ref="I1:I392">
    <filterColumn colId="0">
      <customFilters>
        <customFilter operator="notEqual" val=" "/>
      </customFilters>
    </filterColumn>
  </autoFilter>
  <mergeCells count="1">
    <mergeCell ref="A303:D303"/>
  </mergeCells>
  <phoneticPr fontId="0" type="noConversion"/>
  <pageMargins left="0.62992125984251968" right="0.23622047244094491" top="0.27559055118110237" bottom="0.39370078740157483" header="0.19685039370078741" footer="0.19685039370078741"/>
  <pageSetup paperSize="9" scale="43" fitToHeight="2" orientation="portrait" r:id="rId1"/>
  <headerFooter>
    <oddFooter>&amp;C&amp;P</oddFooter>
  </headerFooter>
  <rowBreaks count="3" manualBreakCount="3">
    <brk id="168" max="7" man="1"/>
    <brk id="236" max="7" man="1"/>
    <brk id="24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2022-02-23T12:29:22Z</cp:lastPrinted>
  <dcterms:created xsi:type="dcterms:W3CDTF">2006-09-28T05:33:49Z</dcterms:created>
  <dcterms:modified xsi:type="dcterms:W3CDTF">2022-03-04T08:10:19Z</dcterms:modified>
</cp:coreProperties>
</file>