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депсоц" sheetId="1" r:id="rId1"/>
    <sheet name="Лист1" sheetId="2" r:id="rId2"/>
  </sheets>
  <definedNames>
    <definedName name="Excel_BuiltIn_Print_Area" localSheetId="0">депсоц!$E$128</definedName>
    <definedName name="Print_Titles" localSheetId="0">#REF!</definedName>
    <definedName name="_xlnm.Print_Area" localSheetId="0">депсоц!$A$1:$E$126</definedName>
  </definedNames>
  <calcPr calcId="1445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118" i="1" l="1"/>
  <c r="E117" i="1"/>
  <c r="E116" i="1"/>
  <c r="E115" i="1"/>
  <c r="E114" i="1"/>
  <c r="E113" i="1"/>
  <c r="E118" i="1" s="1"/>
  <c r="C110" i="1"/>
  <c r="E109" i="1"/>
  <c r="E108" i="1"/>
  <c r="E107" i="1"/>
  <c r="E105" i="1"/>
  <c r="E104" i="1"/>
  <c r="E102" i="1"/>
  <c r="E110" i="1" s="1"/>
  <c r="C99" i="1"/>
  <c r="E98" i="1"/>
  <c r="E97" i="1"/>
  <c r="E95" i="1"/>
  <c r="E99" i="1" s="1"/>
  <c r="C93" i="1"/>
  <c r="E92" i="1"/>
  <c r="E91" i="1"/>
  <c r="E90" i="1"/>
  <c r="E93" i="1" s="1"/>
  <c r="E89" i="1"/>
  <c r="C88" i="1"/>
  <c r="C87" i="1"/>
  <c r="E86" i="1"/>
  <c r="E85" i="1"/>
  <c r="E84" i="1"/>
  <c r="E83" i="1"/>
  <c r="E81" i="1"/>
  <c r="E80" i="1"/>
  <c r="E79" i="1"/>
  <c r="E78" i="1"/>
  <c r="E76" i="1"/>
  <c r="E75" i="1"/>
  <c r="E87" i="1" s="1"/>
  <c r="C73" i="1"/>
  <c r="E72" i="1"/>
  <c r="E71" i="1"/>
  <c r="E70" i="1"/>
  <c r="E68" i="1"/>
  <c r="E67" i="1"/>
  <c r="E66" i="1"/>
  <c r="E64" i="1"/>
  <c r="E63" i="1"/>
  <c r="E62" i="1"/>
  <c r="E61" i="1"/>
  <c r="E60" i="1"/>
  <c r="E58" i="1"/>
  <c r="E57" i="1"/>
  <c r="E73" i="1" s="1"/>
  <c r="C55" i="1"/>
  <c r="E54" i="1"/>
  <c r="E53" i="1"/>
  <c r="E52" i="1"/>
  <c r="E55" i="1" s="1"/>
  <c r="C50" i="1"/>
  <c r="E49" i="1"/>
  <c r="E48" i="1"/>
  <c r="E47" i="1"/>
  <c r="E46" i="1"/>
  <c r="E50" i="1" s="1"/>
  <c r="C44" i="1"/>
  <c r="E43" i="1"/>
  <c r="E42" i="1"/>
  <c r="E41" i="1"/>
  <c r="E40" i="1"/>
  <c r="E44" i="1" s="1"/>
  <c r="C38" i="1"/>
  <c r="E37" i="1"/>
  <c r="E36" i="1"/>
  <c r="E35" i="1"/>
  <c r="E34" i="1"/>
  <c r="E38" i="1" s="1"/>
  <c r="C32" i="1"/>
  <c r="E31" i="1"/>
  <c r="E30" i="1"/>
  <c r="E32" i="1" s="1"/>
  <c r="C28" i="1"/>
  <c r="C119" i="1" s="1"/>
  <c r="E27" i="1"/>
  <c r="E26" i="1"/>
  <c r="E25" i="1"/>
  <c r="E23" i="1"/>
  <c r="E22" i="1"/>
  <c r="E28" i="1" s="1"/>
  <c r="E119" i="1" l="1"/>
</calcChain>
</file>

<file path=xl/sharedStrings.xml><?xml version="1.0" encoding="utf-8"?>
<sst xmlns="http://schemas.openxmlformats.org/spreadsheetml/2006/main" count="125" uniqueCount="64">
  <si>
    <t xml:space="preserve">  </t>
  </si>
  <si>
    <t xml:space="preserve">Додаток  </t>
  </si>
  <si>
    <t>до розпорядження міського голови</t>
  </si>
  <si>
    <t>_____________ 2024 р.  №  ______</t>
  </si>
  <si>
    <t xml:space="preserve">                                                                     ЗАТВЕРДЖУЮ                                   </t>
  </si>
  <si>
    <t xml:space="preserve">                                                                     Штат у кількості 127 штатних одиниць з     </t>
  </si>
  <si>
    <t xml:space="preserve">                                                                     місячним фондом заробітної плати за           </t>
  </si>
  <si>
    <t>посадовими окладами 705 668 (сімсот п’ять</t>
  </si>
  <si>
    <t xml:space="preserve">                                                                    тисяч шістсот шістдесят вісім) гривень</t>
  </si>
  <si>
    <t xml:space="preserve">                                                                   Міський голова                                   </t>
  </si>
  <si>
    <t xml:space="preserve">                                                                   ____________________      Ігор ПОЛІЩУК     </t>
  </si>
  <si>
    <t xml:space="preserve">                                                                   ____________________  2024 р.       м.п.</t>
  </si>
  <si>
    <t>Штатний розпис</t>
  </si>
  <si>
    <t>департаменту соціальної та ветеранської політики</t>
  </si>
  <si>
    <t>Луцької міської ради</t>
  </si>
  <si>
    <t>№ з/п</t>
  </si>
  <si>
    <t>Назва структурного підрозділу та посад</t>
  </si>
  <si>
    <t>Кількість штатних одиниць</t>
  </si>
  <si>
    <t>Посадовий оклад (грн.)</t>
  </si>
  <si>
    <t>Фонд заробітної плати на місяць (грн.)</t>
  </si>
  <si>
    <t>Апарат департаменту</t>
  </si>
  <si>
    <t>Директор департаменту</t>
  </si>
  <si>
    <t>Заступник директора департаменту</t>
  </si>
  <si>
    <t>Секретар керівника</t>
  </si>
  <si>
    <t>Завідувач господарства</t>
  </si>
  <si>
    <t>Прибиральник службових приміщень</t>
  </si>
  <si>
    <t>Сторож</t>
  </si>
  <si>
    <t xml:space="preserve">                                                 Всього:</t>
  </si>
  <si>
    <t>Організаційний відділ</t>
  </si>
  <si>
    <t xml:space="preserve">Начальник відділу </t>
  </si>
  <si>
    <t>Головний спеціаліст</t>
  </si>
  <si>
    <t>Юридичний відділ</t>
  </si>
  <si>
    <t>Заступник начальника відділу</t>
  </si>
  <si>
    <t>Юрист, головний спеціаліст</t>
  </si>
  <si>
    <t>Юрист, провідний спеціаліст</t>
  </si>
  <si>
    <t xml:space="preserve">Загальний відділ </t>
  </si>
  <si>
    <t>Провідний спеціаліст</t>
  </si>
  <si>
    <t>Спеціаліст І категорії</t>
  </si>
  <si>
    <t xml:space="preserve">Звітно-плановий відділ </t>
  </si>
  <si>
    <t>Начальник відділу</t>
  </si>
  <si>
    <t>Відділ автоматизованої обробки інформації</t>
  </si>
  <si>
    <t xml:space="preserve">Відділ прийому громадян </t>
  </si>
  <si>
    <t>Сектор прийому і консультування</t>
  </si>
  <si>
    <t>Завідувач сектору</t>
  </si>
  <si>
    <t>Провідний спеціаліст-інформатор</t>
  </si>
  <si>
    <t>Сектор верифікації</t>
  </si>
  <si>
    <t xml:space="preserve">Сектор сервісу ветеранів </t>
  </si>
  <si>
    <t>Відділ державних допомог</t>
  </si>
  <si>
    <t>Сектор з прийняття рішень щодо надання державних допомог</t>
  </si>
  <si>
    <t xml:space="preserve"> Сектор з формування виплат та проведення перерахунків державних допомог</t>
  </si>
  <si>
    <t>Відділ по роботі з внутрішньо переміщеними особами</t>
  </si>
  <si>
    <t xml:space="preserve"> Відділ з організації надання соціальних послуг та нагляду за призначенням пенсій</t>
  </si>
  <si>
    <t xml:space="preserve">Заступник начальника відділу </t>
  </si>
  <si>
    <t>Відділ по роботі з пільговими категоріями громадян</t>
  </si>
  <si>
    <t xml:space="preserve">                                         Сектор оздоровлення</t>
  </si>
  <si>
    <t>Сектор соціальних гарантій</t>
  </si>
  <si>
    <t xml:space="preserve">               Відділ по роботі з ветеранами війни та членами їх сімей</t>
  </si>
  <si>
    <t>Усього за посадовими окладами:</t>
  </si>
  <si>
    <t xml:space="preserve">Директор департаменту соціальної політики </t>
  </si>
  <si>
    <t>Вікторія МАЙБОРОДА</t>
  </si>
  <si>
    <t>Начальник звітно-планового відділу департаменту соціальної політики</t>
  </si>
  <si>
    <t>Олена ТАЛАШКО</t>
  </si>
  <si>
    <t>Заступник міського голови,                      керуючий справами виконкому</t>
  </si>
  <si>
    <t>Юрій ВЕРБИЧ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</si>
</sst>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1"/>
      <color rgb="FF333399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333399"/>
      <name val="Cambria"/>
      <family val="2"/>
      <charset val="204"/>
    </font>
    <font>
      <sz val="11"/>
      <color rgb="FF808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Times New Roman"/>
      <family val="1"/>
      <charset val="1"/>
    </font>
    <font>
      <sz val="13"/>
      <color rgb="FF000000"/>
      <name val="Times New Roman"/>
      <family val="1"/>
      <charset val="1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Arial Cyr"/>
      <family val="2"/>
      <charset val="204"/>
    </font>
    <font>
      <sz val="14"/>
      <color rgb="FF11111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C9211E"/>
        <bgColor rgb="FF993366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2" borderId="0" applyBorder="0" applyProtection="0"/>
    <xf numFmtId="0" fontId="1" fillId="5" borderId="0" applyBorder="0" applyProtection="0"/>
    <xf numFmtId="0" fontId="1" fillId="3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6" borderId="0" applyBorder="0" applyProtection="0"/>
    <xf numFmtId="0" fontId="1" fillId="9" borderId="0" applyBorder="0" applyProtection="0"/>
    <xf numFmtId="0" fontId="1" fillId="3" borderId="0" applyBorder="0" applyProtection="0"/>
    <xf numFmtId="0" fontId="2" fillId="10" borderId="0" applyBorder="0" applyProtection="0"/>
    <xf numFmtId="0" fontId="2" fillId="7" borderId="0" applyBorder="0" applyProtection="0"/>
    <xf numFmtId="0" fontId="2" fillId="8" borderId="0" applyBorder="0" applyProtection="0"/>
    <xf numFmtId="0" fontId="2" fillId="6" borderId="0" applyBorder="0" applyProtection="0"/>
    <xf numFmtId="0" fontId="2" fillId="10" borderId="0" applyBorder="0" applyProtection="0"/>
    <xf numFmtId="0" fontId="2" fillId="3" borderId="0" applyBorder="0" applyProtection="0"/>
    <xf numFmtId="0" fontId="2" fillId="10" borderId="0" applyBorder="0" applyProtection="0"/>
    <xf numFmtId="0" fontId="2" fillId="11" borderId="0" applyBorder="0" applyProtection="0"/>
    <xf numFmtId="0" fontId="2" fillId="12" borderId="0" applyBorder="0" applyProtection="0"/>
    <xf numFmtId="0" fontId="2" fillId="13" borderId="0" applyBorder="0" applyProtection="0"/>
    <xf numFmtId="0" fontId="2" fillId="10" borderId="0" applyBorder="0" applyProtection="0"/>
    <xf numFmtId="0" fontId="2" fillId="14" borderId="0" applyBorder="0" applyProtection="0"/>
    <xf numFmtId="0" fontId="3" fillId="3" borderId="1" applyProtection="0"/>
    <xf numFmtId="0" fontId="4" fillId="2" borderId="2" applyProtection="0"/>
    <xf numFmtId="0" fontId="5" fillId="2" borderId="1" applyProtection="0"/>
    <xf numFmtId="0" fontId="6" fillId="0" borderId="3" applyProtection="0"/>
    <xf numFmtId="0" fontId="6" fillId="0" borderId="0" applyBorder="0" applyProtection="0"/>
    <xf numFmtId="0" fontId="7" fillId="0" borderId="4" applyProtection="0"/>
    <xf numFmtId="0" fontId="8" fillId="15" borderId="5" applyProtection="0"/>
    <xf numFmtId="0" fontId="9" fillId="0" borderId="0" applyBorder="0" applyProtection="0"/>
    <xf numFmtId="0" fontId="10" fillId="8" borderId="0" applyBorder="0" applyProtection="0"/>
    <xf numFmtId="0" fontId="11" fillId="16" borderId="0" applyBorder="0" applyProtection="0"/>
    <xf numFmtId="0" fontId="12" fillId="0" borderId="0" applyBorder="0" applyProtection="0"/>
    <xf numFmtId="0" fontId="26" fillId="4" borderId="6" applyProtection="0"/>
    <xf numFmtId="0" fontId="13" fillId="0" borderId="7" applyProtection="0"/>
    <xf numFmtId="0" fontId="14" fillId="0" borderId="0" applyBorder="0" applyProtection="0"/>
    <xf numFmtId="0" fontId="15" fillId="17" borderId="0" applyBorder="0" applyProtection="0"/>
  </cellStyleXfs>
  <cellXfs count="47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Border="1" applyAlignment="1"/>
    <xf numFmtId="0" fontId="17" fillId="0" borderId="0" xfId="0" applyFont="1" applyAlignment="1">
      <alignment horizontal="left"/>
    </xf>
    <xf numFmtId="0" fontId="16" fillId="0" borderId="0" xfId="0" applyFont="1" applyAlignment="1"/>
    <xf numFmtId="0" fontId="19" fillId="0" borderId="0" xfId="0" applyFont="1" applyBorder="1" applyAlignment="1">
      <alignment horizontal="left" wrapText="1"/>
    </xf>
    <xf numFmtId="0" fontId="16" fillId="0" borderId="0" xfId="0" applyFont="1" applyAlignment="1">
      <alignment vertical="top"/>
    </xf>
    <xf numFmtId="0" fontId="17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/>
    <xf numFmtId="0" fontId="20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/>
    </xf>
    <xf numFmtId="0" fontId="21" fillId="0" borderId="9" xfId="0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0" fontId="20" fillId="0" borderId="0" xfId="0" applyFont="1"/>
    <xf numFmtId="0" fontId="21" fillId="0" borderId="9" xfId="0" applyFont="1" applyBorder="1" applyAlignment="1">
      <alignment wrapText="1"/>
    </xf>
    <xf numFmtId="3" fontId="21" fillId="0" borderId="9" xfId="0" applyNumberFormat="1" applyFont="1" applyBorder="1" applyAlignment="1">
      <alignment horizontal="center"/>
    </xf>
    <xf numFmtId="0" fontId="22" fillId="0" borderId="9" xfId="0" applyFont="1" applyBorder="1"/>
    <xf numFmtId="3" fontId="21" fillId="0" borderId="10" xfId="0" applyNumberFormat="1" applyFont="1" applyBorder="1" applyAlignment="1">
      <alignment horizontal="center" wrapText="1"/>
    </xf>
    <xf numFmtId="3" fontId="20" fillId="0" borderId="0" xfId="0" applyNumberFormat="1" applyFont="1"/>
    <xf numFmtId="0" fontId="21" fillId="0" borderId="9" xfId="0" applyFont="1" applyBorder="1"/>
    <xf numFmtId="0" fontId="24" fillId="0" borderId="0" xfId="0" applyFont="1"/>
    <xf numFmtId="0" fontId="25" fillId="0" borderId="9" xfId="0" applyFont="1" applyBorder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3" fontId="20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20" fillId="0" borderId="0" xfId="0" applyFont="1" applyBorder="1" applyAlignment="1">
      <alignment wrapText="1"/>
    </xf>
    <xf numFmtId="0" fontId="20" fillId="0" borderId="0" xfId="0" applyFont="1" applyBorder="1" applyAlignment="1">
      <alignment horizontal="left"/>
    </xf>
    <xf numFmtId="0" fontId="21" fillId="0" borderId="9" xfId="0" applyFont="1" applyBorder="1" applyAlignment="1">
      <alignment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0" xfId="0" applyFont="1" applyBorder="1" applyAlignment="1">
      <alignment wrapText="1"/>
    </xf>
    <xf numFmtId="0" fontId="21" fillId="0" borderId="0" xfId="0" applyFont="1" applyBorder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wrapText="1"/>
    </xf>
    <xf numFmtId="3" fontId="21" fillId="0" borderId="9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left" vertical="top" wrapText="1"/>
    </xf>
  </cellXfs>
  <cellStyles count="4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Заголовок 3" xfId="28"/>
    <cellStyle name="Заголовок 4" xfId="29"/>
    <cellStyle name="Итог" xfId="30"/>
    <cellStyle name="Контрольная ячейка" xfId="31"/>
    <cellStyle name="Название" xfId="32"/>
    <cellStyle name="Нейтральный" xfId="33"/>
    <cellStyle name="Обычный" xfId="0" builtinId="0"/>
    <cellStyle name="Плохой" xfId="34"/>
    <cellStyle name="Пояснение" xfId="35"/>
    <cellStyle name="Примечание" xfId="36"/>
    <cellStyle name="Связанная ячейка" xfId="37"/>
    <cellStyle name="Текст предупреждения" xfId="38"/>
    <cellStyle name="Хороший" xfId="3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4"/>
  <sheetViews>
    <sheetView tabSelected="1" topLeftCell="A58" zoomScale="95" zoomScaleNormal="95" workbookViewId="0">
      <selection activeCell="L21" sqref="L21"/>
    </sheetView>
  </sheetViews>
  <sheetFormatPr defaultColWidth="9.28515625" defaultRowHeight="15.75" x14ac:dyDescent="0.25"/>
  <cols>
    <col min="1" max="1" width="7.42578125" style="1" customWidth="1"/>
    <col min="2" max="2" width="40.42578125" style="1" customWidth="1"/>
    <col min="3" max="3" width="13.5703125" style="2" customWidth="1"/>
    <col min="4" max="4" width="14.42578125" style="2" customWidth="1"/>
    <col min="5" max="5" width="17.140625" style="2" customWidth="1"/>
    <col min="6" max="245" width="8.85546875" style="1" customWidth="1"/>
  </cols>
  <sheetData>
    <row r="1" spans="1:7" ht="16.5" x14ac:dyDescent="0.25">
      <c r="A1" s="3" t="s">
        <v>0</v>
      </c>
      <c r="B1" s="4"/>
      <c r="C1" s="40" t="s">
        <v>1</v>
      </c>
      <c r="D1" s="40"/>
      <c r="E1" s="40"/>
    </row>
    <row r="2" spans="1:7" ht="16.5" x14ac:dyDescent="0.25">
      <c r="A2" s="3"/>
      <c r="B2" s="4"/>
      <c r="C2" s="40" t="s">
        <v>2</v>
      </c>
      <c r="D2" s="40"/>
      <c r="E2" s="40"/>
    </row>
    <row r="3" spans="1:7" s="5" customFormat="1" ht="16.5" x14ac:dyDescent="0.25">
      <c r="A3" s="3"/>
      <c r="B3" s="4"/>
      <c r="C3" s="40" t="s">
        <v>3</v>
      </c>
      <c r="D3" s="40"/>
      <c r="E3" s="40"/>
    </row>
    <row r="4" spans="1:7" ht="13.7" customHeight="1" x14ac:dyDescent="0.25">
      <c r="A4" s="3"/>
      <c r="B4" s="4"/>
      <c r="C4" s="4"/>
      <c r="D4" s="4"/>
      <c r="E4" s="4"/>
    </row>
    <row r="5" spans="1:7" ht="16.5" x14ac:dyDescent="0.25">
      <c r="A5" s="3"/>
      <c r="B5" s="44" t="s">
        <v>4</v>
      </c>
      <c r="C5" s="44"/>
      <c r="D5" s="44"/>
      <c r="E5" s="44"/>
    </row>
    <row r="6" spans="1:7" ht="16.5" x14ac:dyDescent="0.25">
      <c r="A6" s="3"/>
      <c r="B6" s="44" t="s">
        <v>5</v>
      </c>
      <c r="C6" s="44"/>
      <c r="D6" s="44"/>
      <c r="E6" s="44"/>
    </row>
    <row r="7" spans="1:7" ht="16.5" x14ac:dyDescent="0.25">
      <c r="A7" s="3"/>
      <c r="B7" s="44" t="s">
        <v>6</v>
      </c>
      <c r="C7" s="44"/>
      <c r="D7" s="44"/>
      <c r="E7" s="44"/>
    </row>
    <row r="8" spans="1:7" ht="16.149999999999999" customHeight="1" x14ac:dyDescent="0.25">
      <c r="A8" s="3"/>
      <c r="B8" s="6"/>
      <c r="C8" s="45" t="s">
        <v>7</v>
      </c>
      <c r="D8" s="45"/>
      <c r="E8" s="45"/>
    </row>
    <row r="9" spans="1:7" ht="17.25" customHeight="1" x14ac:dyDescent="0.25">
      <c r="A9" s="3"/>
      <c r="B9" s="46" t="s">
        <v>8</v>
      </c>
      <c r="C9" s="46"/>
      <c r="D9" s="46"/>
      <c r="E9" s="46"/>
      <c r="G9" s="7"/>
    </row>
    <row r="10" spans="1:7" ht="35.65" customHeight="1" x14ac:dyDescent="0.25">
      <c r="A10" s="3"/>
      <c r="B10" s="40" t="s">
        <v>9</v>
      </c>
      <c r="C10" s="40"/>
      <c r="D10" s="40"/>
      <c r="E10" s="40"/>
    </row>
    <row r="11" spans="1:7" ht="11.85" customHeight="1" x14ac:dyDescent="0.25">
      <c r="A11" s="3"/>
      <c r="B11" s="8"/>
      <c r="C11" s="9"/>
      <c r="D11" s="9"/>
      <c r="E11" s="9"/>
    </row>
    <row r="12" spans="1:7" ht="15.75" customHeight="1" x14ac:dyDescent="0.25">
      <c r="A12" s="3"/>
      <c r="B12" s="40" t="s">
        <v>10</v>
      </c>
      <c r="C12" s="40"/>
      <c r="D12" s="40"/>
      <c r="E12" s="40"/>
    </row>
    <row r="13" spans="1:7" ht="8.25" customHeight="1" x14ac:dyDescent="0.25">
      <c r="A13" s="3"/>
      <c r="B13" s="8"/>
      <c r="C13" s="9"/>
      <c r="D13" s="9"/>
      <c r="E13" s="9"/>
    </row>
    <row r="14" spans="1:7" ht="15.6" customHeight="1" x14ac:dyDescent="0.25">
      <c r="A14" s="3"/>
      <c r="B14" s="40" t="s">
        <v>11</v>
      </c>
      <c r="C14" s="40"/>
      <c r="D14" s="40"/>
      <c r="E14" s="40"/>
    </row>
    <row r="15" spans="1:7" ht="23.65" customHeight="1" x14ac:dyDescent="0.25">
      <c r="A15" s="3"/>
      <c r="B15" s="8"/>
      <c r="C15" s="9"/>
      <c r="D15" s="9"/>
      <c r="E15" s="9"/>
    </row>
    <row r="16" spans="1:7" ht="21.6" customHeight="1" x14ac:dyDescent="0.25">
      <c r="A16" s="41" t="s">
        <v>12</v>
      </c>
      <c r="B16" s="41"/>
      <c r="C16" s="41"/>
      <c r="D16" s="41"/>
      <c r="E16" s="41"/>
    </row>
    <row r="17" spans="1:256" s="5" customFormat="1" ht="19.350000000000001" customHeight="1" x14ac:dyDescent="0.3">
      <c r="A17" s="42" t="s">
        <v>13</v>
      </c>
      <c r="B17" s="42"/>
      <c r="C17" s="42"/>
      <c r="D17" s="42"/>
      <c r="E17" s="42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</row>
    <row r="18" spans="1:256" ht="18.75" customHeight="1" x14ac:dyDescent="0.25">
      <c r="A18" s="41" t="s">
        <v>14</v>
      </c>
      <c r="B18" s="41"/>
      <c r="C18" s="41"/>
      <c r="D18" s="41"/>
      <c r="E18" s="41"/>
    </row>
    <row r="19" spans="1:256" ht="12.6" customHeight="1" x14ac:dyDescent="0.25">
      <c r="A19" s="11"/>
      <c r="B19" s="11"/>
      <c r="C19" s="11"/>
      <c r="D19" s="11"/>
      <c r="E19" s="11"/>
    </row>
    <row r="20" spans="1:256" ht="46.5" customHeight="1" x14ac:dyDescent="0.25">
      <c r="A20" s="12" t="s">
        <v>15</v>
      </c>
      <c r="B20" s="12" t="s">
        <v>16</v>
      </c>
      <c r="C20" s="12" t="s">
        <v>17</v>
      </c>
      <c r="D20" s="13" t="s">
        <v>18</v>
      </c>
      <c r="E20" s="13" t="s">
        <v>19</v>
      </c>
    </row>
    <row r="21" spans="1:256" ht="24.4" customHeight="1" x14ac:dyDescent="0.25">
      <c r="A21" s="12"/>
      <c r="B21" s="43" t="s">
        <v>20</v>
      </c>
      <c r="C21" s="43"/>
      <c r="D21" s="43"/>
      <c r="E21" s="43"/>
    </row>
    <row r="22" spans="1:256" s="18" customFormat="1" ht="19.350000000000001" customHeight="1" x14ac:dyDescent="0.3">
      <c r="A22" s="14">
        <v>1</v>
      </c>
      <c r="B22" s="15" t="s">
        <v>21</v>
      </c>
      <c r="C22" s="16">
        <v>1</v>
      </c>
      <c r="D22" s="17">
        <v>8500</v>
      </c>
      <c r="E22" s="17">
        <f>C22*D22</f>
        <v>8500</v>
      </c>
    </row>
    <row r="23" spans="1:256" s="18" customFormat="1" ht="35.25" customHeight="1" x14ac:dyDescent="0.3">
      <c r="A23" s="14">
        <v>2</v>
      </c>
      <c r="B23" s="19" t="s">
        <v>22</v>
      </c>
      <c r="C23" s="14">
        <v>2</v>
      </c>
      <c r="D23" s="20">
        <v>8245</v>
      </c>
      <c r="E23" s="20">
        <f>C23*D23</f>
        <v>16490</v>
      </c>
    </row>
    <row r="24" spans="1:256" s="18" customFormat="1" ht="18.75" x14ac:dyDescent="0.3">
      <c r="A24" s="14">
        <v>3</v>
      </c>
      <c r="B24" s="19" t="s">
        <v>23</v>
      </c>
      <c r="C24" s="14">
        <v>1</v>
      </c>
      <c r="D24" s="20">
        <v>4400</v>
      </c>
      <c r="E24" s="20">
        <v>4400</v>
      </c>
    </row>
    <row r="25" spans="1:256" s="18" customFormat="1" ht="18.75" x14ac:dyDescent="0.3">
      <c r="A25" s="14">
        <v>4</v>
      </c>
      <c r="B25" s="19" t="s">
        <v>24</v>
      </c>
      <c r="C25" s="14">
        <v>1</v>
      </c>
      <c r="D25" s="20">
        <v>4540</v>
      </c>
      <c r="E25" s="20">
        <f>C25*D25</f>
        <v>4540</v>
      </c>
    </row>
    <row r="26" spans="1:256" s="18" customFormat="1" ht="32.25" customHeight="1" x14ac:dyDescent="0.3">
      <c r="A26" s="14">
        <v>5</v>
      </c>
      <c r="B26" s="19" t="s">
        <v>25</v>
      </c>
      <c r="C26" s="14">
        <v>3</v>
      </c>
      <c r="D26" s="20">
        <v>3911</v>
      </c>
      <c r="E26" s="20">
        <f>C26*D26</f>
        <v>11733</v>
      </c>
    </row>
    <row r="27" spans="1:256" s="18" customFormat="1" ht="18.75" x14ac:dyDescent="0.3">
      <c r="A27" s="14">
        <v>6</v>
      </c>
      <c r="B27" s="19" t="s">
        <v>26</v>
      </c>
      <c r="C27" s="14">
        <v>3</v>
      </c>
      <c r="D27" s="20">
        <v>3911</v>
      </c>
      <c r="E27" s="20">
        <f>C27*D27</f>
        <v>11733</v>
      </c>
    </row>
    <row r="28" spans="1:256" s="18" customFormat="1" ht="18.75" customHeight="1" x14ac:dyDescent="0.3">
      <c r="A28" s="14"/>
      <c r="B28" s="19" t="s">
        <v>27</v>
      </c>
      <c r="C28" s="14">
        <f>SUM(C22:C27)</f>
        <v>11</v>
      </c>
      <c r="D28" s="20"/>
      <c r="E28" s="20">
        <f>SUM(E22:E27)</f>
        <v>57396</v>
      </c>
    </row>
    <row r="29" spans="1:256" s="18" customFormat="1" ht="18.95" customHeight="1" x14ac:dyDescent="0.3">
      <c r="A29" s="14"/>
      <c r="B29" s="38" t="s">
        <v>28</v>
      </c>
      <c r="C29" s="38"/>
      <c r="D29" s="38"/>
      <c r="E29" s="38"/>
    </row>
    <row r="30" spans="1:256" s="18" customFormat="1" ht="18.75" customHeight="1" x14ac:dyDescent="0.3">
      <c r="A30" s="14">
        <v>1</v>
      </c>
      <c r="B30" s="19" t="s">
        <v>29</v>
      </c>
      <c r="C30" s="14">
        <v>1</v>
      </c>
      <c r="D30" s="20">
        <v>7200</v>
      </c>
      <c r="E30" s="20">
        <f>D30</f>
        <v>7200</v>
      </c>
    </row>
    <row r="31" spans="1:256" s="18" customFormat="1" ht="18.75" customHeight="1" x14ac:dyDescent="0.3">
      <c r="A31" s="14">
        <v>2</v>
      </c>
      <c r="B31" s="19" t="s">
        <v>30</v>
      </c>
      <c r="C31" s="14">
        <v>2</v>
      </c>
      <c r="D31" s="20">
        <v>5500</v>
      </c>
      <c r="E31" s="20">
        <f>C31*D31</f>
        <v>11000</v>
      </c>
    </row>
    <row r="32" spans="1:256" s="18" customFormat="1" ht="18.75" customHeight="1" x14ac:dyDescent="0.3">
      <c r="A32" s="14"/>
      <c r="B32" s="19" t="s">
        <v>27</v>
      </c>
      <c r="C32" s="14">
        <f>C30+C31</f>
        <v>3</v>
      </c>
      <c r="D32" s="20"/>
      <c r="E32" s="20">
        <f>E30+E31</f>
        <v>18200</v>
      </c>
    </row>
    <row r="33" spans="1:5" s="18" customFormat="1" ht="16.899999999999999" customHeight="1" x14ac:dyDescent="0.3">
      <c r="A33" s="21"/>
      <c r="B33" s="39" t="s">
        <v>31</v>
      </c>
      <c r="C33" s="39"/>
      <c r="D33" s="39"/>
      <c r="E33" s="39"/>
    </row>
    <row r="34" spans="1:5" s="18" customFormat="1" ht="18.75" x14ac:dyDescent="0.3">
      <c r="A34" s="14">
        <v>1</v>
      </c>
      <c r="B34" s="19" t="s">
        <v>29</v>
      </c>
      <c r="C34" s="14">
        <v>1</v>
      </c>
      <c r="D34" s="20">
        <v>7200</v>
      </c>
      <c r="E34" s="20">
        <f>C34*D34</f>
        <v>7200</v>
      </c>
    </row>
    <row r="35" spans="1:5" s="18" customFormat="1" ht="18.75" x14ac:dyDescent="0.3">
      <c r="A35" s="14">
        <v>2</v>
      </c>
      <c r="B35" s="19" t="s">
        <v>32</v>
      </c>
      <c r="C35" s="14">
        <v>1</v>
      </c>
      <c r="D35" s="20">
        <v>6984</v>
      </c>
      <c r="E35" s="20">
        <f>C35*D35</f>
        <v>6984</v>
      </c>
    </row>
    <row r="36" spans="1:5" s="18" customFormat="1" ht="18.75" x14ac:dyDescent="0.3">
      <c r="A36" s="14">
        <v>3</v>
      </c>
      <c r="B36" s="19" t="s">
        <v>33</v>
      </c>
      <c r="C36" s="14">
        <v>2</v>
      </c>
      <c r="D36" s="20">
        <v>5500</v>
      </c>
      <c r="E36" s="20">
        <f>C36*D36</f>
        <v>11000</v>
      </c>
    </row>
    <row r="37" spans="1:5" s="18" customFormat="1" ht="18.75" x14ac:dyDescent="0.3">
      <c r="A37" s="14">
        <v>4</v>
      </c>
      <c r="B37" s="19" t="s">
        <v>34</v>
      </c>
      <c r="C37" s="14">
        <v>1</v>
      </c>
      <c r="D37" s="20">
        <v>5050</v>
      </c>
      <c r="E37" s="20">
        <f>C37*D37</f>
        <v>5050</v>
      </c>
    </row>
    <row r="38" spans="1:5" s="18" customFormat="1" ht="17.850000000000001" customHeight="1" x14ac:dyDescent="0.3">
      <c r="A38" s="14"/>
      <c r="B38" s="19" t="s">
        <v>27</v>
      </c>
      <c r="C38" s="14">
        <f>SUM(C34:C37)</f>
        <v>5</v>
      </c>
      <c r="D38" s="20"/>
      <c r="E38" s="20">
        <f>SUM(E34:E37)</f>
        <v>30234</v>
      </c>
    </row>
    <row r="39" spans="1:5" s="18" customFormat="1" ht="21" customHeight="1" x14ac:dyDescent="0.3">
      <c r="A39" s="17"/>
      <c r="B39" s="39" t="s">
        <v>35</v>
      </c>
      <c r="C39" s="39"/>
      <c r="D39" s="39"/>
      <c r="E39" s="39"/>
    </row>
    <row r="40" spans="1:5" s="18" customFormat="1" ht="18.75" x14ac:dyDescent="0.3">
      <c r="A40" s="14">
        <v>1</v>
      </c>
      <c r="B40" s="19" t="s">
        <v>29</v>
      </c>
      <c r="C40" s="14">
        <v>1</v>
      </c>
      <c r="D40" s="20">
        <v>7200</v>
      </c>
      <c r="E40" s="20">
        <f>C40*D40</f>
        <v>7200</v>
      </c>
    </row>
    <row r="41" spans="1:5" s="18" customFormat="1" ht="18.75" x14ac:dyDescent="0.3">
      <c r="A41" s="14">
        <v>2</v>
      </c>
      <c r="B41" s="19" t="s">
        <v>30</v>
      </c>
      <c r="C41" s="14">
        <v>1</v>
      </c>
      <c r="D41" s="20">
        <v>5500</v>
      </c>
      <c r="E41" s="20">
        <f>C41*D41</f>
        <v>5500</v>
      </c>
    </row>
    <row r="42" spans="1:5" s="18" customFormat="1" ht="18.75" x14ac:dyDescent="0.3">
      <c r="A42" s="14">
        <v>3</v>
      </c>
      <c r="B42" s="19" t="s">
        <v>36</v>
      </c>
      <c r="C42" s="14">
        <v>1</v>
      </c>
      <c r="D42" s="20">
        <v>5050</v>
      </c>
      <c r="E42" s="20">
        <f>D42</f>
        <v>5050</v>
      </c>
    </row>
    <row r="43" spans="1:5" s="18" customFormat="1" ht="18.75" x14ac:dyDescent="0.3">
      <c r="A43" s="14">
        <v>4</v>
      </c>
      <c r="B43" s="19" t="s">
        <v>37</v>
      </c>
      <c r="C43" s="14">
        <v>1</v>
      </c>
      <c r="D43" s="20">
        <v>4950</v>
      </c>
      <c r="E43" s="20">
        <f>C43*D43</f>
        <v>4950</v>
      </c>
    </row>
    <row r="44" spans="1:5" s="18" customFormat="1" ht="17.850000000000001" customHeight="1" x14ac:dyDescent="0.3">
      <c r="A44" s="14"/>
      <c r="B44" s="19" t="s">
        <v>27</v>
      </c>
      <c r="C44" s="14">
        <f>SUM(C40:C43)</f>
        <v>4</v>
      </c>
      <c r="D44" s="20"/>
      <c r="E44" s="20">
        <f>E40+E41+E43+E42</f>
        <v>22700</v>
      </c>
    </row>
    <row r="45" spans="1:5" s="18" customFormat="1" ht="18.2" customHeight="1" x14ac:dyDescent="0.3">
      <c r="A45" s="20"/>
      <c r="B45" s="39" t="s">
        <v>38</v>
      </c>
      <c r="C45" s="39"/>
      <c r="D45" s="39"/>
      <c r="E45" s="39"/>
    </row>
    <row r="46" spans="1:5" s="18" customFormat="1" ht="18.75" x14ac:dyDescent="0.3">
      <c r="A46" s="14">
        <v>1</v>
      </c>
      <c r="B46" s="19" t="s">
        <v>39</v>
      </c>
      <c r="C46" s="14">
        <v>1</v>
      </c>
      <c r="D46" s="20">
        <v>7200</v>
      </c>
      <c r="E46" s="20">
        <f>C46*D46</f>
        <v>7200</v>
      </c>
    </row>
    <row r="47" spans="1:5" s="18" customFormat="1" ht="18.75" x14ac:dyDescent="0.3">
      <c r="A47" s="14">
        <v>2</v>
      </c>
      <c r="B47" s="19" t="s">
        <v>32</v>
      </c>
      <c r="C47" s="14">
        <v>1</v>
      </c>
      <c r="D47" s="20">
        <v>6984</v>
      </c>
      <c r="E47" s="20">
        <f>C47*D47</f>
        <v>6984</v>
      </c>
    </row>
    <row r="48" spans="1:5" s="18" customFormat="1" ht="18.75" x14ac:dyDescent="0.3">
      <c r="A48" s="14">
        <v>3</v>
      </c>
      <c r="B48" s="19" t="s">
        <v>30</v>
      </c>
      <c r="C48" s="14">
        <v>6</v>
      </c>
      <c r="D48" s="20">
        <v>5500</v>
      </c>
      <c r="E48" s="20">
        <f>C48*D48</f>
        <v>33000</v>
      </c>
    </row>
    <row r="49" spans="1:5" s="18" customFormat="1" ht="18.75" x14ac:dyDescent="0.3">
      <c r="A49" s="14">
        <v>4</v>
      </c>
      <c r="B49" s="19" t="s">
        <v>36</v>
      </c>
      <c r="C49" s="14">
        <v>3</v>
      </c>
      <c r="D49" s="20">
        <v>5050</v>
      </c>
      <c r="E49" s="20">
        <f>C49*D49</f>
        <v>15150</v>
      </c>
    </row>
    <row r="50" spans="1:5" s="18" customFormat="1" ht="18.600000000000001" customHeight="1" x14ac:dyDescent="0.3">
      <c r="A50" s="14"/>
      <c r="B50" s="19" t="s">
        <v>27</v>
      </c>
      <c r="C50" s="14">
        <f>C46+C47+C48+C49</f>
        <v>11</v>
      </c>
      <c r="D50" s="20"/>
      <c r="E50" s="20">
        <f>E46+E47+E48+E49</f>
        <v>62334</v>
      </c>
    </row>
    <row r="51" spans="1:5" s="18" customFormat="1" ht="25.35" customHeight="1" x14ac:dyDescent="0.3">
      <c r="A51" s="14"/>
      <c r="B51" s="34" t="s">
        <v>40</v>
      </c>
      <c r="C51" s="34"/>
      <c r="D51" s="34"/>
      <c r="E51" s="34"/>
    </row>
    <row r="52" spans="1:5" s="18" customFormat="1" ht="25.5" customHeight="1" x14ac:dyDescent="0.3">
      <c r="A52" s="14">
        <v>1</v>
      </c>
      <c r="B52" s="19" t="s">
        <v>39</v>
      </c>
      <c r="C52" s="14">
        <v>1</v>
      </c>
      <c r="D52" s="20">
        <v>7200</v>
      </c>
      <c r="E52" s="20">
        <f>C52*D52</f>
        <v>7200</v>
      </c>
    </row>
    <row r="53" spans="1:5" s="18" customFormat="1" ht="18.75" x14ac:dyDescent="0.3">
      <c r="A53" s="14">
        <v>2</v>
      </c>
      <c r="B53" s="19" t="s">
        <v>30</v>
      </c>
      <c r="C53" s="14">
        <v>1</v>
      </c>
      <c r="D53" s="20">
        <v>5500</v>
      </c>
      <c r="E53" s="20">
        <f>C53*D53</f>
        <v>5500</v>
      </c>
    </row>
    <row r="54" spans="1:5" s="18" customFormat="1" ht="18.75" x14ac:dyDescent="0.3">
      <c r="A54" s="14">
        <v>3</v>
      </c>
      <c r="B54" s="19" t="s">
        <v>36</v>
      </c>
      <c r="C54" s="14">
        <v>2</v>
      </c>
      <c r="D54" s="20">
        <v>5050</v>
      </c>
      <c r="E54" s="20">
        <f>C54*D54</f>
        <v>10100</v>
      </c>
    </row>
    <row r="55" spans="1:5" s="18" customFormat="1" ht="37.5" x14ac:dyDescent="0.3">
      <c r="A55" s="14"/>
      <c r="B55" s="19" t="s">
        <v>27</v>
      </c>
      <c r="C55" s="14">
        <f>C52+C53+C54</f>
        <v>4</v>
      </c>
      <c r="D55" s="20"/>
      <c r="E55" s="20">
        <f>E52+E53+E54</f>
        <v>22800</v>
      </c>
    </row>
    <row r="56" spans="1:5" s="18" customFormat="1" ht="19.7" customHeight="1" x14ac:dyDescent="0.3">
      <c r="A56" s="39" t="s">
        <v>41</v>
      </c>
      <c r="B56" s="39"/>
      <c r="C56" s="39"/>
      <c r="D56" s="39"/>
      <c r="E56" s="39"/>
    </row>
    <row r="57" spans="1:5" s="18" customFormat="1" ht="18.600000000000001" customHeight="1" x14ac:dyDescent="0.3">
      <c r="A57" s="14">
        <v>1</v>
      </c>
      <c r="B57" s="19" t="s">
        <v>39</v>
      </c>
      <c r="C57" s="14">
        <v>1</v>
      </c>
      <c r="D57" s="20">
        <v>7200</v>
      </c>
      <c r="E57" s="20">
        <f>D57*C57</f>
        <v>7200</v>
      </c>
    </row>
    <row r="58" spans="1:5" s="18" customFormat="1" ht="18.600000000000001" customHeight="1" x14ac:dyDescent="0.3">
      <c r="A58" s="14">
        <v>2</v>
      </c>
      <c r="B58" s="19" t="s">
        <v>32</v>
      </c>
      <c r="C58" s="14">
        <v>1</v>
      </c>
      <c r="D58" s="20">
        <v>6984</v>
      </c>
      <c r="E58" s="20">
        <f>D58*C58</f>
        <v>6984</v>
      </c>
    </row>
    <row r="59" spans="1:5" s="18" customFormat="1" ht="20.45" customHeight="1" x14ac:dyDescent="0.3">
      <c r="A59" s="14"/>
      <c r="B59" s="34" t="s">
        <v>42</v>
      </c>
      <c r="C59" s="34"/>
      <c r="D59" s="34"/>
      <c r="E59" s="34"/>
    </row>
    <row r="60" spans="1:5" s="18" customFormat="1" ht="18.600000000000001" customHeight="1" x14ac:dyDescent="0.3">
      <c r="A60" s="14">
        <v>1</v>
      </c>
      <c r="B60" s="19" t="s">
        <v>43</v>
      </c>
      <c r="C60" s="14">
        <v>1</v>
      </c>
      <c r="D60" s="20">
        <v>6200</v>
      </c>
      <c r="E60" s="20">
        <f>D60*C60</f>
        <v>6200</v>
      </c>
    </row>
    <row r="61" spans="1:5" s="18" customFormat="1" ht="21" customHeight="1" x14ac:dyDescent="0.3">
      <c r="A61" s="14">
        <v>2</v>
      </c>
      <c r="B61" s="19" t="s">
        <v>30</v>
      </c>
      <c r="C61" s="14">
        <v>6</v>
      </c>
      <c r="D61" s="20">
        <v>5500</v>
      </c>
      <c r="E61" s="20">
        <f>D61*C61</f>
        <v>33000</v>
      </c>
    </row>
    <row r="62" spans="1:5" s="18" customFormat="1" ht="17.45" customHeight="1" x14ac:dyDescent="0.3">
      <c r="A62" s="14">
        <v>3</v>
      </c>
      <c r="B62" s="19" t="s">
        <v>36</v>
      </c>
      <c r="C62" s="14">
        <v>12</v>
      </c>
      <c r="D62" s="20">
        <v>5050</v>
      </c>
      <c r="E62" s="20">
        <f>D62*C62</f>
        <v>60600</v>
      </c>
    </row>
    <row r="63" spans="1:5" s="18" customFormat="1" ht="19.7" customHeight="1" x14ac:dyDescent="0.3">
      <c r="A63" s="14">
        <v>4</v>
      </c>
      <c r="B63" s="19" t="s">
        <v>44</v>
      </c>
      <c r="C63" s="14">
        <v>2</v>
      </c>
      <c r="D63" s="20">
        <v>5050</v>
      </c>
      <c r="E63" s="20">
        <f>D63*C63</f>
        <v>10100</v>
      </c>
    </row>
    <row r="64" spans="1:5" s="18" customFormat="1" ht="18.95" customHeight="1" x14ac:dyDescent="0.3">
      <c r="A64" s="14">
        <v>5</v>
      </c>
      <c r="B64" s="19" t="s">
        <v>37</v>
      </c>
      <c r="C64" s="14">
        <v>4</v>
      </c>
      <c r="D64" s="20">
        <v>4950</v>
      </c>
      <c r="E64" s="20">
        <f>D64*C64</f>
        <v>19800</v>
      </c>
    </row>
    <row r="65" spans="1:5" s="18" customFormat="1" ht="24.4" customHeight="1" x14ac:dyDescent="0.3">
      <c r="A65" s="14"/>
      <c r="B65" s="34" t="s">
        <v>45</v>
      </c>
      <c r="C65" s="34"/>
      <c r="D65" s="34"/>
      <c r="E65" s="34"/>
    </row>
    <row r="66" spans="1:5" s="18" customFormat="1" ht="17.45" customHeight="1" x14ac:dyDescent="0.3">
      <c r="A66" s="14">
        <v>1</v>
      </c>
      <c r="B66" s="19" t="s">
        <v>43</v>
      </c>
      <c r="C66" s="14">
        <v>1</v>
      </c>
      <c r="D66" s="20">
        <v>6200</v>
      </c>
      <c r="E66" s="22">
        <f>D66*C66</f>
        <v>6200</v>
      </c>
    </row>
    <row r="67" spans="1:5" s="18" customFormat="1" ht="23.65" customHeight="1" x14ac:dyDescent="0.3">
      <c r="A67" s="14">
        <v>2</v>
      </c>
      <c r="B67" s="19" t="s">
        <v>30</v>
      </c>
      <c r="C67" s="14">
        <v>2</v>
      </c>
      <c r="D67" s="20">
        <v>5500</v>
      </c>
      <c r="E67" s="22">
        <f>D67*C67</f>
        <v>11000</v>
      </c>
    </row>
    <row r="68" spans="1:5" s="18" customFormat="1" ht="18.2" customHeight="1" x14ac:dyDescent="0.3">
      <c r="A68" s="14">
        <v>3</v>
      </c>
      <c r="B68" s="19" t="s">
        <v>36</v>
      </c>
      <c r="C68" s="14">
        <v>3</v>
      </c>
      <c r="D68" s="20">
        <v>5050</v>
      </c>
      <c r="E68" s="22">
        <f>D68*C68</f>
        <v>15150</v>
      </c>
    </row>
    <row r="69" spans="1:5" s="18" customFormat="1" ht="20.45" customHeight="1" x14ac:dyDescent="0.3">
      <c r="A69" s="14"/>
      <c r="B69" s="34" t="s">
        <v>46</v>
      </c>
      <c r="C69" s="34"/>
      <c r="D69" s="34"/>
      <c r="E69" s="34"/>
    </row>
    <row r="70" spans="1:5" s="18" customFormat="1" ht="23.65" customHeight="1" x14ac:dyDescent="0.3">
      <c r="A70" s="14">
        <v>1</v>
      </c>
      <c r="B70" s="19" t="s">
        <v>43</v>
      </c>
      <c r="C70" s="14">
        <v>1</v>
      </c>
      <c r="D70" s="20">
        <v>6200</v>
      </c>
      <c r="E70" s="22">
        <f>D70*C70</f>
        <v>6200</v>
      </c>
    </row>
    <row r="71" spans="1:5" s="18" customFormat="1" ht="23.65" customHeight="1" x14ac:dyDescent="0.3">
      <c r="A71" s="14">
        <v>2</v>
      </c>
      <c r="B71" s="19" t="s">
        <v>30</v>
      </c>
      <c r="C71" s="14">
        <v>1</v>
      </c>
      <c r="D71" s="20">
        <v>5500</v>
      </c>
      <c r="E71" s="22">
        <f>D71*C71</f>
        <v>5500</v>
      </c>
    </row>
    <row r="72" spans="1:5" s="18" customFormat="1" ht="22.7" customHeight="1" x14ac:dyDescent="0.3">
      <c r="A72" s="14">
        <v>3</v>
      </c>
      <c r="B72" s="19" t="s">
        <v>36</v>
      </c>
      <c r="C72" s="14">
        <v>3</v>
      </c>
      <c r="D72" s="20">
        <v>5050</v>
      </c>
      <c r="E72" s="22">
        <f>D72*C72</f>
        <v>15150</v>
      </c>
    </row>
    <row r="73" spans="1:5" s="18" customFormat="1" ht="17.45" customHeight="1" x14ac:dyDescent="0.3">
      <c r="A73" s="14"/>
      <c r="B73" s="19" t="s">
        <v>27</v>
      </c>
      <c r="C73" s="14">
        <f>C72+C71+C70+C68+C67+C66+C64+C63+C62+C61+C60+C58+C57</f>
        <v>38</v>
      </c>
      <c r="D73" s="20"/>
      <c r="E73" s="20">
        <f>SUM( E57+E58+E60+E61+E62+E63+E64+E66+E67+E68+E70+E71+E72)</f>
        <v>203084</v>
      </c>
    </row>
    <row r="74" spans="1:5" s="18" customFormat="1" ht="23.65" customHeight="1" x14ac:dyDescent="0.3">
      <c r="A74" s="14"/>
      <c r="B74" s="34" t="s">
        <v>47</v>
      </c>
      <c r="C74" s="34"/>
      <c r="D74" s="34"/>
      <c r="E74" s="34"/>
    </row>
    <row r="75" spans="1:5" s="18" customFormat="1" ht="22.9" customHeight="1" x14ac:dyDescent="0.3">
      <c r="A75" s="14">
        <v>1</v>
      </c>
      <c r="B75" s="19" t="s">
        <v>39</v>
      </c>
      <c r="C75" s="14">
        <v>1</v>
      </c>
      <c r="D75" s="20">
        <v>7200</v>
      </c>
      <c r="E75" s="20">
        <f>C75*D75</f>
        <v>7200</v>
      </c>
    </row>
    <row r="76" spans="1:5" s="18" customFormat="1" ht="23.65" customHeight="1" x14ac:dyDescent="0.3">
      <c r="A76" s="14">
        <v>2</v>
      </c>
      <c r="B76" s="19" t="s">
        <v>32</v>
      </c>
      <c r="C76" s="14">
        <v>1</v>
      </c>
      <c r="D76" s="20">
        <v>6984</v>
      </c>
      <c r="E76" s="20">
        <f>C76*D76</f>
        <v>6984</v>
      </c>
    </row>
    <row r="77" spans="1:5" s="18" customFormat="1" ht="20.45" customHeight="1" x14ac:dyDescent="0.3">
      <c r="A77" s="14"/>
      <c r="B77" s="34" t="s">
        <v>48</v>
      </c>
      <c r="C77" s="34"/>
      <c r="D77" s="34"/>
      <c r="E77" s="34"/>
    </row>
    <row r="78" spans="1:5" s="18" customFormat="1" ht="18.95" customHeight="1" x14ac:dyDescent="0.3">
      <c r="A78" s="14">
        <v>1</v>
      </c>
      <c r="B78" s="19" t="s">
        <v>43</v>
      </c>
      <c r="C78" s="14">
        <v>1</v>
      </c>
      <c r="D78" s="20">
        <v>6200</v>
      </c>
      <c r="E78" s="20">
        <f>C78*D78</f>
        <v>6200</v>
      </c>
    </row>
    <row r="79" spans="1:5" s="18" customFormat="1" ht="17.850000000000001" customHeight="1" x14ac:dyDescent="0.3">
      <c r="A79" s="14">
        <v>2</v>
      </c>
      <c r="B79" s="19" t="s">
        <v>30</v>
      </c>
      <c r="C79" s="14">
        <v>4</v>
      </c>
      <c r="D79" s="20">
        <v>5500</v>
      </c>
      <c r="E79" s="20">
        <f>C79*D79</f>
        <v>22000</v>
      </c>
    </row>
    <row r="80" spans="1:5" s="18" customFormat="1" ht="19.899999999999999" customHeight="1" x14ac:dyDescent="0.3">
      <c r="A80" s="14">
        <v>3</v>
      </c>
      <c r="B80" s="19" t="s">
        <v>36</v>
      </c>
      <c r="C80" s="14">
        <v>1</v>
      </c>
      <c r="D80" s="20">
        <v>5050</v>
      </c>
      <c r="E80" s="20">
        <f>C80*D80</f>
        <v>5050</v>
      </c>
    </row>
    <row r="81" spans="1:6" s="18" customFormat="1" ht="25.15" customHeight="1" x14ac:dyDescent="0.3">
      <c r="A81" s="14">
        <v>4</v>
      </c>
      <c r="B81" s="19" t="s">
        <v>37</v>
      </c>
      <c r="C81" s="14">
        <v>1</v>
      </c>
      <c r="D81" s="20">
        <v>4950</v>
      </c>
      <c r="E81" s="20">
        <f>C81*D81</f>
        <v>4950</v>
      </c>
      <c r="F81" s="23"/>
    </row>
    <row r="82" spans="1:6" s="18" customFormat="1" ht="36.75" customHeight="1" x14ac:dyDescent="0.3">
      <c r="A82" s="14"/>
      <c r="B82" s="34" t="s">
        <v>49</v>
      </c>
      <c r="C82" s="34"/>
      <c r="D82" s="34"/>
      <c r="E82" s="34"/>
    </row>
    <row r="83" spans="1:6" s="18" customFormat="1" ht="21.95" customHeight="1" x14ac:dyDescent="0.3">
      <c r="A83" s="14">
        <v>1</v>
      </c>
      <c r="B83" s="19" t="s">
        <v>43</v>
      </c>
      <c r="C83" s="14">
        <v>1</v>
      </c>
      <c r="D83" s="20">
        <v>6200</v>
      </c>
      <c r="E83" s="20">
        <f>C83*D83</f>
        <v>6200</v>
      </c>
    </row>
    <row r="84" spans="1:6" s="18" customFormat="1" ht="21" customHeight="1" x14ac:dyDescent="0.3">
      <c r="A84" s="14">
        <v>2</v>
      </c>
      <c r="B84" s="19" t="s">
        <v>30</v>
      </c>
      <c r="C84" s="14">
        <v>3</v>
      </c>
      <c r="D84" s="20">
        <v>5500</v>
      </c>
      <c r="E84" s="20">
        <f>C84*D84</f>
        <v>16500</v>
      </c>
    </row>
    <row r="85" spans="1:6" s="18" customFormat="1" ht="18.75" x14ac:dyDescent="0.3">
      <c r="A85" s="14">
        <v>3</v>
      </c>
      <c r="B85" s="19" t="s">
        <v>36</v>
      </c>
      <c r="C85" s="14">
        <v>2</v>
      </c>
      <c r="D85" s="20">
        <v>5050</v>
      </c>
      <c r="E85" s="20">
        <f>C85*D85</f>
        <v>10100</v>
      </c>
    </row>
    <row r="86" spans="1:6" s="18" customFormat="1" ht="18.75" x14ac:dyDescent="0.3">
      <c r="A86" s="14">
        <v>4</v>
      </c>
      <c r="B86" s="19" t="s">
        <v>37</v>
      </c>
      <c r="C86" s="14">
        <v>2</v>
      </c>
      <c r="D86" s="20">
        <v>4950</v>
      </c>
      <c r="E86" s="20">
        <f>C86*D86</f>
        <v>9900</v>
      </c>
      <c r="F86" s="23"/>
    </row>
    <row r="87" spans="1:6" s="18" customFormat="1" ht="37.5" x14ac:dyDescent="0.3">
      <c r="A87" s="14"/>
      <c r="B87" s="19" t="s">
        <v>27</v>
      </c>
      <c r="C87" s="14">
        <f>C75+C76+C78+C79+C80+C81+C83+C84+C85+C86</f>
        <v>17</v>
      </c>
      <c r="D87" s="20"/>
      <c r="E87" s="20">
        <f>E75+E76+E78+E79+E80+E81+E83+E84+E85+E86</f>
        <v>95084</v>
      </c>
    </row>
    <row r="88" spans="1:6" s="18" customFormat="1" ht="27.6" customHeight="1" x14ac:dyDescent="0.3">
      <c r="A88" s="14"/>
      <c r="B88" s="37" t="s">
        <v>50</v>
      </c>
      <c r="C88" s="37">
        <f>SUM(C57:C64)</f>
        <v>27</v>
      </c>
      <c r="D88" s="37"/>
      <c r="E88" s="37"/>
    </row>
    <row r="89" spans="1:6" s="18" customFormat="1" ht="18.75" x14ac:dyDescent="0.3">
      <c r="A89" s="14">
        <v>1</v>
      </c>
      <c r="B89" s="19" t="s">
        <v>39</v>
      </c>
      <c r="C89" s="14">
        <v>1</v>
      </c>
      <c r="D89" s="20">
        <v>7200</v>
      </c>
      <c r="E89" s="20">
        <f>C89*D89</f>
        <v>7200</v>
      </c>
    </row>
    <row r="90" spans="1:6" s="18" customFormat="1" ht="18.75" x14ac:dyDescent="0.3">
      <c r="A90" s="14">
        <v>2</v>
      </c>
      <c r="B90" s="19" t="s">
        <v>32</v>
      </c>
      <c r="C90" s="14">
        <v>1</v>
      </c>
      <c r="D90" s="20">
        <v>6984</v>
      </c>
      <c r="E90" s="20">
        <f>C90*D90</f>
        <v>6984</v>
      </c>
    </row>
    <row r="91" spans="1:6" s="18" customFormat="1" ht="18.75" x14ac:dyDescent="0.3">
      <c r="A91" s="14">
        <v>3</v>
      </c>
      <c r="B91" s="19" t="s">
        <v>30</v>
      </c>
      <c r="C91" s="14">
        <v>3</v>
      </c>
      <c r="D91" s="20">
        <v>5500</v>
      </c>
      <c r="E91" s="20">
        <f>C91*D91</f>
        <v>16500</v>
      </c>
    </row>
    <row r="92" spans="1:6" s="18" customFormat="1" ht="18.75" x14ac:dyDescent="0.3">
      <c r="A92" s="14">
        <v>4</v>
      </c>
      <c r="B92" s="19" t="s">
        <v>36</v>
      </c>
      <c r="C92" s="14">
        <v>4</v>
      </c>
      <c r="D92" s="20">
        <v>5050</v>
      </c>
      <c r="E92" s="20">
        <f>C92*D92</f>
        <v>20200</v>
      </c>
    </row>
    <row r="93" spans="1:6" s="18" customFormat="1" ht="37.5" x14ac:dyDescent="0.3">
      <c r="A93" s="14"/>
      <c r="B93" s="19" t="s">
        <v>27</v>
      </c>
      <c r="C93" s="14">
        <f>SUM(C89:C92)</f>
        <v>9</v>
      </c>
      <c r="D93" s="20"/>
      <c r="E93" s="20">
        <f>SUM(E89:E92)</f>
        <v>50884</v>
      </c>
    </row>
    <row r="94" spans="1:6" s="18" customFormat="1" ht="33.950000000000003" customHeight="1" x14ac:dyDescent="0.3">
      <c r="A94" s="14"/>
      <c r="B94" s="38" t="s">
        <v>51</v>
      </c>
      <c r="C94" s="38"/>
      <c r="D94" s="38"/>
      <c r="E94" s="38"/>
    </row>
    <row r="95" spans="1:6" s="18" customFormat="1" ht="24.4" customHeight="1" x14ac:dyDescent="0.3">
      <c r="A95" s="14">
        <v>1</v>
      </c>
      <c r="B95" s="19" t="s">
        <v>39</v>
      </c>
      <c r="C95" s="14">
        <v>1</v>
      </c>
      <c r="D95" s="20">
        <v>7200</v>
      </c>
      <c r="E95" s="20">
        <f>C95*D95</f>
        <v>7200</v>
      </c>
    </row>
    <row r="96" spans="1:6" s="18" customFormat="1" ht="22.9" customHeight="1" x14ac:dyDescent="0.3">
      <c r="A96" s="14">
        <v>2</v>
      </c>
      <c r="B96" s="19" t="s">
        <v>52</v>
      </c>
      <c r="C96" s="14">
        <v>1</v>
      </c>
      <c r="D96" s="20">
        <v>6984</v>
      </c>
      <c r="E96" s="20">
        <v>6984</v>
      </c>
    </row>
    <row r="97" spans="1:5" s="18" customFormat="1" ht="18.75" x14ac:dyDescent="0.3">
      <c r="A97" s="14">
        <v>3</v>
      </c>
      <c r="B97" s="19" t="s">
        <v>30</v>
      </c>
      <c r="C97" s="14">
        <v>1</v>
      </c>
      <c r="D97" s="20">
        <v>5500</v>
      </c>
      <c r="E97" s="20">
        <f>C97*D97</f>
        <v>5500</v>
      </c>
    </row>
    <row r="98" spans="1:5" s="18" customFormat="1" ht="18.75" x14ac:dyDescent="0.3">
      <c r="A98" s="14">
        <v>4</v>
      </c>
      <c r="B98" s="19" t="s">
        <v>36</v>
      </c>
      <c r="C98" s="14">
        <v>5</v>
      </c>
      <c r="D98" s="20">
        <v>5050</v>
      </c>
      <c r="E98" s="20">
        <f>C98*D98</f>
        <v>25250</v>
      </c>
    </row>
    <row r="99" spans="1:5" s="18" customFormat="1" ht="18.600000000000001" customHeight="1" x14ac:dyDescent="0.3">
      <c r="A99" s="14"/>
      <c r="B99" s="19" t="s">
        <v>27</v>
      </c>
      <c r="C99" s="14">
        <f>SUM(C95:C98)</f>
        <v>8</v>
      </c>
      <c r="D99" s="20"/>
      <c r="E99" s="20">
        <f>SUM(E95:E98)</f>
        <v>44934</v>
      </c>
    </row>
    <row r="100" spans="1:5" s="18" customFormat="1" ht="23.65" customHeight="1" x14ac:dyDescent="0.3">
      <c r="A100" s="14"/>
      <c r="B100" s="34" t="s">
        <v>53</v>
      </c>
      <c r="C100" s="34"/>
      <c r="D100" s="34"/>
      <c r="E100" s="34"/>
    </row>
    <row r="101" spans="1:5" s="18" customFormat="1" ht="18.75" x14ac:dyDescent="0.3">
      <c r="A101" s="14">
        <v>1</v>
      </c>
      <c r="B101" s="19" t="s">
        <v>39</v>
      </c>
      <c r="C101" s="14">
        <v>1</v>
      </c>
      <c r="D101" s="20">
        <v>7200</v>
      </c>
      <c r="E101" s="20">
        <v>7200</v>
      </c>
    </row>
    <row r="102" spans="1:5" s="18" customFormat="1" ht="18.75" x14ac:dyDescent="0.3">
      <c r="A102" s="14">
        <v>2</v>
      </c>
      <c r="B102" s="19" t="s">
        <v>52</v>
      </c>
      <c r="C102" s="14">
        <v>1</v>
      </c>
      <c r="D102" s="20">
        <v>6984</v>
      </c>
      <c r="E102" s="20">
        <f>D102</f>
        <v>6984</v>
      </c>
    </row>
    <row r="103" spans="1:5" s="18" customFormat="1" ht="23.65" customHeight="1" x14ac:dyDescent="0.3">
      <c r="A103" s="14"/>
      <c r="B103" s="33" t="s">
        <v>54</v>
      </c>
      <c r="C103" s="33"/>
      <c r="D103" s="33"/>
      <c r="E103" s="33"/>
    </row>
    <row r="104" spans="1:5" s="18" customFormat="1" ht="18.75" x14ac:dyDescent="0.3">
      <c r="A104" s="14">
        <v>1</v>
      </c>
      <c r="B104" s="19" t="s">
        <v>43</v>
      </c>
      <c r="C104" s="14">
        <v>1</v>
      </c>
      <c r="D104" s="20">
        <v>6200</v>
      </c>
      <c r="E104" s="20">
        <f>D104</f>
        <v>6200</v>
      </c>
    </row>
    <row r="105" spans="1:5" s="18" customFormat="1" ht="18.75" x14ac:dyDescent="0.3">
      <c r="A105" s="14">
        <v>2</v>
      </c>
      <c r="B105" s="19" t="s">
        <v>36</v>
      </c>
      <c r="C105" s="14">
        <v>2</v>
      </c>
      <c r="D105" s="20">
        <v>5050</v>
      </c>
      <c r="E105" s="20">
        <f>C105*D105</f>
        <v>10100</v>
      </c>
    </row>
    <row r="106" spans="1:5" s="18" customFormat="1" ht="20.45" customHeight="1" x14ac:dyDescent="0.3">
      <c r="A106" s="14"/>
      <c r="B106" s="34" t="s">
        <v>55</v>
      </c>
      <c r="C106" s="34"/>
      <c r="D106" s="34"/>
      <c r="E106" s="34"/>
    </row>
    <row r="107" spans="1:5" s="18" customFormat="1" ht="18.75" x14ac:dyDescent="0.3">
      <c r="A107" s="14">
        <v>1</v>
      </c>
      <c r="B107" s="19" t="s">
        <v>43</v>
      </c>
      <c r="C107" s="14">
        <v>1</v>
      </c>
      <c r="D107" s="20">
        <v>6200</v>
      </c>
      <c r="E107" s="20">
        <f>D107</f>
        <v>6200</v>
      </c>
    </row>
    <row r="108" spans="1:5" s="18" customFormat="1" ht="18.75" x14ac:dyDescent="0.3">
      <c r="A108" s="14">
        <v>2</v>
      </c>
      <c r="B108" s="19" t="s">
        <v>30</v>
      </c>
      <c r="C108" s="14">
        <v>1</v>
      </c>
      <c r="D108" s="20">
        <v>5500</v>
      </c>
      <c r="E108" s="20">
        <f>C108*D108</f>
        <v>5500</v>
      </c>
    </row>
    <row r="109" spans="1:5" s="18" customFormat="1" ht="18.75" x14ac:dyDescent="0.3">
      <c r="A109" s="14">
        <v>3</v>
      </c>
      <c r="B109" s="19" t="s">
        <v>36</v>
      </c>
      <c r="C109" s="14">
        <v>2</v>
      </c>
      <c r="D109" s="20">
        <v>5050</v>
      </c>
      <c r="E109" s="20">
        <f>C109*D109</f>
        <v>10100</v>
      </c>
    </row>
    <row r="110" spans="1:5" s="18" customFormat="1" ht="24.4" customHeight="1" x14ac:dyDescent="0.3">
      <c r="A110" s="14"/>
      <c r="B110" s="19" t="s">
        <v>27</v>
      </c>
      <c r="C110" s="14">
        <f>C101+C102+C104+C105+C107+C108+C109</f>
        <v>9</v>
      </c>
      <c r="D110" s="20"/>
      <c r="E110" s="20">
        <f>E101+E102+E104+E105+E107+E108+E109</f>
        <v>52284</v>
      </c>
    </row>
    <row r="111" spans="1:5" s="18" customFormat="1" ht="17.45" customHeight="1" x14ac:dyDescent="0.3">
      <c r="A111" s="14"/>
      <c r="B111" s="34" t="s">
        <v>56</v>
      </c>
      <c r="C111" s="34"/>
      <c r="D111" s="34"/>
      <c r="E111" s="34"/>
    </row>
    <row r="112" spans="1:5" s="18" customFormat="1" ht="21" customHeight="1" x14ac:dyDescent="0.3">
      <c r="A112" s="14">
        <v>1</v>
      </c>
      <c r="B112" s="19" t="s">
        <v>29</v>
      </c>
      <c r="C112" s="14">
        <v>1</v>
      </c>
      <c r="D112" s="20">
        <v>7200</v>
      </c>
      <c r="E112" s="20">
        <v>7200</v>
      </c>
    </row>
    <row r="113" spans="1:5" s="18" customFormat="1" ht="21" customHeight="1" x14ac:dyDescent="0.3">
      <c r="A113" s="14">
        <v>2</v>
      </c>
      <c r="B113" s="19" t="s">
        <v>52</v>
      </c>
      <c r="C113" s="14">
        <v>1</v>
      </c>
      <c r="D113" s="20">
        <v>6984</v>
      </c>
      <c r="E113" s="20">
        <f>D113</f>
        <v>6984</v>
      </c>
    </row>
    <row r="114" spans="1:5" s="18" customFormat="1" ht="21" customHeight="1" x14ac:dyDescent="0.3">
      <c r="A114" s="14">
        <v>3</v>
      </c>
      <c r="B114" s="19" t="s">
        <v>33</v>
      </c>
      <c r="C114" s="14">
        <v>1</v>
      </c>
      <c r="D114" s="20">
        <v>5500</v>
      </c>
      <c r="E114" s="20">
        <f>C114*D114</f>
        <v>5500</v>
      </c>
    </row>
    <row r="115" spans="1:5" s="18" customFormat="1" ht="24.75" customHeight="1" x14ac:dyDescent="0.3">
      <c r="A115" s="14">
        <v>4</v>
      </c>
      <c r="B115" s="19" t="s">
        <v>30</v>
      </c>
      <c r="C115" s="14">
        <v>2</v>
      </c>
      <c r="D115" s="20">
        <v>5500</v>
      </c>
      <c r="E115" s="20">
        <f>C115*D115</f>
        <v>11000</v>
      </c>
    </row>
    <row r="116" spans="1:5" s="18" customFormat="1" ht="24.75" customHeight="1" x14ac:dyDescent="0.3">
      <c r="A116" s="14">
        <v>5</v>
      </c>
      <c r="B116" s="19" t="s">
        <v>36</v>
      </c>
      <c r="C116" s="14">
        <v>2</v>
      </c>
      <c r="D116" s="20">
        <v>5050</v>
      </c>
      <c r="E116" s="20">
        <f>C116*D116</f>
        <v>10100</v>
      </c>
    </row>
    <row r="117" spans="1:5" s="18" customFormat="1" ht="24.75" customHeight="1" x14ac:dyDescent="0.3">
      <c r="A117" s="14">
        <v>6</v>
      </c>
      <c r="B117" s="19" t="s">
        <v>37</v>
      </c>
      <c r="C117" s="14">
        <v>1</v>
      </c>
      <c r="D117" s="20">
        <v>4950</v>
      </c>
      <c r="E117" s="20">
        <f>C117*D117</f>
        <v>4950</v>
      </c>
    </row>
    <row r="118" spans="1:5" s="25" customFormat="1" ht="24.95" customHeight="1" x14ac:dyDescent="0.3">
      <c r="A118" s="24"/>
      <c r="B118" s="19" t="s">
        <v>27</v>
      </c>
      <c r="C118" s="14">
        <f>SUM(C112:C117)</f>
        <v>8</v>
      </c>
      <c r="D118" s="20"/>
      <c r="E118" s="20">
        <f>SUM(E112:E117)</f>
        <v>45734</v>
      </c>
    </row>
    <row r="119" spans="1:5" ht="19.7" customHeight="1" x14ac:dyDescent="0.3">
      <c r="A119" s="26"/>
      <c r="B119" s="19" t="s">
        <v>57</v>
      </c>
      <c r="C119" s="14">
        <f>C28+C32+C38+C44+C50+C55+C73+C87+C93+C99+C110+C118</f>
        <v>127</v>
      </c>
      <c r="D119" s="20"/>
      <c r="E119" s="20">
        <f>E28+E32+E38+E44+E50+E55+E73+E87+E93+E99+E110+E118</f>
        <v>705668</v>
      </c>
    </row>
    <row r="120" spans="1:5" ht="39.4" customHeight="1" x14ac:dyDescent="0.3">
      <c r="A120" s="35" t="s">
        <v>58</v>
      </c>
      <c r="B120" s="35"/>
      <c r="C120" s="27"/>
      <c r="D120" s="36" t="s">
        <v>59</v>
      </c>
      <c r="E120" s="36"/>
    </row>
    <row r="121" spans="1:5" ht="12.95" customHeight="1" x14ac:dyDescent="0.3">
      <c r="A121" s="18"/>
      <c r="B121" s="18"/>
      <c r="C121" s="28"/>
      <c r="D121" s="29"/>
      <c r="E121" s="29"/>
    </row>
    <row r="122" spans="1:5" ht="30" customHeight="1" x14ac:dyDescent="0.3">
      <c r="A122" s="31" t="s">
        <v>60</v>
      </c>
      <c r="B122" s="31"/>
      <c r="C122" s="28"/>
      <c r="D122" s="32" t="s">
        <v>61</v>
      </c>
      <c r="E122" s="32"/>
    </row>
    <row r="123" spans="1:5" ht="12.6" customHeight="1" x14ac:dyDescent="0.3">
      <c r="A123" s="18"/>
      <c r="B123" s="18"/>
      <c r="C123" s="28"/>
      <c r="D123" s="29"/>
      <c r="E123" s="29"/>
    </row>
    <row r="124" spans="1:5" ht="30" customHeight="1" x14ac:dyDescent="0.3">
      <c r="A124" s="31" t="s">
        <v>62</v>
      </c>
      <c r="B124" s="31"/>
      <c r="C124" s="30"/>
      <c r="D124" s="32" t="s">
        <v>63</v>
      </c>
      <c r="E124" s="32"/>
    </row>
  </sheetData>
  <mergeCells count="39">
    <mergeCell ref="C1:E1"/>
    <mergeCell ref="C2:E2"/>
    <mergeCell ref="C3:E3"/>
    <mergeCell ref="B5:E5"/>
    <mergeCell ref="B6:E6"/>
    <mergeCell ref="B7:E7"/>
    <mergeCell ref="C8:E8"/>
    <mergeCell ref="B9:E9"/>
    <mergeCell ref="B10:E10"/>
    <mergeCell ref="B12:E12"/>
    <mergeCell ref="B14:E14"/>
    <mergeCell ref="A16:E16"/>
    <mergeCell ref="A17:E17"/>
    <mergeCell ref="A18:E18"/>
    <mergeCell ref="B21:E21"/>
    <mergeCell ref="B29:E29"/>
    <mergeCell ref="B33:E33"/>
    <mergeCell ref="B39:E39"/>
    <mergeCell ref="B45:E45"/>
    <mergeCell ref="B51:E51"/>
    <mergeCell ref="A56:E56"/>
    <mergeCell ref="B59:E59"/>
    <mergeCell ref="B65:E65"/>
    <mergeCell ref="B69:E69"/>
    <mergeCell ref="B74:E74"/>
    <mergeCell ref="B77:E77"/>
    <mergeCell ref="B82:E82"/>
    <mergeCell ref="B88:E88"/>
    <mergeCell ref="B94:E94"/>
    <mergeCell ref="B100:E100"/>
    <mergeCell ref="A122:B122"/>
    <mergeCell ref="D122:E122"/>
    <mergeCell ref="A124:B124"/>
    <mergeCell ref="D124:E124"/>
    <mergeCell ref="B103:E103"/>
    <mergeCell ref="B106:E106"/>
    <mergeCell ref="B111:E111"/>
    <mergeCell ref="A120:B120"/>
    <mergeCell ref="D120:E120"/>
  </mergeCells>
  <pageMargins left="0.95" right="0.27986111111111101" top="0.69027777777777799" bottom="0.75" header="0.51180555555555496" footer="0.51180555555555496"/>
  <pageSetup paperSize="9" scale="85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5" zoomScaleNormal="95" workbookViewId="0"/>
  </sheetViews>
  <sheetFormatPr defaultColWidth="9.28515625" defaultRowHeight="12.75" x14ac:dyDescent="0.2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депсоц</vt:lpstr>
      <vt:lpstr>Лист1</vt:lpstr>
      <vt:lpstr>депсоц!Excel_BuiltIn_Print_Area</vt:lpstr>
      <vt:lpstr>депсоц!Область_печати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</dc:creator>
  <cp:lastModifiedBy>user</cp:lastModifiedBy>
  <cp:revision>156</cp:revision>
  <cp:lastPrinted>2024-02-06T10:58:01Z</cp:lastPrinted>
  <dcterms:created xsi:type="dcterms:W3CDTF">2018-05-11T09:41:42Z</dcterms:created>
  <dcterms:modified xsi:type="dcterms:W3CDTF">2024-03-26T12:09:27Z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KSOProductBuildVer">
    <vt:lpwstr>1033-10.1.0.5785</vt:lpwstr>
  </property>
</Properties>
</file>