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депсоц" sheetId="1" r:id="rId1"/>
    <sheet name="Лист1" sheetId="2" r:id="rId2"/>
  </sheets>
  <definedNames>
    <definedName name="Excel_BuiltIn_Print_Area" localSheetId="0">депсоц!$E$62</definedName>
    <definedName name="Print_Titles" localSheetId="0">#REF!</definedName>
    <definedName name="_xlnm.Print_Area" localSheetId="0">депсоц!$A$1:$E$60</definedName>
  </definedNames>
  <calcPr calcId="145621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C54" i="1" l="1"/>
  <c r="E53" i="1"/>
  <c r="E52" i="1"/>
  <c r="E54" i="1" s="1"/>
  <c r="E50" i="1"/>
  <c r="C50" i="1"/>
  <c r="E49" i="1"/>
  <c r="E48" i="1"/>
  <c r="E46" i="1"/>
  <c r="E45" i="1"/>
  <c r="E43" i="1"/>
  <c r="E41" i="1"/>
  <c r="C41" i="1"/>
  <c r="E40" i="1"/>
  <c r="E39" i="1"/>
  <c r="E38" i="1"/>
  <c r="C36" i="1"/>
  <c r="E35" i="1"/>
  <c r="E34" i="1"/>
  <c r="E33" i="1"/>
  <c r="E36" i="1" s="1"/>
  <c r="C31" i="1"/>
  <c r="E30" i="1"/>
  <c r="E29" i="1"/>
  <c r="E31" i="1" s="1"/>
  <c r="C27" i="1"/>
  <c r="E26" i="1"/>
  <c r="E24" i="1"/>
  <c r="E27" i="1" s="1"/>
  <c r="C22" i="1"/>
  <c r="C55" i="1" s="1"/>
  <c r="E21" i="1"/>
  <c r="E20" i="1"/>
  <c r="E19" i="1"/>
  <c r="E18" i="1"/>
  <c r="E22" i="1" s="1"/>
  <c r="E55" i="1" s="1"/>
  <c r="C42" i="1"/>
</calcChain>
</file>

<file path=xl/sharedStrings.xml><?xml version="1.0" encoding="utf-8"?>
<sst xmlns="http://schemas.openxmlformats.org/spreadsheetml/2006/main" count="62" uniqueCount="43">
  <si>
    <t xml:space="preserve">  </t>
  </si>
  <si>
    <t>Додаток 6</t>
  </si>
  <si>
    <t>до розпорядження міського голови</t>
  </si>
  <si>
    <t>_____________ 2026 р.  №  ______</t>
  </si>
  <si>
    <t xml:space="preserve">ЗАТВЕРДЖУЮ                                                          Штат у кількості 34 штатних одиниць з  місячним фондом заробітної плати за посадовими окладами 322 173 (триста двадцять дві тисячі сто сімдесят три) гривні </t>
  </si>
  <si>
    <t xml:space="preserve">                                                                   </t>
  </si>
  <si>
    <t xml:space="preserve">                                                                   Міський голова                                   </t>
  </si>
  <si>
    <r>
      <rPr>
        <sz val="13"/>
        <color rgb="FF000000"/>
        <rFont val="Times New Roman"/>
        <family val="1"/>
        <charset val="204"/>
      </rPr>
      <t xml:space="preserve">                                                              </t>
    </r>
    <r>
      <rPr>
        <sz val="14"/>
        <color rgb="FF000000"/>
        <rFont val="Times New Roman"/>
        <family val="1"/>
        <charset val="204"/>
      </rPr>
      <t xml:space="preserve">____________________  Ігор ПОЛІЩУК   </t>
    </r>
  </si>
  <si>
    <t xml:space="preserve">                                                                     ____________________  2026 р.       м.п.</t>
  </si>
  <si>
    <t>Штатний розпис</t>
  </si>
  <si>
    <t>департаменту з питань ветеранської політики</t>
  </si>
  <si>
    <t>Луцької міської ради</t>
  </si>
  <si>
    <t>№ з/п</t>
  </si>
  <si>
    <t>Назва структурного підрозділу та посад</t>
  </si>
  <si>
    <t>Кількість штатних одиниць</t>
  </si>
  <si>
    <t>Посадовий оклад (грн.)</t>
  </si>
  <si>
    <t>Фонд заробітної плати на місяць (грн.)</t>
  </si>
  <si>
    <t>Директор департаменту</t>
  </si>
  <si>
    <t>Заступник директора департаменту</t>
  </si>
  <si>
    <t>Головний спеціаліст</t>
  </si>
  <si>
    <t>Прибиральник службових приміщень</t>
  </si>
  <si>
    <t>Всього:</t>
  </si>
  <si>
    <t>Юридичний відділ</t>
  </si>
  <si>
    <t xml:space="preserve">Начальник відділу </t>
  </si>
  <si>
    <t>Заступник начальника відділу</t>
  </si>
  <si>
    <t>Головний спеціаліст, юрист</t>
  </si>
  <si>
    <t>Відділ обліку та звітності</t>
  </si>
  <si>
    <t>Начальник відділу</t>
  </si>
  <si>
    <t>Відділ формування і надання сервісних послуг ветеранам</t>
  </si>
  <si>
    <t>Відділ адаптації та підтримки учасників бойових дій та їхніх родин</t>
  </si>
  <si>
    <t xml:space="preserve">                                                 Всього:</t>
  </si>
  <si>
    <t>Відділ пам'яті та турботи</t>
  </si>
  <si>
    <t>Сектор вшанування та героїзації</t>
  </si>
  <si>
    <t>Завідувач сектору</t>
  </si>
  <si>
    <t>Сектор призначення соціальних виплат</t>
  </si>
  <si>
    <t>Відділ комунікації та партнерства</t>
  </si>
  <si>
    <t>Усього за посадовими окладами:</t>
  </si>
  <si>
    <t xml:space="preserve">Директор департаменту                           </t>
  </si>
  <si>
    <t>з питань ветеранської політики                                              Олег КОБИЛИНСЬКИЙ</t>
  </si>
  <si>
    <t xml:space="preserve">Начальник відділу обліку та звітності департаменту з питань ветеранської політики </t>
  </si>
  <si>
    <t xml:space="preserve">        Аліна ВІТЮК</t>
  </si>
  <si>
    <t>Заступник міського голови,                     керуючий справами виконкому</t>
  </si>
  <si>
    <t xml:space="preserve">        Юрій ВЕРБИЧ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</si>
</sst>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1"/>
      <color rgb="FF333399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333399"/>
      <name val="Cambria"/>
      <family val="2"/>
      <charset val="204"/>
    </font>
    <font>
      <sz val="11"/>
      <color rgb="FF808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Times New Roman"/>
      <family val="1"/>
      <charset val="1"/>
    </font>
    <font>
      <sz val="13"/>
      <color rgb="FF000000"/>
      <name val="Times New Roman"/>
      <family val="1"/>
      <charset val="1"/>
    </font>
    <font>
      <sz val="13"/>
      <color rgb="FF000000"/>
      <name val="Times New Roman"/>
      <family val="1"/>
      <charset val="204"/>
    </font>
    <font>
      <sz val="13"/>
      <color rgb="FFC9211E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Arial Cyr"/>
      <family val="2"/>
      <charset val="204"/>
    </font>
    <font>
      <sz val="14"/>
      <color rgb="FF1111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C9211E"/>
        <bgColor rgb="FF993366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2" borderId="0" applyBorder="0" applyProtection="0"/>
    <xf numFmtId="0" fontId="1" fillId="5" borderId="0" applyBorder="0" applyProtection="0"/>
    <xf numFmtId="0" fontId="1" fillId="3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6" borderId="0" applyBorder="0" applyProtection="0"/>
    <xf numFmtId="0" fontId="1" fillId="9" borderId="0" applyBorder="0" applyProtection="0"/>
    <xf numFmtId="0" fontId="1" fillId="3" borderId="0" applyBorder="0" applyProtection="0"/>
    <xf numFmtId="0" fontId="2" fillId="10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6" borderId="0" applyBorder="0" applyProtection="0"/>
    <xf numFmtId="0" fontId="2" fillId="10" borderId="0" applyBorder="0" applyProtection="0"/>
    <xf numFmtId="0" fontId="2" fillId="3" borderId="0" applyBorder="0" applyProtection="0"/>
    <xf numFmtId="0" fontId="2" fillId="10" borderId="0" applyBorder="0" applyProtection="0"/>
    <xf numFmtId="0" fontId="2" fillId="11" borderId="0" applyBorder="0" applyProtection="0"/>
    <xf numFmtId="0" fontId="2" fillId="12" borderId="0" applyBorder="0" applyProtection="0"/>
    <xf numFmtId="0" fontId="2" fillId="13" borderId="0" applyBorder="0" applyProtection="0"/>
    <xf numFmtId="0" fontId="2" fillId="10" borderId="0" applyBorder="0" applyProtection="0"/>
    <xf numFmtId="0" fontId="2" fillId="14" borderId="0" applyBorder="0" applyProtection="0"/>
    <xf numFmtId="0" fontId="3" fillId="3" borderId="1" applyProtection="0"/>
    <xf numFmtId="0" fontId="4" fillId="2" borderId="2" applyProtection="0"/>
    <xf numFmtId="0" fontId="5" fillId="2" borderId="1" applyProtection="0"/>
    <xf numFmtId="0" fontId="6" fillId="0" borderId="3" applyProtection="0"/>
    <xf numFmtId="0" fontId="6" fillId="0" borderId="0" applyBorder="0" applyProtection="0"/>
    <xf numFmtId="0" fontId="7" fillId="0" borderId="4" applyProtection="0"/>
    <xf numFmtId="0" fontId="8" fillId="15" borderId="5" applyProtection="0"/>
    <xf numFmtId="0" fontId="9" fillId="0" borderId="0" applyBorder="0" applyProtection="0"/>
    <xf numFmtId="0" fontId="10" fillId="8" borderId="0" applyBorder="0" applyProtection="0"/>
    <xf numFmtId="0" fontId="11" fillId="16" borderId="0" applyBorder="0" applyProtection="0"/>
    <xf numFmtId="0" fontId="12" fillId="0" borderId="0" applyBorder="0" applyProtection="0"/>
    <xf numFmtId="0" fontId="27" fillId="4" borderId="6" applyProtection="0"/>
    <xf numFmtId="0" fontId="13" fillId="0" borderId="7" applyProtection="0"/>
    <xf numFmtId="0" fontId="14" fillId="0" borderId="0" applyBorder="0" applyProtection="0"/>
    <xf numFmtId="0" fontId="15" fillId="17" borderId="0" applyBorder="0" applyProtection="0"/>
  </cellStyleXfs>
  <cellXfs count="46">
    <xf numFmtId="0" fontId="0" fillId="0" borderId="0" xfId="0"/>
    <xf numFmtId="0" fontId="23" fillId="0" borderId="0" xfId="0" applyFont="1" applyBorder="1" applyAlignment="1">
      <alignment horizontal="left" wrapText="1"/>
    </xf>
    <xf numFmtId="0" fontId="22" fillId="0" borderId="9" xfId="0" applyFont="1" applyBorder="1" applyAlignment="1">
      <alignment horizontal="center" wrapText="1"/>
    </xf>
    <xf numFmtId="0" fontId="25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3" fontId="22" fillId="0" borderId="9" xfId="0" applyNumberFormat="1" applyFont="1" applyBorder="1" applyAlignment="1">
      <alignment horizontal="center" vertical="center" wrapText="1"/>
    </xf>
    <xf numFmtId="3" fontId="22" fillId="0" borderId="9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Border="1" applyAlignment="1"/>
    <xf numFmtId="0" fontId="17" fillId="0" borderId="0" xfId="0" applyFont="1" applyAlignment="1">
      <alignment horizontal="left"/>
    </xf>
    <xf numFmtId="0" fontId="19" fillId="0" borderId="0" xfId="0" applyFont="1" applyBorder="1" applyAlignment="1">
      <alignment horizontal="left" wrapText="1"/>
    </xf>
    <xf numFmtId="0" fontId="16" fillId="0" borderId="0" xfId="0" applyFont="1" applyAlignment="1">
      <alignment vertical="top"/>
    </xf>
    <xf numFmtId="0" fontId="21" fillId="0" borderId="0" xfId="0" applyFont="1"/>
    <xf numFmtId="0" fontId="21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23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/>
    </xf>
    <xf numFmtId="0" fontId="22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/>
    </xf>
    <xf numFmtId="3" fontId="22" fillId="0" borderId="9" xfId="0" applyNumberFormat="1" applyFont="1" applyBorder="1" applyAlignment="1">
      <alignment horizontal="center" vertical="center"/>
    </xf>
    <xf numFmtId="0" fontId="23" fillId="0" borderId="0" xfId="0" applyFont="1"/>
    <xf numFmtId="0" fontId="22" fillId="0" borderId="9" xfId="0" applyFont="1" applyBorder="1" applyAlignment="1">
      <alignment wrapText="1"/>
    </xf>
    <xf numFmtId="3" fontId="22" fillId="0" borderId="9" xfId="0" applyNumberFormat="1" applyFont="1" applyBorder="1" applyAlignment="1">
      <alignment horizontal="center"/>
    </xf>
    <xf numFmtId="0" fontId="24" fillId="0" borderId="9" xfId="0" applyFont="1" applyBorder="1"/>
    <xf numFmtId="3" fontId="22" fillId="0" borderId="10" xfId="0" applyNumberFormat="1" applyFont="1" applyBorder="1" applyAlignment="1">
      <alignment horizontal="center" wrapText="1"/>
    </xf>
    <xf numFmtId="0" fontId="26" fillId="0" borderId="9" xfId="0" applyFont="1" applyBorder="1"/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/>
    </xf>
    <xf numFmtId="3" fontId="23" fillId="0" borderId="0" xfId="0" applyNumberFormat="1" applyFont="1" applyBorder="1" applyAlignment="1">
      <alignment horizontal="center"/>
    </xf>
    <xf numFmtId="0" fontId="23" fillId="0" borderId="0" xfId="0" applyFont="1" applyBorder="1" applyAlignment="1">
      <alignment vertical="top"/>
    </xf>
    <xf numFmtId="0" fontId="23" fillId="0" borderId="0" xfId="0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0" fontId="23" fillId="0" borderId="0" xfId="0" applyFont="1" applyBorder="1" applyAlignment="1">
      <alignment horizontal="left"/>
    </xf>
  </cellXfs>
  <cellStyles count="4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Заголовок 3" xfId="28"/>
    <cellStyle name="Заголовок 4" xfId="29"/>
    <cellStyle name="Итог" xfId="30"/>
    <cellStyle name="Контрольная ячейка" xfId="31"/>
    <cellStyle name="Название" xfId="32"/>
    <cellStyle name="Нейтральный" xfId="33"/>
    <cellStyle name="Обычный" xfId="0" builtinId="0"/>
    <cellStyle name="Плохой" xfId="34"/>
    <cellStyle name="Пояснение" xfId="35"/>
    <cellStyle name="Примечание" xfId="36"/>
    <cellStyle name="Связанная ячейка" xfId="37"/>
    <cellStyle name="Текст предупреждения" xfId="38"/>
    <cellStyle name="Хороший" xfId="3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61"/>
  <sheetViews>
    <sheetView tabSelected="1" topLeftCell="A16" zoomScale="120" zoomScaleNormal="120" workbookViewId="0">
      <selection activeCell="A19" sqref="A19:E19"/>
    </sheetView>
  </sheetViews>
  <sheetFormatPr defaultColWidth="9.5703125" defaultRowHeight="15.75" x14ac:dyDescent="0.25"/>
  <cols>
    <col min="1" max="1" width="7.42578125" style="15" customWidth="1"/>
    <col min="2" max="2" width="39.7109375" style="15" customWidth="1"/>
    <col min="3" max="3" width="13.5703125" style="16" customWidth="1"/>
    <col min="4" max="4" width="14.42578125" style="16" customWidth="1"/>
    <col min="5" max="5" width="23.42578125" style="16" customWidth="1"/>
    <col min="6" max="244" width="8.85546875" style="15" customWidth="1"/>
  </cols>
  <sheetData>
    <row r="1" spans="1:6" ht="16.5" x14ac:dyDescent="0.25">
      <c r="A1" s="17" t="s">
        <v>0</v>
      </c>
      <c r="B1" s="18"/>
      <c r="C1" s="14" t="s">
        <v>1</v>
      </c>
      <c r="D1" s="14"/>
      <c r="E1" s="14"/>
    </row>
    <row r="2" spans="1:6" ht="16.5" x14ac:dyDescent="0.25">
      <c r="A2" s="17"/>
      <c r="B2" s="18"/>
      <c r="C2" s="14" t="s">
        <v>2</v>
      </c>
      <c r="D2" s="14"/>
      <c r="E2" s="14"/>
    </row>
    <row r="3" spans="1:6" s="15" customFormat="1" ht="16.5" x14ac:dyDescent="0.25">
      <c r="A3" s="17"/>
      <c r="B3" s="18"/>
      <c r="C3" s="14" t="s">
        <v>3</v>
      </c>
      <c r="D3" s="14"/>
      <c r="E3" s="14"/>
    </row>
    <row r="4" spans="1:6" ht="16.5" x14ac:dyDescent="0.25">
      <c r="A4" s="17"/>
      <c r="B4" s="13"/>
      <c r="C4" s="13"/>
      <c r="D4" s="13"/>
      <c r="E4" s="13"/>
    </row>
    <row r="5" spans="1:6" ht="81.2" customHeight="1" x14ac:dyDescent="0.25">
      <c r="A5" s="17"/>
      <c r="B5" s="19"/>
      <c r="C5" s="12" t="s">
        <v>4</v>
      </c>
      <c r="D5" s="12"/>
      <c r="E5" s="12"/>
    </row>
    <row r="6" spans="1:6" ht="17.25" customHeight="1" x14ac:dyDescent="0.25">
      <c r="A6" s="17"/>
      <c r="B6" s="11" t="s">
        <v>5</v>
      </c>
      <c r="C6" s="11"/>
      <c r="D6" s="11"/>
      <c r="E6" s="11"/>
      <c r="F6" s="20"/>
    </row>
    <row r="7" spans="1:6" ht="19.7" customHeight="1" x14ac:dyDescent="0.25">
      <c r="A7" s="17"/>
      <c r="B7" s="10" t="s">
        <v>6</v>
      </c>
      <c r="C7" s="10"/>
      <c r="D7" s="10"/>
      <c r="E7" s="10"/>
    </row>
    <row r="8" spans="1:6" ht="11.85" customHeight="1" x14ac:dyDescent="0.25">
      <c r="A8" s="17"/>
      <c r="B8" s="21"/>
      <c r="C8" s="22"/>
      <c r="D8" s="22"/>
      <c r="E8" s="22"/>
    </row>
    <row r="9" spans="1:6" ht="15.75" customHeight="1" x14ac:dyDescent="0.3">
      <c r="A9" s="17"/>
      <c r="B9" s="9" t="s">
        <v>7</v>
      </c>
      <c r="C9" s="9"/>
      <c r="D9" s="9"/>
      <c r="E9" s="9"/>
    </row>
    <row r="10" spans="1:6" ht="8.25" customHeight="1" x14ac:dyDescent="0.25">
      <c r="A10" s="17"/>
      <c r="B10" s="23"/>
      <c r="C10" s="24"/>
      <c r="D10" s="24"/>
      <c r="E10" s="24"/>
    </row>
    <row r="11" spans="1:6" ht="15.6" customHeight="1" x14ac:dyDescent="0.25">
      <c r="A11" s="17"/>
      <c r="B11" s="14" t="s">
        <v>8</v>
      </c>
      <c r="C11" s="14"/>
      <c r="D11" s="14"/>
      <c r="E11" s="14"/>
    </row>
    <row r="12" spans="1:6" ht="32.450000000000003" customHeight="1" x14ac:dyDescent="0.25">
      <c r="A12" s="17" t="s">
        <v>0</v>
      </c>
      <c r="B12" s="18"/>
      <c r="C12" s="14"/>
      <c r="D12" s="14"/>
      <c r="E12" s="14"/>
    </row>
    <row r="13" spans="1:6" ht="21.6" customHeight="1" x14ac:dyDescent="0.25">
      <c r="A13" s="8" t="s">
        <v>9</v>
      </c>
      <c r="B13" s="8"/>
      <c r="C13" s="8"/>
      <c r="D13" s="8"/>
      <c r="E13" s="8"/>
    </row>
    <row r="14" spans="1:6" s="15" customFormat="1" ht="19.350000000000001" customHeight="1" x14ac:dyDescent="0.3">
      <c r="A14" s="7" t="s">
        <v>10</v>
      </c>
      <c r="B14" s="7"/>
      <c r="C14" s="7"/>
      <c r="D14" s="7"/>
      <c r="E14" s="7"/>
    </row>
    <row r="15" spans="1:6" ht="18.75" customHeight="1" x14ac:dyDescent="0.25">
      <c r="A15" s="8" t="s">
        <v>11</v>
      </c>
      <c r="B15" s="8"/>
      <c r="C15" s="8"/>
      <c r="D15" s="8"/>
      <c r="E15" s="8"/>
    </row>
    <row r="16" spans="1:6" ht="12.6" customHeight="1" x14ac:dyDescent="0.25">
      <c r="A16" s="25"/>
      <c r="B16" s="25"/>
      <c r="C16" s="25"/>
      <c r="D16" s="25"/>
      <c r="E16" s="25"/>
    </row>
    <row r="17" spans="1:5" ht="46.5" customHeight="1" x14ac:dyDescent="0.25">
      <c r="A17" s="26" t="s">
        <v>12</v>
      </c>
      <c r="B17" s="26" t="s">
        <v>13</v>
      </c>
      <c r="C17" s="26" t="s">
        <v>14</v>
      </c>
      <c r="D17" s="27" t="s">
        <v>15</v>
      </c>
      <c r="E17" s="27" t="s">
        <v>16</v>
      </c>
    </row>
    <row r="18" spans="1:5" s="32" customFormat="1" ht="19.350000000000001" customHeight="1" x14ac:dyDescent="0.3">
      <c r="A18" s="28">
        <v>1</v>
      </c>
      <c r="B18" s="29" t="s">
        <v>17</v>
      </c>
      <c r="C18" s="30">
        <v>1</v>
      </c>
      <c r="D18" s="31">
        <v>13293</v>
      </c>
      <c r="E18" s="31">
        <f>C18*D18</f>
        <v>13293</v>
      </c>
    </row>
    <row r="19" spans="1:5" s="32" customFormat="1" ht="39.950000000000003" customHeight="1" x14ac:dyDescent="0.3">
      <c r="A19" s="28">
        <v>2</v>
      </c>
      <c r="B19" s="33" t="s">
        <v>18</v>
      </c>
      <c r="C19" s="28">
        <v>1</v>
      </c>
      <c r="D19" s="34">
        <v>12894</v>
      </c>
      <c r="E19" s="34">
        <f>C19*D19</f>
        <v>12894</v>
      </c>
    </row>
    <row r="20" spans="1:5" s="32" customFormat="1" ht="21.75" customHeight="1" x14ac:dyDescent="0.3">
      <c r="A20" s="28">
        <v>3</v>
      </c>
      <c r="B20" s="33" t="s">
        <v>19</v>
      </c>
      <c r="C20" s="28">
        <v>2</v>
      </c>
      <c r="D20" s="34">
        <v>8601</v>
      </c>
      <c r="E20" s="34">
        <f>C20*D20</f>
        <v>17202</v>
      </c>
    </row>
    <row r="21" spans="1:5" s="32" customFormat="1" ht="37.9" customHeight="1" x14ac:dyDescent="0.3">
      <c r="A21" s="28">
        <v>4</v>
      </c>
      <c r="B21" s="33" t="s">
        <v>20</v>
      </c>
      <c r="C21" s="28">
        <v>1</v>
      </c>
      <c r="D21" s="34">
        <v>4248</v>
      </c>
      <c r="E21" s="34">
        <f>SUM(C21*D21)</f>
        <v>4248</v>
      </c>
    </row>
    <row r="22" spans="1:5" s="32" customFormat="1" ht="18.75" customHeight="1" x14ac:dyDescent="0.3">
      <c r="A22" s="28"/>
      <c r="B22" s="33" t="s">
        <v>21</v>
      </c>
      <c r="C22" s="28">
        <f>SUM(C18:C21)</f>
        <v>5</v>
      </c>
      <c r="D22" s="34"/>
      <c r="E22" s="34">
        <f>SUM(E18:E21)</f>
        <v>47637</v>
      </c>
    </row>
    <row r="23" spans="1:5" s="32" customFormat="1" ht="16.899999999999999" customHeight="1" x14ac:dyDescent="0.3">
      <c r="A23" s="35"/>
      <c r="B23" s="6" t="s">
        <v>22</v>
      </c>
      <c r="C23" s="6"/>
      <c r="D23" s="6"/>
      <c r="E23" s="6"/>
    </row>
    <row r="24" spans="1:5" s="32" customFormat="1" ht="18.75" x14ac:dyDescent="0.3">
      <c r="A24" s="28">
        <v>1</v>
      </c>
      <c r="B24" s="33" t="s">
        <v>23</v>
      </c>
      <c r="C24" s="28">
        <v>1</v>
      </c>
      <c r="D24" s="34">
        <v>11260</v>
      </c>
      <c r="E24" s="34">
        <f>C24*D24</f>
        <v>11260</v>
      </c>
    </row>
    <row r="25" spans="1:5" s="32" customFormat="1" ht="18.75" x14ac:dyDescent="0.3">
      <c r="A25" s="28">
        <v>2</v>
      </c>
      <c r="B25" s="33" t="s">
        <v>24</v>
      </c>
      <c r="C25" s="28">
        <v>1</v>
      </c>
      <c r="D25" s="34">
        <v>10922</v>
      </c>
      <c r="E25" s="34">
        <v>10922</v>
      </c>
    </row>
    <row r="26" spans="1:5" s="32" customFormat="1" ht="18.75" x14ac:dyDescent="0.3">
      <c r="A26" s="28">
        <v>3</v>
      </c>
      <c r="B26" s="33" t="s">
        <v>25</v>
      </c>
      <c r="C26" s="28">
        <v>1</v>
      </c>
      <c r="D26" s="34">
        <v>8601</v>
      </c>
      <c r="E26" s="34">
        <f>C26*D26</f>
        <v>8601</v>
      </c>
    </row>
    <row r="27" spans="1:5" s="32" customFormat="1" ht="17.850000000000001" customHeight="1" x14ac:dyDescent="0.3">
      <c r="A27" s="28"/>
      <c r="B27" s="33" t="s">
        <v>21</v>
      </c>
      <c r="C27" s="28">
        <f>SUM(C24:C26)</f>
        <v>3</v>
      </c>
      <c r="D27" s="34"/>
      <c r="E27" s="34">
        <f>SUM(E24:E26)</f>
        <v>30783</v>
      </c>
    </row>
    <row r="28" spans="1:5" s="32" customFormat="1" ht="18.2" customHeight="1" x14ac:dyDescent="0.3">
      <c r="A28" s="34"/>
      <c r="B28" s="6" t="s">
        <v>26</v>
      </c>
      <c r="C28" s="6"/>
      <c r="D28" s="6"/>
      <c r="E28" s="6"/>
    </row>
    <row r="29" spans="1:5" s="32" customFormat="1" ht="18.75" x14ac:dyDescent="0.3">
      <c r="A29" s="28">
        <v>1</v>
      </c>
      <c r="B29" s="33" t="s">
        <v>27</v>
      </c>
      <c r="C29" s="28">
        <v>1</v>
      </c>
      <c r="D29" s="34">
        <v>11260</v>
      </c>
      <c r="E29" s="34">
        <f>C29*D29</f>
        <v>11260</v>
      </c>
    </row>
    <row r="30" spans="1:5" s="32" customFormat="1" ht="18.75" x14ac:dyDescent="0.3">
      <c r="A30" s="28">
        <v>2</v>
      </c>
      <c r="B30" s="33" t="s">
        <v>19</v>
      </c>
      <c r="C30" s="28">
        <v>3</v>
      </c>
      <c r="D30" s="34">
        <v>8601</v>
      </c>
      <c r="E30" s="34">
        <f>C30*D30</f>
        <v>25803</v>
      </c>
    </row>
    <row r="31" spans="1:5" s="32" customFormat="1" ht="18.600000000000001" customHeight="1" x14ac:dyDescent="0.3">
      <c r="A31" s="28"/>
      <c r="B31" s="33" t="s">
        <v>21</v>
      </c>
      <c r="C31" s="28">
        <f>SUM(C29,C30)</f>
        <v>4</v>
      </c>
      <c r="D31" s="34"/>
      <c r="E31" s="34">
        <f>E29+E30</f>
        <v>37063</v>
      </c>
    </row>
    <row r="32" spans="1:5" s="32" customFormat="1" ht="24.4" customHeight="1" x14ac:dyDescent="0.3">
      <c r="A32" s="5" t="s">
        <v>28</v>
      </c>
      <c r="B32" s="5"/>
      <c r="C32" s="5"/>
      <c r="D32" s="5"/>
      <c r="E32" s="5"/>
    </row>
    <row r="33" spans="1:5" s="32" customFormat="1" ht="18.600000000000001" customHeight="1" x14ac:dyDescent="0.3">
      <c r="A33" s="28">
        <v>1</v>
      </c>
      <c r="B33" s="33" t="s">
        <v>27</v>
      </c>
      <c r="C33" s="28">
        <v>1</v>
      </c>
      <c r="D33" s="34">
        <v>11260</v>
      </c>
      <c r="E33" s="34">
        <f>D33*C33</f>
        <v>11260</v>
      </c>
    </row>
    <row r="34" spans="1:5" s="32" customFormat="1" ht="17.45" customHeight="1" x14ac:dyDescent="0.3">
      <c r="A34" s="28">
        <v>2</v>
      </c>
      <c r="B34" s="33" t="s">
        <v>24</v>
      </c>
      <c r="C34" s="28">
        <v>1</v>
      </c>
      <c r="D34" s="34">
        <v>10922</v>
      </c>
      <c r="E34" s="36">
        <f>D34*C34</f>
        <v>10922</v>
      </c>
    </row>
    <row r="35" spans="1:5" s="32" customFormat="1" ht="23.65" customHeight="1" x14ac:dyDescent="0.3">
      <c r="A35" s="28">
        <v>3</v>
      </c>
      <c r="B35" s="33" t="s">
        <v>19</v>
      </c>
      <c r="C35" s="28">
        <v>5</v>
      </c>
      <c r="D35" s="34">
        <v>8601</v>
      </c>
      <c r="E35" s="36">
        <f>D35*C35</f>
        <v>43005</v>
      </c>
    </row>
    <row r="36" spans="1:5" s="32" customFormat="1" ht="19.899999999999999" customHeight="1" x14ac:dyDescent="0.3">
      <c r="A36" s="28"/>
      <c r="B36" s="33" t="s">
        <v>21</v>
      </c>
      <c r="C36" s="28">
        <f>SUM(C33:C35)</f>
        <v>7</v>
      </c>
      <c r="D36" s="34"/>
      <c r="E36" s="34">
        <f>E33+E34+E35</f>
        <v>65187</v>
      </c>
    </row>
    <row r="37" spans="1:5" s="32" customFormat="1" ht="25.35" customHeight="1" x14ac:dyDescent="0.3">
      <c r="A37" s="28"/>
      <c r="B37" s="4" t="s">
        <v>29</v>
      </c>
      <c r="C37" s="4"/>
      <c r="D37" s="4"/>
      <c r="E37" s="4"/>
    </row>
    <row r="38" spans="1:5" s="32" customFormat="1" ht="22.9" customHeight="1" x14ac:dyDescent="0.3">
      <c r="A38" s="28">
        <v>1</v>
      </c>
      <c r="B38" s="33" t="s">
        <v>27</v>
      </c>
      <c r="C38" s="28">
        <v>1</v>
      </c>
      <c r="D38" s="34">
        <v>11260</v>
      </c>
      <c r="E38" s="34">
        <f>C38*D38</f>
        <v>11260</v>
      </c>
    </row>
    <row r="39" spans="1:5" s="32" customFormat="1" ht="23.65" customHeight="1" x14ac:dyDescent="0.3">
      <c r="A39" s="28">
        <v>2</v>
      </c>
      <c r="B39" s="33" t="s">
        <v>24</v>
      </c>
      <c r="C39" s="28">
        <v>1</v>
      </c>
      <c r="D39" s="34">
        <v>10922</v>
      </c>
      <c r="E39" s="34">
        <f>C39*D39</f>
        <v>10922</v>
      </c>
    </row>
    <row r="40" spans="1:5" s="32" customFormat="1" ht="17.850000000000001" customHeight="1" x14ac:dyDescent="0.3">
      <c r="A40" s="28">
        <v>3</v>
      </c>
      <c r="B40" s="33" t="s">
        <v>19</v>
      </c>
      <c r="C40" s="28">
        <v>5</v>
      </c>
      <c r="D40" s="34">
        <v>8601</v>
      </c>
      <c r="E40" s="34">
        <f>C40*D40</f>
        <v>43005</v>
      </c>
    </row>
    <row r="41" spans="1:5" s="32" customFormat="1" ht="20.45" customHeight="1" x14ac:dyDescent="0.3">
      <c r="A41" s="28"/>
      <c r="B41" s="33" t="s">
        <v>30</v>
      </c>
      <c r="C41" s="28">
        <f>SUM(C38,C39,C40)</f>
        <v>7</v>
      </c>
      <c r="D41" s="34"/>
      <c r="E41" s="34">
        <f>SUM(E38:E40)</f>
        <v>65187</v>
      </c>
    </row>
    <row r="42" spans="1:5" s="32" customFormat="1" ht="27.6" customHeight="1" x14ac:dyDescent="0.3">
      <c r="A42" s="28"/>
      <c r="B42" s="3" t="s">
        <v>31</v>
      </c>
      <c r="C42" s="3" t="e">
        <f ca="1">SUM(C33:C49)</f>
        <v>#VALUE!</v>
      </c>
      <c r="D42" s="3"/>
      <c r="E42" s="3"/>
    </row>
    <row r="43" spans="1:5" s="32" customFormat="1" ht="18.75" x14ac:dyDescent="0.3">
      <c r="A43" s="28">
        <v>1</v>
      </c>
      <c r="B43" s="33" t="s">
        <v>27</v>
      </c>
      <c r="C43" s="28">
        <v>1</v>
      </c>
      <c r="D43" s="34">
        <v>11260</v>
      </c>
      <c r="E43" s="34">
        <f>C43*D43</f>
        <v>11260</v>
      </c>
    </row>
    <row r="44" spans="1:5" s="32" customFormat="1" ht="18.75" customHeight="1" x14ac:dyDescent="0.3">
      <c r="A44" s="28"/>
      <c r="B44" s="2" t="s">
        <v>32</v>
      </c>
      <c r="C44" s="2"/>
      <c r="D44" s="2"/>
      <c r="E44" s="2"/>
    </row>
    <row r="45" spans="1:5" s="32" customFormat="1" ht="18.75" x14ac:dyDescent="0.3">
      <c r="A45" s="28">
        <v>1</v>
      </c>
      <c r="B45" s="33" t="s">
        <v>33</v>
      </c>
      <c r="C45" s="28">
        <v>1</v>
      </c>
      <c r="D45" s="34">
        <v>9696</v>
      </c>
      <c r="E45" s="34">
        <f>D45*C45</f>
        <v>9696</v>
      </c>
    </row>
    <row r="46" spans="1:5" s="32" customFormat="1" ht="18.75" x14ac:dyDescent="0.3">
      <c r="A46" s="28">
        <v>2</v>
      </c>
      <c r="B46" s="33" t="s">
        <v>19</v>
      </c>
      <c r="C46" s="28">
        <v>1</v>
      </c>
      <c r="D46" s="34">
        <v>8601</v>
      </c>
      <c r="E46" s="34">
        <f>C46*D46</f>
        <v>8601</v>
      </c>
    </row>
    <row r="47" spans="1:5" s="32" customFormat="1" ht="20.45" customHeight="1" x14ac:dyDescent="0.3">
      <c r="A47" s="28"/>
      <c r="B47" s="4" t="s">
        <v>34</v>
      </c>
      <c r="C47" s="4"/>
      <c r="D47" s="4"/>
      <c r="E47" s="4"/>
    </row>
    <row r="48" spans="1:5" s="32" customFormat="1" ht="18.600000000000001" customHeight="1" x14ac:dyDescent="0.3">
      <c r="A48" s="28">
        <v>1</v>
      </c>
      <c r="B48" s="33" t="s">
        <v>33</v>
      </c>
      <c r="C48" s="28">
        <v>1</v>
      </c>
      <c r="D48" s="34">
        <v>9696</v>
      </c>
      <c r="E48" s="34">
        <f>D48*C48</f>
        <v>9696</v>
      </c>
    </row>
    <row r="49" spans="1:245" s="32" customFormat="1" ht="21" customHeight="1" x14ac:dyDescent="0.3">
      <c r="A49" s="28">
        <v>2</v>
      </c>
      <c r="B49" s="33" t="s">
        <v>19</v>
      </c>
      <c r="C49" s="28">
        <v>1</v>
      </c>
      <c r="D49" s="34">
        <v>8601</v>
      </c>
      <c r="E49" s="34">
        <f>D49*C49</f>
        <v>8601</v>
      </c>
    </row>
    <row r="50" spans="1:245" s="32" customFormat="1" ht="22.15" customHeight="1" x14ac:dyDescent="0.3">
      <c r="A50" s="28"/>
      <c r="B50" s="33" t="s">
        <v>30</v>
      </c>
      <c r="C50" s="28">
        <f>SUM(C43:C46,C48:C49)</f>
        <v>5</v>
      </c>
      <c r="D50" s="34"/>
      <c r="E50" s="34">
        <f>SUM(E43:E46,E48:E49)</f>
        <v>47854</v>
      </c>
    </row>
    <row r="51" spans="1:245" s="32" customFormat="1" ht="19.350000000000001" customHeight="1" x14ac:dyDescent="0.3">
      <c r="A51" s="28"/>
      <c r="B51" s="2" t="s">
        <v>35</v>
      </c>
      <c r="C51" s="2"/>
      <c r="D51" s="2"/>
      <c r="E51" s="2"/>
    </row>
    <row r="52" spans="1:245" s="32" customFormat="1" ht="24.4" customHeight="1" x14ac:dyDescent="0.3">
      <c r="A52" s="28">
        <v>1</v>
      </c>
      <c r="B52" s="33" t="s">
        <v>27</v>
      </c>
      <c r="C52" s="28">
        <v>1</v>
      </c>
      <c r="D52" s="34">
        <v>11260</v>
      </c>
      <c r="E52" s="34">
        <f>C52*D52</f>
        <v>11260</v>
      </c>
    </row>
    <row r="53" spans="1:245" s="32" customFormat="1" ht="18.75" x14ac:dyDescent="0.3">
      <c r="A53" s="28">
        <v>2</v>
      </c>
      <c r="B53" s="33" t="s">
        <v>19</v>
      </c>
      <c r="C53" s="28">
        <v>2</v>
      </c>
      <c r="D53" s="34">
        <v>8601</v>
      </c>
      <c r="E53" s="34">
        <f>C53*D53</f>
        <v>17202</v>
      </c>
    </row>
    <row r="54" spans="1:245" s="32" customFormat="1" ht="18.600000000000001" customHeight="1" x14ac:dyDescent="0.3">
      <c r="A54" s="28"/>
      <c r="B54" s="33" t="s">
        <v>21</v>
      </c>
      <c r="C54" s="28">
        <f>SUM(C52:C53)</f>
        <v>3</v>
      </c>
      <c r="D54" s="34"/>
      <c r="E54" s="34">
        <f>SUM(E52:E53)</f>
        <v>28462</v>
      </c>
    </row>
    <row r="55" spans="1:245" ht="19.7" customHeight="1" x14ac:dyDescent="0.3">
      <c r="A55" s="37"/>
      <c r="B55" s="33" t="s">
        <v>36</v>
      </c>
      <c r="C55" s="28">
        <f>SUM(C22,C27,C31,C36,C41,C50,C54)</f>
        <v>34</v>
      </c>
      <c r="D55" s="34"/>
      <c r="E55" s="34">
        <f>SUM(E22,E27,E31,E36,E41,E50,E54)</f>
        <v>322173</v>
      </c>
    </row>
    <row r="56" spans="1:245" ht="17.45" customHeight="1" x14ac:dyDescent="0.3">
      <c r="A56" s="32"/>
      <c r="B56" s="32"/>
      <c r="C56" s="38"/>
      <c r="D56" s="39"/>
      <c r="E56" s="39"/>
    </row>
    <row r="57" spans="1:245" ht="22.7" customHeight="1" x14ac:dyDescent="0.3">
      <c r="A57" s="1" t="s">
        <v>37</v>
      </c>
      <c r="B57" s="1"/>
      <c r="C57" s="38"/>
      <c r="D57" s="41"/>
      <c r="E57" s="41"/>
      <c r="IK57" s="15"/>
    </row>
    <row r="58" spans="1:245" ht="30.4" customHeight="1" x14ac:dyDescent="0.25">
      <c r="A58" s="42" t="s">
        <v>38</v>
      </c>
      <c r="B58" s="42"/>
      <c r="C58" s="42"/>
      <c r="D58" s="42"/>
      <c r="E58" s="42"/>
      <c r="IK58" s="15"/>
    </row>
    <row r="59" spans="1:245" ht="55.35" customHeight="1" x14ac:dyDescent="0.3">
      <c r="A59" s="43" t="s">
        <v>39</v>
      </c>
      <c r="B59" s="43"/>
      <c r="C59" s="38"/>
      <c r="D59" s="44" t="s">
        <v>40</v>
      </c>
      <c r="E59" s="44"/>
      <c r="IK59" s="15"/>
    </row>
    <row r="60" spans="1:245" ht="58.5" customHeight="1" x14ac:dyDescent="0.3">
      <c r="A60" s="43" t="s">
        <v>41</v>
      </c>
      <c r="B60" s="43"/>
      <c r="C60" s="40"/>
      <c r="D60" s="45" t="s">
        <v>42</v>
      </c>
      <c r="E60" s="45"/>
      <c r="IK60" s="15"/>
    </row>
    <row r="61" spans="1:245" ht="22.7" customHeight="1" x14ac:dyDescent="0.3">
      <c r="A61" s="1"/>
      <c r="B61" s="1"/>
      <c r="C61" s="38"/>
      <c r="D61" s="41"/>
      <c r="E61" s="41"/>
      <c r="IK61" s="15"/>
    </row>
  </sheetData>
  <mergeCells count="30">
    <mergeCell ref="A60:B60"/>
    <mergeCell ref="D60:E60"/>
    <mergeCell ref="A61:B61"/>
    <mergeCell ref="D61:E61"/>
    <mergeCell ref="B51:E51"/>
    <mergeCell ref="A57:B57"/>
    <mergeCell ref="D57:E57"/>
    <mergeCell ref="A58:E58"/>
    <mergeCell ref="A59:B59"/>
    <mergeCell ref="D59:E59"/>
    <mergeCell ref="A32:E32"/>
    <mergeCell ref="B37:E37"/>
    <mergeCell ref="B42:E42"/>
    <mergeCell ref="B44:E44"/>
    <mergeCell ref="B47:E47"/>
    <mergeCell ref="A13:E13"/>
    <mergeCell ref="A14:E14"/>
    <mergeCell ref="A15:E15"/>
    <mergeCell ref="B23:E23"/>
    <mergeCell ref="B28:E28"/>
    <mergeCell ref="B6:E6"/>
    <mergeCell ref="B7:E7"/>
    <mergeCell ref="B9:E9"/>
    <mergeCell ref="B11:E11"/>
    <mergeCell ref="C12:E12"/>
    <mergeCell ref="C1:E1"/>
    <mergeCell ref="C2:E2"/>
    <mergeCell ref="C3:E3"/>
    <mergeCell ref="B4:E4"/>
    <mergeCell ref="C5:E5"/>
  </mergeCells>
  <pageMargins left="1.37777777777778" right="0.39374999999999999" top="0.69027777777777799" bottom="1.37777777777778" header="0.511811023622047" footer="0.511811023622047"/>
  <pageSetup paperSize="9" scale="85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20" zoomScaleNormal="120" workbookViewId="0"/>
  </sheetViews>
  <sheetFormatPr defaultColWidth="9.5703125" defaultRowHeight="12.7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1705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депсоц</vt:lpstr>
      <vt:lpstr>Лист1</vt:lpstr>
      <vt:lpstr>депсоц!Excel_BuiltIn_Print_Area</vt:lpstr>
      <vt:lpstr>депсоц!Область_печати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</dc:creator>
  <dc:description/>
  <cp:lastModifiedBy>ТШД Депвет</cp:lastModifiedBy>
  <cp:revision>204</cp:revision>
  <dcterms:created xsi:type="dcterms:W3CDTF">2018-05-11T09:41:42Z</dcterms:created>
  <dcterms:modified xsi:type="dcterms:W3CDTF">2026-02-03T14:04:01Z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KSOProductBuildVer">
    <vt:lpwstr>1033-10.1.0.5785</vt:lpwstr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