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Січень-червень" sheetId="1" r:id="rId1"/>
  </sheets>
  <externalReferences>
    <externalReference r:id="rId2"/>
  </externalReferences>
  <calcPr calcId="12451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226" i="1"/>
  <c r="C226"/>
  <c r="I225"/>
  <c r="H225"/>
  <c r="G225"/>
  <c r="M225" s="1"/>
  <c r="F225"/>
  <c r="L225" s="1"/>
  <c r="K225" s="1"/>
  <c r="J225" s="1"/>
  <c r="E225"/>
  <c r="I224"/>
  <c r="H224"/>
  <c r="G224"/>
  <c r="M224" s="1"/>
  <c r="F224"/>
  <c r="L224" s="1"/>
  <c r="E224"/>
  <c r="I223"/>
  <c r="H223"/>
  <c r="G223"/>
  <c r="M223" s="1"/>
  <c r="F223"/>
  <c r="L223" s="1"/>
  <c r="E223"/>
  <c r="I222"/>
  <c r="H222"/>
  <c r="G222"/>
  <c r="M222" s="1"/>
  <c r="F222"/>
  <c r="L222" s="1"/>
  <c r="E222"/>
  <c r="I221"/>
  <c r="I226" s="1"/>
  <c r="H221"/>
  <c r="H226" s="1"/>
  <c r="G221"/>
  <c r="G226" s="1"/>
  <c r="F221"/>
  <c r="F226" s="1"/>
  <c r="E221"/>
  <c r="E226" s="1"/>
  <c r="D214"/>
  <c r="C214"/>
  <c r="I213"/>
  <c r="H213"/>
  <c r="G213"/>
  <c r="M213" s="1"/>
  <c r="F213"/>
  <c r="L213" s="1"/>
  <c r="E213"/>
  <c r="I212"/>
  <c r="H212"/>
  <c r="G212"/>
  <c r="M212" s="1"/>
  <c r="F212"/>
  <c r="L212" s="1"/>
  <c r="E212"/>
  <c r="I211"/>
  <c r="H211"/>
  <c r="G211"/>
  <c r="M211" s="1"/>
  <c r="F211"/>
  <c r="L211" s="1"/>
  <c r="K211" s="1"/>
  <c r="J211" s="1"/>
  <c r="E211"/>
  <c r="I210"/>
  <c r="H210"/>
  <c r="G210"/>
  <c r="M210" s="1"/>
  <c r="F210"/>
  <c r="L210" s="1"/>
  <c r="K210" s="1"/>
  <c r="J210" s="1"/>
  <c r="E210"/>
  <c r="I209"/>
  <c r="H209"/>
  <c r="G209"/>
  <c r="M209" s="1"/>
  <c r="F209"/>
  <c r="L209" s="1"/>
  <c r="E209"/>
  <c r="I208"/>
  <c r="H208"/>
  <c r="G208"/>
  <c r="M208" s="1"/>
  <c r="F208"/>
  <c r="L208" s="1"/>
  <c r="E208"/>
  <c r="I207"/>
  <c r="H207"/>
  <c r="G207"/>
  <c r="M207" s="1"/>
  <c r="F207"/>
  <c r="L207" s="1"/>
  <c r="E207"/>
  <c r="I206"/>
  <c r="H206"/>
  <c r="G206"/>
  <c r="M206" s="1"/>
  <c r="F206"/>
  <c r="L206" s="1"/>
  <c r="E206"/>
  <c r="I205"/>
  <c r="H205"/>
  <c r="G205"/>
  <c r="M205" s="1"/>
  <c r="F205"/>
  <c r="L205" s="1"/>
  <c r="K205" s="1"/>
  <c r="J205" s="1"/>
  <c r="E205"/>
  <c r="I204"/>
  <c r="I214" s="1"/>
  <c r="H204"/>
  <c r="H214" s="1"/>
  <c r="G204"/>
  <c r="M204" s="1"/>
  <c r="F204"/>
  <c r="L204" s="1"/>
  <c r="K204" s="1"/>
  <c r="J204" s="1"/>
  <c r="E204"/>
  <c r="E214" s="1"/>
  <c r="D197"/>
  <c r="C197"/>
  <c r="I196"/>
  <c r="H196"/>
  <c r="G196"/>
  <c r="M196" s="1"/>
  <c r="F196"/>
  <c r="L196" s="1"/>
  <c r="K196" s="1"/>
  <c r="J196" s="1"/>
  <c r="E196"/>
  <c r="I195"/>
  <c r="H195"/>
  <c r="G195"/>
  <c r="M195" s="1"/>
  <c r="F195"/>
  <c r="L195" s="1"/>
  <c r="K195" s="1"/>
  <c r="J195" s="1"/>
  <c r="E195"/>
  <c r="I194"/>
  <c r="H194"/>
  <c r="G194"/>
  <c r="M194" s="1"/>
  <c r="F194"/>
  <c r="L194" s="1"/>
  <c r="E194"/>
  <c r="I193"/>
  <c r="H193"/>
  <c r="G193"/>
  <c r="M193" s="1"/>
  <c r="F193"/>
  <c r="L193" s="1"/>
  <c r="E193"/>
  <c r="I192"/>
  <c r="H192"/>
  <c r="G192"/>
  <c r="M192" s="1"/>
  <c r="F192"/>
  <c r="L192" s="1"/>
  <c r="E192"/>
  <c r="I191"/>
  <c r="H191"/>
  <c r="G191"/>
  <c r="M191" s="1"/>
  <c r="F191"/>
  <c r="L191" s="1"/>
  <c r="E191"/>
  <c r="I190"/>
  <c r="H190"/>
  <c r="G190"/>
  <c r="M190" s="1"/>
  <c r="F190"/>
  <c r="L190" s="1"/>
  <c r="K190" s="1"/>
  <c r="J190" s="1"/>
  <c r="E190"/>
  <c r="I189"/>
  <c r="H189"/>
  <c r="G189"/>
  <c r="M189" s="1"/>
  <c r="F189"/>
  <c r="L189" s="1"/>
  <c r="K189" s="1"/>
  <c r="J189" s="1"/>
  <c r="E189"/>
  <c r="I188"/>
  <c r="H188"/>
  <c r="G188"/>
  <c r="M188" s="1"/>
  <c r="F188"/>
  <c r="L188" s="1"/>
  <c r="E188"/>
  <c r="I187"/>
  <c r="H187"/>
  <c r="G187"/>
  <c r="M187" s="1"/>
  <c r="F187"/>
  <c r="L187" s="1"/>
  <c r="E187"/>
  <c r="I186"/>
  <c r="H186"/>
  <c r="G186"/>
  <c r="M186" s="1"/>
  <c r="F186"/>
  <c r="L186" s="1"/>
  <c r="E186"/>
  <c r="I185"/>
  <c r="H185"/>
  <c r="G185"/>
  <c r="M185" s="1"/>
  <c r="F185"/>
  <c r="L185" s="1"/>
  <c r="E185"/>
  <c r="I184"/>
  <c r="H184"/>
  <c r="G184"/>
  <c r="M184" s="1"/>
  <c r="F184"/>
  <c r="L184" s="1"/>
  <c r="K184" s="1"/>
  <c r="J184" s="1"/>
  <c r="E184"/>
  <c r="I183"/>
  <c r="H183"/>
  <c r="G183"/>
  <c r="M183" s="1"/>
  <c r="F183"/>
  <c r="L183" s="1"/>
  <c r="K183" s="1"/>
  <c r="J183" s="1"/>
  <c r="E183"/>
  <c r="I182"/>
  <c r="H182"/>
  <c r="G182"/>
  <c r="M182" s="1"/>
  <c r="F182"/>
  <c r="L182" s="1"/>
  <c r="E182"/>
  <c r="I181"/>
  <c r="H181"/>
  <c r="G181"/>
  <c r="M181" s="1"/>
  <c r="F181"/>
  <c r="L181" s="1"/>
  <c r="E181"/>
  <c r="I180"/>
  <c r="H180"/>
  <c r="G180"/>
  <c r="M180" s="1"/>
  <c r="F180"/>
  <c r="L180" s="1"/>
  <c r="E180"/>
  <c r="I179"/>
  <c r="H179"/>
  <c r="G179"/>
  <c r="M179" s="1"/>
  <c r="F179"/>
  <c r="L179" s="1"/>
  <c r="E179"/>
  <c r="I178"/>
  <c r="H178"/>
  <c r="G178"/>
  <c r="M178" s="1"/>
  <c r="F178"/>
  <c r="L178" s="1"/>
  <c r="K178" s="1"/>
  <c r="J178" s="1"/>
  <c r="E178"/>
  <c r="I177"/>
  <c r="H177"/>
  <c r="G177"/>
  <c r="M177" s="1"/>
  <c r="F177"/>
  <c r="L177" s="1"/>
  <c r="K177" s="1"/>
  <c r="J177" s="1"/>
  <c r="E177"/>
  <c r="I176"/>
  <c r="H176"/>
  <c r="G176"/>
  <c r="M176" s="1"/>
  <c r="F176"/>
  <c r="L176" s="1"/>
  <c r="E176"/>
  <c r="I175"/>
  <c r="H175"/>
  <c r="G175"/>
  <c r="M175" s="1"/>
  <c r="F175"/>
  <c r="L175" s="1"/>
  <c r="E175"/>
  <c r="I174"/>
  <c r="H174"/>
  <c r="G174"/>
  <c r="M174" s="1"/>
  <c r="F174"/>
  <c r="L174" s="1"/>
  <c r="E174"/>
  <c r="I173"/>
  <c r="H173"/>
  <c r="G173"/>
  <c r="M173" s="1"/>
  <c r="F173"/>
  <c r="L173" s="1"/>
  <c r="E173"/>
  <c r="I172"/>
  <c r="H172"/>
  <c r="G172"/>
  <c r="M172" s="1"/>
  <c r="F172"/>
  <c r="L172" s="1"/>
  <c r="K172" s="1"/>
  <c r="J172" s="1"/>
  <c r="E172"/>
  <c r="I171"/>
  <c r="H171"/>
  <c r="G171"/>
  <c r="M171" s="1"/>
  <c r="F171"/>
  <c r="L171" s="1"/>
  <c r="K171" s="1"/>
  <c r="J171" s="1"/>
  <c r="E171"/>
  <c r="I170"/>
  <c r="H170"/>
  <c r="G170"/>
  <c r="M170" s="1"/>
  <c r="F170"/>
  <c r="L170" s="1"/>
  <c r="E170"/>
  <c r="I169"/>
  <c r="H169"/>
  <c r="G169"/>
  <c r="M169" s="1"/>
  <c r="F169"/>
  <c r="L169" s="1"/>
  <c r="E169"/>
  <c r="I168"/>
  <c r="H168"/>
  <c r="G168"/>
  <c r="M168" s="1"/>
  <c r="F168"/>
  <c r="L168" s="1"/>
  <c r="E168"/>
  <c r="I167"/>
  <c r="H167"/>
  <c r="G167"/>
  <c r="M167" s="1"/>
  <c r="F167"/>
  <c r="L167" s="1"/>
  <c r="E167"/>
  <c r="I166"/>
  <c r="H166"/>
  <c r="G166"/>
  <c r="M166" s="1"/>
  <c r="F166"/>
  <c r="L166" s="1"/>
  <c r="K166" s="1"/>
  <c r="J166" s="1"/>
  <c r="E166"/>
  <c r="I165"/>
  <c r="H165"/>
  <c r="G165"/>
  <c r="M165" s="1"/>
  <c r="F165"/>
  <c r="L165" s="1"/>
  <c r="K165" s="1"/>
  <c r="J165" s="1"/>
  <c r="E165"/>
  <c r="I164"/>
  <c r="H164"/>
  <c r="G164"/>
  <c r="M164" s="1"/>
  <c r="F164"/>
  <c r="L164" s="1"/>
  <c r="E164"/>
  <c r="I163"/>
  <c r="H163"/>
  <c r="G163"/>
  <c r="M163" s="1"/>
  <c r="F163"/>
  <c r="L163" s="1"/>
  <c r="E163"/>
  <c r="I162"/>
  <c r="H162"/>
  <c r="G162"/>
  <c r="M162" s="1"/>
  <c r="F162"/>
  <c r="L162" s="1"/>
  <c r="E162"/>
  <c r="I161"/>
  <c r="I197" s="1"/>
  <c r="H161"/>
  <c r="H197" s="1"/>
  <c r="G161"/>
  <c r="G197" s="1"/>
  <c r="F161"/>
  <c r="F197" s="1"/>
  <c r="E161"/>
  <c r="E197" s="1"/>
  <c r="D154"/>
  <c r="C154"/>
  <c r="I153"/>
  <c r="H153"/>
  <c r="G153"/>
  <c r="M153" s="1"/>
  <c r="F153"/>
  <c r="L153" s="1"/>
  <c r="E153"/>
  <c r="I152"/>
  <c r="H152"/>
  <c r="G152"/>
  <c r="M152" s="1"/>
  <c r="F152"/>
  <c r="L152" s="1"/>
  <c r="E152"/>
  <c r="I151"/>
  <c r="H151"/>
  <c r="G151"/>
  <c r="M151" s="1"/>
  <c r="F151"/>
  <c r="L151" s="1"/>
  <c r="K151" s="1"/>
  <c r="J151" s="1"/>
  <c r="E151"/>
  <c r="I150"/>
  <c r="H150"/>
  <c r="G150"/>
  <c r="M150" s="1"/>
  <c r="F150"/>
  <c r="L150" s="1"/>
  <c r="K150" s="1"/>
  <c r="J150" s="1"/>
  <c r="E150"/>
  <c r="I149"/>
  <c r="H149"/>
  <c r="G149"/>
  <c r="M149" s="1"/>
  <c r="F149"/>
  <c r="L149" s="1"/>
  <c r="K149" s="1"/>
  <c r="J149" s="1"/>
  <c r="E149"/>
  <c r="I148"/>
  <c r="H148"/>
  <c r="G148"/>
  <c r="M148" s="1"/>
  <c r="F148"/>
  <c r="L148" s="1"/>
  <c r="E148"/>
  <c r="I147"/>
  <c r="H147"/>
  <c r="G147"/>
  <c r="M147" s="1"/>
  <c r="F147"/>
  <c r="L147" s="1"/>
  <c r="E147"/>
  <c r="I146"/>
  <c r="H146"/>
  <c r="G146"/>
  <c r="M146" s="1"/>
  <c r="F146"/>
  <c r="L146" s="1"/>
  <c r="E146"/>
  <c r="I145"/>
  <c r="H145"/>
  <c r="G145"/>
  <c r="M145" s="1"/>
  <c r="F145"/>
  <c r="L145" s="1"/>
  <c r="K145" s="1"/>
  <c r="J145" s="1"/>
  <c r="E145"/>
  <c r="I144"/>
  <c r="H144"/>
  <c r="G144"/>
  <c r="M144" s="1"/>
  <c r="F144"/>
  <c r="L144" s="1"/>
  <c r="K144" s="1"/>
  <c r="J144" s="1"/>
  <c r="E144"/>
  <c r="I143"/>
  <c r="H143"/>
  <c r="G143"/>
  <c r="M143" s="1"/>
  <c r="F143"/>
  <c r="L143" s="1"/>
  <c r="K143" s="1"/>
  <c r="J143" s="1"/>
  <c r="E143"/>
  <c r="I142"/>
  <c r="H142"/>
  <c r="G142"/>
  <c r="M142" s="1"/>
  <c r="F142"/>
  <c r="L142" s="1"/>
  <c r="E142"/>
  <c r="I141"/>
  <c r="I154" s="1"/>
  <c r="H141"/>
  <c r="H154" s="1"/>
  <c r="G141"/>
  <c r="M141" s="1"/>
  <c r="F141"/>
  <c r="F154" s="1"/>
  <c r="E141"/>
  <c r="E154" s="1"/>
  <c r="D134"/>
  <c r="C134"/>
  <c r="I133"/>
  <c r="H133"/>
  <c r="G133"/>
  <c r="M133" s="1"/>
  <c r="F133"/>
  <c r="L133" s="1"/>
  <c r="E133"/>
  <c r="I132"/>
  <c r="H132"/>
  <c r="G132"/>
  <c r="M132" s="1"/>
  <c r="F132"/>
  <c r="L132" s="1"/>
  <c r="E132"/>
  <c r="I131"/>
  <c r="H131"/>
  <c r="G131"/>
  <c r="M131" s="1"/>
  <c r="F131"/>
  <c r="L131" s="1"/>
  <c r="E131"/>
  <c r="I130"/>
  <c r="H130"/>
  <c r="G130"/>
  <c r="M130" s="1"/>
  <c r="F130"/>
  <c r="L130" s="1"/>
  <c r="K130" s="1"/>
  <c r="J130" s="1"/>
  <c r="E130"/>
  <c r="I129"/>
  <c r="H129"/>
  <c r="G129"/>
  <c r="M129" s="1"/>
  <c r="F129"/>
  <c r="L129" s="1"/>
  <c r="K129" s="1"/>
  <c r="J129" s="1"/>
  <c r="E129"/>
  <c r="I128"/>
  <c r="H128"/>
  <c r="G128"/>
  <c r="M128" s="1"/>
  <c r="F128"/>
  <c r="L128" s="1"/>
  <c r="E128"/>
  <c r="I127"/>
  <c r="H127"/>
  <c r="G127"/>
  <c r="M127" s="1"/>
  <c r="F127"/>
  <c r="L127" s="1"/>
  <c r="E127"/>
  <c r="I126"/>
  <c r="H126"/>
  <c r="G126"/>
  <c r="M126" s="1"/>
  <c r="F126"/>
  <c r="L126" s="1"/>
  <c r="E126"/>
  <c r="I125"/>
  <c r="H125"/>
  <c r="G125"/>
  <c r="M125" s="1"/>
  <c r="F125"/>
  <c r="L125" s="1"/>
  <c r="E125"/>
  <c r="I124"/>
  <c r="H124"/>
  <c r="G124"/>
  <c r="M124" s="1"/>
  <c r="F124"/>
  <c r="L124" s="1"/>
  <c r="K124" s="1"/>
  <c r="J124" s="1"/>
  <c r="E124"/>
  <c r="I123"/>
  <c r="H123"/>
  <c r="G123"/>
  <c r="M123" s="1"/>
  <c r="F123"/>
  <c r="L123" s="1"/>
  <c r="K123" s="1"/>
  <c r="J123" s="1"/>
  <c r="E123"/>
  <c r="I122"/>
  <c r="H122"/>
  <c r="G122"/>
  <c r="M122" s="1"/>
  <c r="F122"/>
  <c r="L122" s="1"/>
  <c r="E122"/>
  <c r="I121"/>
  <c r="H121"/>
  <c r="G121"/>
  <c r="M121" s="1"/>
  <c r="F121"/>
  <c r="L121" s="1"/>
  <c r="E121"/>
  <c r="I120"/>
  <c r="H120"/>
  <c r="G120"/>
  <c r="M120" s="1"/>
  <c r="F120"/>
  <c r="L120" s="1"/>
  <c r="E120"/>
  <c r="I119"/>
  <c r="H119"/>
  <c r="G119"/>
  <c r="M119" s="1"/>
  <c r="F119"/>
  <c r="L119" s="1"/>
  <c r="E119"/>
  <c r="I118"/>
  <c r="H118"/>
  <c r="G118"/>
  <c r="M118" s="1"/>
  <c r="F118"/>
  <c r="L118" s="1"/>
  <c r="K118" s="1"/>
  <c r="J118" s="1"/>
  <c r="E118"/>
  <c r="I117"/>
  <c r="H117"/>
  <c r="G117"/>
  <c r="M117" s="1"/>
  <c r="F117"/>
  <c r="L117" s="1"/>
  <c r="K117" s="1"/>
  <c r="J117" s="1"/>
  <c r="E117"/>
  <c r="I116"/>
  <c r="H116"/>
  <c r="H134" s="1"/>
  <c r="G116"/>
  <c r="G134" s="1"/>
  <c r="F116"/>
  <c r="F134" s="1"/>
  <c r="E116"/>
  <c r="E134" s="1"/>
  <c r="D108"/>
  <c r="C108"/>
  <c r="I107"/>
  <c r="H107"/>
  <c r="G107"/>
  <c r="M107" s="1"/>
  <c r="F107"/>
  <c r="L107" s="1"/>
  <c r="K107" s="1"/>
  <c r="J107" s="1"/>
  <c r="E107"/>
  <c r="I106"/>
  <c r="H106"/>
  <c r="G106"/>
  <c r="M106" s="1"/>
  <c r="F106"/>
  <c r="L106" s="1"/>
  <c r="K106" s="1"/>
  <c r="J106" s="1"/>
  <c r="E106"/>
  <c r="I105"/>
  <c r="H105"/>
  <c r="G105"/>
  <c r="M105" s="1"/>
  <c r="F105"/>
  <c r="L105" s="1"/>
  <c r="E105"/>
  <c r="I104"/>
  <c r="H104"/>
  <c r="G104"/>
  <c r="M104" s="1"/>
  <c r="F104"/>
  <c r="L104" s="1"/>
  <c r="E104"/>
  <c r="I103"/>
  <c r="H103"/>
  <c r="G103"/>
  <c r="M103" s="1"/>
  <c r="F103"/>
  <c r="L103" s="1"/>
  <c r="E103"/>
  <c r="I102"/>
  <c r="H102"/>
  <c r="G102"/>
  <c r="M102" s="1"/>
  <c r="F102"/>
  <c r="L102" s="1"/>
  <c r="K102" s="1"/>
  <c r="J102" s="1"/>
  <c r="E102"/>
  <c r="I101"/>
  <c r="H101"/>
  <c r="G101"/>
  <c r="M101" s="1"/>
  <c r="F101"/>
  <c r="L101" s="1"/>
  <c r="K101" s="1"/>
  <c r="J101" s="1"/>
  <c r="E101"/>
  <c r="I100"/>
  <c r="H100"/>
  <c r="G100"/>
  <c r="M100" s="1"/>
  <c r="F100"/>
  <c r="L100" s="1"/>
  <c r="K100" s="1"/>
  <c r="J100" s="1"/>
  <c r="E100"/>
  <c r="I99"/>
  <c r="H99"/>
  <c r="G99"/>
  <c r="M99" s="1"/>
  <c r="F99"/>
  <c r="L99" s="1"/>
  <c r="E99"/>
  <c r="I98"/>
  <c r="H98"/>
  <c r="G98"/>
  <c r="M98" s="1"/>
  <c r="F98"/>
  <c r="L98" s="1"/>
  <c r="E98"/>
  <c r="I97"/>
  <c r="H97"/>
  <c r="G97"/>
  <c r="M97" s="1"/>
  <c r="F97"/>
  <c r="L97" s="1"/>
  <c r="E97"/>
  <c r="I96"/>
  <c r="H96"/>
  <c r="G96"/>
  <c r="M96" s="1"/>
  <c r="F96"/>
  <c r="L96" s="1"/>
  <c r="K96" s="1"/>
  <c r="J96" s="1"/>
  <c r="E96"/>
  <c r="I95"/>
  <c r="H95"/>
  <c r="G95"/>
  <c r="M95" s="1"/>
  <c r="F95"/>
  <c r="L95" s="1"/>
  <c r="K95" s="1"/>
  <c r="J95" s="1"/>
  <c r="E95"/>
  <c r="I94"/>
  <c r="H94"/>
  <c r="G94"/>
  <c r="M94" s="1"/>
  <c r="F94"/>
  <c r="L94" s="1"/>
  <c r="K94" s="1"/>
  <c r="J94" s="1"/>
  <c r="E94"/>
  <c r="I93"/>
  <c r="H93"/>
  <c r="G93"/>
  <c r="M93" s="1"/>
  <c r="F93"/>
  <c r="L93" s="1"/>
  <c r="E93"/>
  <c r="I92"/>
  <c r="H92"/>
  <c r="G92"/>
  <c r="M92" s="1"/>
  <c r="F92"/>
  <c r="L92" s="1"/>
  <c r="E92"/>
  <c r="I91"/>
  <c r="H91"/>
  <c r="G91"/>
  <c r="M91" s="1"/>
  <c r="F91"/>
  <c r="L91" s="1"/>
  <c r="E91"/>
  <c r="I90"/>
  <c r="H90"/>
  <c r="G90"/>
  <c r="M90" s="1"/>
  <c r="F90"/>
  <c r="L90" s="1"/>
  <c r="K90" s="1"/>
  <c r="J90" s="1"/>
  <c r="E90"/>
  <c r="I89"/>
  <c r="H89"/>
  <c r="G89"/>
  <c r="M89" s="1"/>
  <c r="F89"/>
  <c r="L89" s="1"/>
  <c r="K89" s="1"/>
  <c r="J89" s="1"/>
  <c r="E89"/>
  <c r="I88"/>
  <c r="H88"/>
  <c r="G88"/>
  <c r="M88" s="1"/>
  <c r="F88"/>
  <c r="L88" s="1"/>
  <c r="K88" s="1"/>
  <c r="J88" s="1"/>
  <c r="E88"/>
  <c r="I87"/>
  <c r="H87"/>
  <c r="G87"/>
  <c r="M87" s="1"/>
  <c r="F87"/>
  <c r="L87" s="1"/>
  <c r="E87"/>
  <c r="I86"/>
  <c r="H86"/>
  <c r="G86"/>
  <c r="M86" s="1"/>
  <c r="F86"/>
  <c r="L86" s="1"/>
  <c r="E86"/>
  <c r="I85"/>
  <c r="H85"/>
  <c r="G85"/>
  <c r="M85" s="1"/>
  <c r="F85"/>
  <c r="L85" s="1"/>
  <c r="E85"/>
  <c r="I84"/>
  <c r="H84"/>
  <c r="G84"/>
  <c r="M84" s="1"/>
  <c r="F84"/>
  <c r="L84" s="1"/>
  <c r="K84" s="1"/>
  <c r="J84" s="1"/>
  <c r="E84"/>
  <c r="I83"/>
  <c r="H83"/>
  <c r="G83"/>
  <c r="M83" s="1"/>
  <c r="F83"/>
  <c r="L83" s="1"/>
  <c r="K83" s="1"/>
  <c r="J83" s="1"/>
  <c r="E83"/>
  <c r="I82"/>
  <c r="H82"/>
  <c r="G82"/>
  <c r="M82" s="1"/>
  <c r="F82"/>
  <c r="L82" s="1"/>
  <c r="K82" s="1"/>
  <c r="J82" s="1"/>
  <c r="E82"/>
  <c r="I81"/>
  <c r="H81"/>
  <c r="G81"/>
  <c r="M81" s="1"/>
  <c r="F81"/>
  <c r="L81" s="1"/>
  <c r="E81"/>
  <c r="I80"/>
  <c r="H80"/>
  <c r="G80"/>
  <c r="M80" s="1"/>
  <c r="F80"/>
  <c r="L80" s="1"/>
  <c r="E80"/>
  <c r="I79"/>
  <c r="H79"/>
  <c r="G79"/>
  <c r="M79" s="1"/>
  <c r="F79"/>
  <c r="L79" s="1"/>
  <c r="E79"/>
  <c r="I78"/>
  <c r="H78"/>
  <c r="G78"/>
  <c r="M78" s="1"/>
  <c r="F78"/>
  <c r="L78" s="1"/>
  <c r="K78" s="1"/>
  <c r="J78" s="1"/>
  <c r="E78"/>
  <c r="I77"/>
  <c r="H77"/>
  <c r="G77"/>
  <c r="M77" s="1"/>
  <c r="F77"/>
  <c r="L77" s="1"/>
  <c r="K77" s="1"/>
  <c r="J77" s="1"/>
  <c r="E77"/>
  <c r="I76"/>
  <c r="H76"/>
  <c r="G76"/>
  <c r="M76" s="1"/>
  <c r="F76"/>
  <c r="L76" s="1"/>
  <c r="K76" s="1"/>
  <c r="J76" s="1"/>
  <c r="E76"/>
  <c r="I75"/>
  <c r="H75"/>
  <c r="G75"/>
  <c r="M75" s="1"/>
  <c r="F75"/>
  <c r="L75" s="1"/>
  <c r="E75"/>
  <c r="I74"/>
  <c r="H74"/>
  <c r="G74"/>
  <c r="M74" s="1"/>
  <c r="F74"/>
  <c r="L74" s="1"/>
  <c r="E74"/>
  <c r="I73"/>
  <c r="H73"/>
  <c r="G73"/>
  <c r="M73" s="1"/>
  <c r="F73"/>
  <c r="L73" s="1"/>
  <c r="E73"/>
  <c r="I72"/>
  <c r="H72"/>
  <c r="G72"/>
  <c r="M72" s="1"/>
  <c r="F72"/>
  <c r="L72" s="1"/>
  <c r="K72" s="1"/>
  <c r="J72" s="1"/>
  <c r="E72"/>
  <c r="I71"/>
  <c r="H71"/>
  <c r="G71"/>
  <c r="M71" s="1"/>
  <c r="F71"/>
  <c r="L71" s="1"/>
  <c r="K71" s="1"/>
  <c r="J71" s="1"/>
  <c r="E71"/>
  <c r="I70"/>
  <c r="H70"/>
  <c r="G70"/>
  <c r="M70" s="1"/>
  <c r="F70"/>
  <c r="L70" s="1"/>
  <c r="K70" s="1"/>
  <c r="J70" s="1"/>
  <c r="E70"/>
  <c r="I69"/>
  <c r="H69"/>
  <c r="G69"/>
  <c r="M69" s="1"/>
  <c r="F69"/>
  <c r="L69" s="1"/>
  <c r="E69"/>
  <c r="I68"/>
  <c r="H68"/>
  <c r="G68"/>
  <c r="M68" s="1"/>
  <c r="F68"/>
  <c r="L68" s="1"/>
  <c r="E68"/>
  <c r="I67"/>
  <c r="H67"/>
  <c r="G67"/>
  <c r="M67" s="1"/>
  <c r="F67"/>
  <c r="L67" s="1"/>
  <c r="E67"/>
  <c r="I66"/>
  <c r="H66"/>
  <c r="G66"/>
  <c r="M66" s="1"/>
  <c r="F66"/>
  <c r="L66" s="1"/>
  <c r="K66" s="1"/>
  <c r="J66" s="1"/>
  <c r="E66"/>
  <c r="I65"/>
  <c r="H65"/>
  <c r="G65"/>
  <c r="M65" s="1"/>
  <c r="F65"/>
  <c r="L65" s="1"/>
  <c r="K65" s="1"/>
  <c r="J65" s="1"/>
  <c r="E65"/>
  <c r="I64"/>
  <c r="H64"/>
  <c r="G64"/>
  <c r="M64" s="1"/>
  <c r="F64"/>
  <c r="L64" s="1"/>
  <c r="K64" s="1"/>
  <c r="J64" s="1"/>
  <c r="E64"/>
  <c r="I63"/>
  <c r="I108" s="1"/>
  <c r="H63"/>
  <c r="H108" s="1"/>
  <c r="G63"/>
  <c r="G108" s="1"/>
  <c r="F63"/>
  <c r="L63" s="1"/>
  <c r="E63"/>
  <c r="E108" s="1"/>
  <c r="D56"/>
  <c r="C56"/>
  <c r="I55"/>
  <c r="H55"/>
  <c r="G55"/>
  <c r="M55" s="1"/>
  <c r="F55"/>
  <c r="L55" s="1"/>
  <c r="K55" s="1"/>
  <c r="J55" s="1"/>
  <c r="E55"/>
  <c r="I54"/>
  <c r="H54"/>
  <c r="G54"/>
  <c r="M54" s="1"/>
  <c r="F54"/>
  <c r="L54" s="1"/>
  <c r="E54"/>
  <c r="I53"/>
  <c r="H53"/>
  <c r="G53"/>
  <c r="M53" s="1"/>
  <c r="F53"/>
  <c r="L53" s="1"/>
  <c r="E53"/>
  <c r="I52"/>
  <c r="H52"/>
  <c r="G52"/>
  <c r="M52" s="1"/>
  <c r="F52"/>
  <c r="L52" s="1"/>
  <c r="E52"/>
  <c r="I51"/>
  <c r="H51"/>
  <c r="G51"/>
  <c r="M51" s="1"/>
  <c r="F51"/>
  <c r="L51" s="1"/>
  <c r="K51" s="1"/>
  <c r="J51" s="1"/>
  <c r="E51"/>
  <c r="I50"/>
  <c r="H50"/>
  <c r="G50"/>
  <c r="M50" s="1"/>
  <c r="F50"/>
  <c r="L50" s="1"/>
  <c r="K50" s="1"/>
  <c r="J50" s="1"/>
  <c r="E50"/>
  <c r="I49"/>
  <c r="H49"/>
  <c r="G49"/>
  <c r="M49" s="1"/>
  <c r="F49"/>
  <c r="L49" s="1"/>
  <c r="K49" s="1"/>
  <c r="J49" s="1"/>
  <c r="E49"/>
  <c r="I48"/>
  <c r="H48"/>
  <c r="G48"/>
  <c r="M48" s="1"/>
  <c r="F48"/>
  <c r="L48" s="1"/>
  <c r="E48"/>
  <c r="I47"/>
  <c r="H47"/>
  <c r="G47"/>
  <c r="M47" s="1"/>
  <c r="F47"/>
  <c r="L47" s="1"/>
  <c r="E47"/>
  <c r="I46"/>
  <c r="H46"/>
  <c r="G46"/>
  <c r="M46" s="1"/>
  <c r="F46"/>
  <c r="L46" s="1"/>
  <c r="E46"/>
  <c r="I45"/>
  <c r="H45"/>
  <c r="G45"/>
  <c r="M45" s="1"/>
  <c r="F45"/>
  <c r="L45" s="1"/>
  <c r="K45" s="1"/>
  <c r="J45" s="1"/>
  <c r="E45"/>
  <c r="I44"/>
  <c r="H44"/>
  <c r="G44"/>
  <c r="M44" s="1"/>
  <c r="F44"/>
  <c r="L44" s="1"/>
  <c r="K44" s="1"/>
  <c r="J44" s="1"/>
  <c r="E44"/>
  <c r="I43"/>
  <c r="H43"/>
  <c r="G43"/>
  <c r="M43" s="1"/>
  <c r="F43"/>
  <c r="L43" s="1"/>
  <c r="K43" s="1"/>
  <c r="J43" s="1"/>
  <c r="E43"/>
  <c r="I42"/>
  <c r="H42"/>
  <c r="G42"/>
  <c r="M42" s="1"/>
  <c r="F42"/>
  <c r="L42" s="1"/>
  <c r="E42"/>
  <c r="I41"/>
  <c r="H41"/>
  <c r="G41"/>
  <c r="M41" s="1"/>
  <c r="F41"/>
  <c r="L41" s="1"/>
  <c r="E41"/>
  <c r="I40"/>
  <c r="H40"/>
  <c r="G40"/>
  <c r="M40" s="1"/>
  <c r="F40"/>
  <c r="L40" s="1"/>
  <c r="E40"/>
  <c r="I39"/>
  <c r="H39"/>
  <c r="G39"/>
  <c r="M39" s="1"/>
  <c r="F39"/>
  <c r="L39" s="1"/>
  <c r="K39" s="1"/>
  <c r="J39" s="1"/>
  <c r="E39"/>
  <c r="I38"/>
  <c r="H38"/>
  <c r="G38"/>
  <c r="M38" s="1"/>
  <c r="F38"/>
  <c r="L38" s="1"/>
  <c r="K38" s="1"/>
  <c r="J38" s="1"/>
  <c r="E38"/>
  <c r="I37"/>
  <c r="H37"/>
  <c r="G37"/>
  <c r="M37" s="1"/>
  <c r="F37"/>
  <c r="L37" s="1"/>
  <c r="K37" s="1"/>
  <c r="J37" s="1"/>
  <c r="E37"/>
  <c r="I36"/>
  <c r="H36"/>
  <c r="G36"/>
  <c r="M36" s="1"/>
  <c r="F36"/>
  <c r="L36" s="1"/>
  <c r="E36"/>
  <c r="I35"/>
  <c r="H35"/>
  <c r="G35"/>
  <c r="M35" s="1"/>
  <c r="F35"/>
  <c r="L35" s="1"/>
  <c r="E35"/>
  <c r="I34"/>
  <c r="H34"/>
  <c r="G34"/>
  <c r="M34" s="1"/>
  <c r="F34"/>
  <c r="L34" s="1"/>
  <c r="E34"/>
  <c r="I33"/>
  <c r="H33"/>
  <c r="G33"/>
  <c r="M33" s="1"/>
  <c r="F33"/>
  <c r="L33" s="1"/>
  <c r="K33" s="1"/>
  <c r="J33" s="1"/>
  <c r="E33"/>
  <c r="I32"/>
  <c r="H32"/>
  <c r="G32"/>
  <c r="M32" s="1"/>
  <c r="F32"/>
  <c r="L32" s="1"/>
  <c r="K32" s="1"/>
  <c r="J32" s="1"/>
  <c r="E32"/>
  <c r="I31"/>
  <c r="H31"/>
  <c r="G31"/>
  <c r="M31" s="1"/>
  <c r="F31"/>
  <c r="L31" s="1"/>
  <c r="K31" s="1"/>
  <c r="J31" s="1"/>
  <c r="E31"/>
  <c r="I30"/>
  <c r="H30"/>
  <c r="G30"/>
  <c r="M30" s="1"/>
  <c r="F30"/>
  <c r="L30" s="1"/>
  <c r="E30"/>
  <c r="I29"/>
  <c r="H29"/>
  <c r="G29"/>
  <c r="M29" s="1"/>
  <c r="F29"/>
  <c r="L29" s="1"/>
  <c r="E29"/>
  <c r="I28"/>
  <c r="H28"/>
  <c r="G28"/>
  <c r="M28" s="1"/>
  <c r="F28"/>
  <c r="L28" s="1"/>
  <c r="E28"/>
  <c r="I27"/>
  <c r="H27"/>
  <c r="G27"/>
  <c r="M27" s="1"/>
  <c r="F27"/>
  <c r="L27" s="1"/>
  <c r="K27" s="1"/>
  <c r="J27" s="1"/>
  <c r="E27"/>
  <c r="I26"/>
  <c r="H26"/>
  <c r="G26"/>
  <c r="M26" s="1"/>
  <c r="F26"/>
  <c r="L26" s="1"/>
  <c r="K26" s="1"/>
  <c r="J26" s="1"/>
  <c r="E26"/>
  <c r="I25"/>
  <c r="H25"/>
  <c r="G25"/>
  <c r="M25" s="1"/>
  <c r="F25"/>
  <c r="L25" s="1"/>
  <c r="K25" s="1"/>
  <c r="J25" s="1"/>
  <c r="E25"/>
  <c r="I24"/>
  <c r="H24"/>
  <c r="G24"/>
  <c r="M24" s="1"/>
  <c r="F24"/>
  <c r="L24" s="1"/>
  <c r="E24"/>
  <c r="I23"/>
  <c r="H23"/>
  <c r="G23"/>
  <c r="M23" s="1"/>
  <c r="F23"/>
  <c r="L23" s="1"/>
  <c r="E23"/>
  <c r="I22"/>
  <c r="H22"/>
  <c r="G22"/>
  <c r="M22" s="1"/>
  <c r="F22"/>
  <c r="L22" s="1"/>
  <c r="E22"/>
  <c r="I21"/>
  <c r="H21"/>
  <c r="G21"/>
  <c r="M21" s="1"/>
  <c r="F21"/>
  <c r="L21" s="1"/>
  <c r="K21" s="1"/>
  <c r="J21" s="1"/>
  <c r="E21"/>
  <c r="I20"/>
  <c r="H20"/>
  <c r="G20"/>
  <c r="M20" s="1"/>
  <c r="F20"/>
  <c r="L20" s="1"/>
  <c r="K20" s="1"/>
  <c r="J20" s="1"/>
  <c r="E20"/>
  <c r="I19"/>
  <c r="H19"/>
  <c r="G19"/>
  <c r="M19" s="1"/>
  <c r="F19"/>
  <c r="L19" s="1"/>
  <c r="K19" s="1"/>
  <c r="J19" s="1"/>
  <c r="E19"/>
  <c r="I18"/>
  <c r="H18"/>
  <c r="G18"/>
  <c r="M18" s="1"/>
  <c r="F18"/>
  <c r="L18" s="1"/>
  <c r="E18"/>
  <c r="I17"/>
  <c r="H17"/>
  <c r="G17"/>
  <c r="M17" s="1"/>
  <c r="F17"/>
  <c r="L17" s="1"/>
  <c r="E17"/>
  <c r="I16"/>
  <c r="H16"/>
  <c r="G16"/>
  <c r="M16" s="1"/>
  <c r="F16"/>
  <c r="L16" s="1"/>
  <c r="E16"/>
  <c r="I15"/>
  <c r="H15"/>
  <c r="G15"/>
  <c r="M15" s="1"/>
  <c r="F15"/>
  <c r="L15" s="1"/>
  <c r="K15" s="1"/>
  <c r="J15" s="1"/>
  <c r="E15"/>
  <c r="I14"/>
  <c r="H14"/>
  <c r="G14"/>
  <c r="M14" s="1"/>
  <c r="F14"/>
  <c r="L14" s="1"/>
  <c r="K14" s="1"/>
  <c r="J14" s="1"/>
  <c r="E14"/>
  <c r="I13"/>
  <c r="H13"/>
  <c r="G13"/>
  <c r="M13" s="1"/>
  <c r="F13"/>
  <c r="L13" s="1"/>
  <c r="K13" s="1"/>
  <c r="J13" s="1"/>
  <c r="E13"/>
  <c r="I12"/>
  <c r="H12"/>
  <c r="G12"/>
  <c r="M12" s="1"/>
  <c r="F12"/>
  <c r="L12" s="1"/>
  <c r="E12"/>
  <c r="I11"/>
  <c r="H11"/>
  <c r="G11"/>
  <c r="M11" s="1"/>
  <c r="F11"/>
  <c r="L11" s="1"/>
  <c r="E11"/>
  <c r="I10"/>
  <c r="H10"/>
  <c r="G10"/>
  <c r="M10" s="1"/>
  <c r="F10"/>
  <c r="L10" s="1"/>
  <c r="E10"/>
  <c r="I9"/>
  <c r="H9"/>
  <c r="G9"/>
  <c r="M9" s="1"/>
  <c r="F9"/>
  <c r="L9" s="1"/>
  <c r="K9" s="1"/>
  <c r="J9" s="1"/>
  <c r="E9"/>
  <c r="I8"/>
  <c r="H8"/>
  <c r="G8"/>
  <c r="M8" s="1"/>
  <c r="F8"/>
  <c r="L8" s="1"/>
  <c r="K8" s="1"/>
  <c r="J8" s="1"/>
  <c r="E8"/>
  <c r="I7"/>
  <c r="I56" s="1"/>
  <c r="H7"/>
  <c r="H56" s="1"/>
  <c r="G7"/>
  <c r="G56" s="1"/>
  <c r="G110" s="1"/>
  <c r="F7"/>
  <c r="F56" s="1"/>
  <c r="E7"/>
  <c r="E56" s="1"/>
  <c r="E110" s="1"/>
  <c r="K34" l="1"/>
  <c r="J34" s="1"/>
  <c r="K46"/>
  <c r="J46" s="1"/>
  <c r="K103"/>
  <c r="J103" s="1"/>
  <c r="K119"/>
  <c r="J119" s="1"/>
  <c r="K206"/>
  <c r="J206" s="1"/>
  <c r="H110"/>
  <c r="K11"/>
  <c r="J11" s="1"/>
  <c r="K17"/>
  <c r="J17" s="1"/>
  <c r="K23"/>
  <c r="J23" s="1"/>
  <c r="K29"/>
  <c r="J29" s="1"/>
  <c r="K35"/>
  <c r="J35" s="1"/>
  <c r="K41"/>
  <c r="J41" s="1"/>
  <c r="K47"/>
  <c r="J47" s="1"/>
  <c r="K53"/>
  <c r="J53" s="1"/>
  <c r="K68"/>
  <c r="J68" s="1"/>
  <c r="K74"/>
  <c r="J74" s="1"/>
  <c r="K80"/>
  <c r="J80" s="1"/>
  <c r="K86"/>
  <c r="J86" s="1"/>
  <c r="K92"/>
  <c r="J92" s="1"/>
  <c r="K98"/>
  <c r="J98" s="1"/>
  <c r="K104"/>
  <c r="J104" s="1"/>
  <c r="K120"/>
  <c r="J120" s="1"/>
  <c r="K126"/>
  <c r="J126" s="1"/>
  <c r="K132"/>
  <c r="J132" s="1"/>
  <c r="K147"/>
  <c r="J147" s="1"/>
  <c r="K153"/>
  <c r="J153" s="1"/>
  <c r="K162"/>
  <c r="J162" s="1"/>
  <c r="K168"/>
  <c r="J168" s="1"/>
  <c r="K174"/>
  <c r="J174" s="1"/>
  <c r="K180"/>
  <c r="J180" s="1"/>
  <c r="K186"/>
  <c r="J186" s="1"/>
  <c r="K192"/>
  <c r="J192" s="1"/>
  <c r="K207"/>
  <c r="J207" s="1"/>
  <c r="K213"/>
  <c r="J213" s="1"/>
  <c r="K222"/>
  <c r="J222" s="1"/>
  <c r="I110"/>
  <c r="K22"/>
  <c r="J22" s="1"/>
  <c r="K40"/>
  <c r="J40" s="1"/>
  <c r="K52"/>
  <c r="J52" s="1"/>
  <c r="K67"/>
  <c r="J67" s="1"/>
  <c r="K73"/>
  <c r="J73" s="1"/>
  <c r="K85"/>
  <c r="J85" s="1"/>
  <c r="K97"/>
  <c r="J97" s="1"/>
  <c r="K131"/>
  <c r="J131" s="1"/>
  <c r="K146"/>
  <c r="J146" s="1"/>
  <c r="K173"/>
  <c r="J173" s="1"/>
  <c r="K185"/>
  <c r="J185" s="1"/>
  <c r="K212"/>
  <c r="J212" s="1"/>
  <c r="K12"/>
  <c r="J12" s="1"/>
  <c r="K18"/>
  <c r="J18" s="1"/>
  <c r="K24"/>
  <c r="J24" s="1"/>
  <c r="K30"/>
  <c r="J30" s="1"/>
  <c r="K36"/>
  <c r="J36" s="1"/>
  <c r="K42"/>
  <c r="J42" s="1"/>
  <c r="K48"/>
  <c r="J48" s="1"/>
  <c r="K54"/>
  <c r="J54" s="1"/>
  <c r="K69"/>
  <c r="J69" s="1"/>
  <c r="K75"/>
  <c r="J75" s="1"/>
  <c r="K81"/>
  <c r="J81" s="1"/>
  <c r="K87"/>
  <c r="J87" s="1"/>
  <c r="K93"/>
  <c r="J93" s="1"/>
  <c r="K99"/>
  <c r="J99" s="1"/>
  <c r="K105"/>
  <c r="J105" s="1"/>
  <c r="K121"/>
  <c r="J121" s="1"/>
  <c r="K127"/>
  <c r="J127" s="1"/>
  <c r="K133"/>
  <c r="J133" s="1"/>
  <c r="K142"/>
  <c r="J142" s="1"/>
  <c r="K148"/>
  <c r="J148" s="1"/>
  <c r="K163"/>
  <c r="J163" s="1"/>
  <c r="K169"/>
  <c r="J169" s="1"/>
  <c r="K175"/>
  <c r="J175" s="1"/>
  <c r="K181"/>
  <c r="J181" s="1"/>
  <c r="K187"/>
  <c r="J187" s="1"/>
  <c r="K193"/>
  <c r="J193" s="1"/>
  <c r="K208"/>
  <c r="J208" s="1"/>
  <c r="K223"/>
  <c r="J223" s="1"/>
  <c r="K10"/>
  <c r="J10" s="1"/>
  <c r="K16"/>
  <c r="J16" s="1"/>
  <c r="K28"/>
  <c r="J28" s="1"/>
  <c r="K79"/>
  <c r="J79" s="1"/>
  <c r="K91"/>
  <c r="J91" s="1"/>
  <c r="K125"/>
  <c r="J125" s="1"/>
  <c r="K152"/>
  <c r="J152" s="1"/>
  <c r="K167"/>
  <c r="J167" s="1"/>
  <c r="K179"/>
  <c r="J179" s="1"/>
  <c r="K191"/>
  <c r="J191" s="1"/>
  <c r="K122"/>
  <c r="J122" s="1"/>
  <c r="K128"/>
  <c r="J128" s="1"/>
  <c r="K164"/>
  <c r="J164" s="1"/>
  <c r="K170"/>
  <c r="J170" s="1"/>
  <c r="K176"/>
  <c r="J176" s="1"/>
  <c r="K182"/>
  <c r="J182" s="1"/>
  <c r="K188"/>
  <c r="J188" s="1"/>
  <c r="K194"/>
  <c r="J194" s="1"/>
  <c r="K209"/>
  <c r="J209" s="1"/>
  <c r="J215" s="1"/>
  <c r="K224"/>
  <c r="J224" s="1"/>
  <c r="F108"/>
  <c r="F110" s="1"/>
  <c r="M116"/>
  <c r="L141"/>
  <c r="K141" s="1"/>
  <c r="J141" s="1"/>
  <c r="J155" s="1"/>
  <c r="G154"/>
  <c r="M161"/>
  <c r="L116"/>
  <c r="K116" s="1"/>
  <c r="J116" s="1"/>
  <c r="L161"/>
  <c r="G214"/>
  <c r="M221"/>
  <c r="M7"/>
  <c r="F214"/>
  <c r="L221"/>
  <c r="L7"/>
  <c r="M63"/>
  <c r="K63" s="1"/>
  <c r="J63" s="1"/>
  <c r="J109" s="1"/>
  <c r="K221" l="1"/>
  <c r="J221" s="1"/>
  <c r="J227" s="1"/>
  <c r="J135"/>
  <c r="K7"/>
  <c r="J7" s="1"/>
  <c r="J57" s="1"/>
  <c r="K161"/>
  <c r="J161" s="1"/>
  <c r="J198" s="1"/>
</calcChain>
</file>

<file path=xl/sharedStrings.xml><?xml version="1.0" encoding="utf-8"?>
<sst xmlns="http://schemas.openxmlformats.org/spreadsheetml/2006/main" count="304" uniqueCount="204">
  <si>
    <t>Обсяг та структура енергоресурсів, спожитих будівлями за січень-червень 2025 року</t>
  </si>
  <si>
    <t>№ з/п</t>
  </si>
  <si>
    <t>Установа/Будівля</t>
  </si>
  <si>
    <t>Кількість відвідувачів у роб. час, осіб</t>
  </si>
  <si>
    <t>Опалювальна площа, м2</t>
  </si>
  <si>
    <t xml:space="preserve">Розподіл споживання по видах енергоресурсів </t>
  </si>
  <si>
    <t>Питоме споживання енергоресурсів  кВт/м2 (без води)</t>
  </si>
  <si>
    <t>Обсяг споживання приведений до кВт</t>
  </si>
  <si>
    <t>Електроенергія, кВт</t>
  </si>
  <si>
    <t>Теплова енергія, Гкал</t>
  </si>
  <si>
    <t>Газ, м3</t>
  </si>
  <si>
    <t>Холодна вода, м3</t>
  </si>
  <si>
    <t>Гаряча вода, м3</t>
  </si>
  <si>
    <t>Всі енергоресурси (без води)</t>
  </si>
  <si>
    <t>Теплова енергія</t>
  </si>
  <si>
    <t>Газ</t>
  </si>
  <si>
    <t>ДОШКІЛЬНІ НАВЧАЛЬНІ ЗАКЛАДИ</t>
  </si>
  <si>
    <t>ЗДО № 15</t>
  </si>
  <si>
    <t>ЗДО № 46 (Забороль)</t>
  </si>
  <si>
    <t>ЗДО № 50 (Рокині)</t>
  </si>
  <si>
    <t>ЗДО № 12</t>
  </si>
  <si>
    <t>ЗДО № 49 (Княгининок)</t>
  </si>
  <si>
    <t>ЗДО № 41</t>
  </si>
  <si>
    <t>ЗДО № 32</t>
  </si>
  <si>
    <t>ЗДО № 44 (В.Омеляник)</t>
  </si>
  <si>
    <t>ЗДО № 18</t>
  </si>
  <si>
    <t>ЗДО № 33</t>
  </si>
  <si>
    <t>ЗДО № 31</t>
  </si>
  <si>
    <t>ЗДО № 21</t>
  </si>
  <si>
    <t>ЗДО № 05</t>
  </si>
  <si>
    <t>ЗДО № 03</t>
  </si>
  <si>
    <t>ЗДО № 25</t>
  </si>
  <si>
    <t>ЗДО № 38</t>
  </si>
  <si>
    <t>ЗДО № 08</t>
  </si>
  <si>
    <t>ЗДО № 42 (Дачне)</t>
  </si>
  <si>
    <t>ЗДО № 04</t>
  </si>
  <si>
    <t>ЗДО № 24</t>
  </si>
  <si>
    <t>ЗДО № 34</t>
  </si>
  <si>
    <t>ЗДО № 30</t>
  </si>
  <si>
    <t>ЗДО № 36</t>
  </si>
  <si>
    <t>ЗДО № 39</t>
  </si>
  <si>
    <t>ЗДО № 35</t>
  </si>
  <si>
    <t>ЗДО № 48 (Тарасове)</t>
  </si>
  <si>
    <t>ЗДО № 01</t>
  </si>
  <si>
    <t>ЗДО № 28</t>
  </si>
  <si>
    <t>ЗДО № 09</t>
  </si>
  <si>
    <t>ЗДО № 10</t>
  </si>
  <si>
    <t>ЗДО № 20</t>
  </si>
  <si>
    <t>ЗДО № 23</t>
  </si>
  <si>
    <t>ЗДО № 07</t>
  </si>
  <si>
    <t>ЗДО № 45 (Жидичин)</t>
  </si>
  <si>
    <t>ЗДО № 27</t>
  </si>
  <si>
    <t>ЗДО № 11</t>
  </si>
  <si>
    <t>ЗДО № 14</t>
  </si>
  <si>
    <t>ЗДО № 13</t>
  </si>
  <si>
    <t>ЗДО № 17</t>
  </si>
  <si>
    <t>ЗДО № 26</t>
  </si>
  <si>
    <t>ЗДО № 22</t>
  </si>
  <si>
    <t>ЗДО № 02</t>
  </si>
  <si>
    <t>ЗДО № 37</t>
  </si>
  <si>
    <t>ЗДО № 29</t>
  </si>
  <si>
    <t>ЗДО № 06</t>
  </si>
  <si>
    <t>ЗДО № 40</t>
  </si>
  <si>
    <t>ЗДО № 19</t>
  </si>
  <si>
    <t>ЗДО № 16</t>
  </si>
  <si>
    <t>ЗДО № 47 (Одеради)</t>
  </si>
  <si>
    <t>РАЗОМ</t>
  </si>
  <si>
    <t>СЕРЕДНЄ</t>
  </si>
  <si>
    <t>ШКОЛИ ТА ПОЗАШКІЛЬНІ УСТАНОВИ</t>
  </si>
  <si>
    <t>ДЮСШ № 1</t>
  </si>
  <si>
    <t>ЗЗСО № 34 (Княгининок)</t>
  </si>
  <si>
    <t>МРЦ</t>
  </si>
  <si>
    <t>Централізована бухгалтерія</t>
  </si>
  <si>
    <t>ЗЗСО № 38 (Рокині)</t>
  </si>
  <si>
    <t xml:space="preserve">ЗЗСО № 28 </t>
  </si>
  <si>
    <t>ЗЗСО № 05</t>
  </si>
  <si>
    <t>ЗЗСО № 13</t>
  </si>
  <si>
    <t>ЗЗСО № 02</t>
  </si>
  <si>
    <t>Будинок вчителя</t>
  </si>
  <si>
    <t>ЗЗСО № 18</t>
  </si>
  <si>
    <t>ЗЗСО № 39 (Шепель)</t>
  </si>
  <si>
    <t>ЗЗСО № 07</t>
  </si>
  <si>
    <t xml:space="preserve">ДЮСШ № 2 </t>
  </si>
  <si>
    <t>ЗЗСО № 32 (Забороль)</t>
  </si>
  <si>
    <t>ЗЗСО № 19</t>
  </si>
  <si>
    <t>ЗЗСО № 21</t>
  </si>
  <si>
    <t>ЗЗСО № 15</t>
  </si>
  <si>
    <t>ПУМ</t>
  </si>
  <si>
    <t>ЗЗСО № 14</t>
  </si>
  <si>
    <t>НРЦ</t>
  </si>
  <si>
    <t>ЗЗСО № 10</t>
  </si>
  <si>
    <t>ЗЗСО № 30 (Боголюби)</t>
  </si>
  <si>
    <t>ЗЗСО № 17</t>
  </si>
  <si>
    <t>ЗЗСО № 16</t>
  </si>
  <si>
    <t>ЗЗСО № 03</t>
  </si>
  <si>
    <t>ЗЗСО № 22</t>
  </si>
  <si>
    <t>ЗЗСО № 20</t>
  </si>
  <si>
    <t>ЗЗСО № 04</t>
  </si>
  <si>
    <t>ЗЗСО № 01</t>
  </si>
  <si>
    <t>ЗЗСО № 11</t>
  </si>
  <si>
    <t>ЗЗСО № 08</t>
  </si>
  <si>
    <t>ЗЗСО № 23</t>
  </si>
  <si>
    <t>ЗЗСО № 09</t>
  </si>
  <si>
    <t>ЗЗСО № 12</t>
  </si>
  <si>
    <t>ЗЗСО № 27</t>
  </si>
  <si>
    <t>ЗЗСО № 31 (Жидичин)</t>
  </si>
  <si>
    <t>ЗЗСО № 25</t>
  </si>
  <si>
    <t>ЗЗСО № 24</t>
  </si>
  <si>
    <t>ЗЗСО № 26</t>
  </si>
  <si>
    <t>ЗЗСО № 35 (Клепачів)</t>
  </si>
  <si>
    <t>Адмінприміщення ДО</t>
  </si>
  <si>
    <t>ЗЗСО № 37 (Одеради)</t>
  </si>
  <si>
    <t>ЗЗСО № 36 (Кульчин)</t>
  </si>
  <si>
    <t>ЗЗСО № 29 (Прилуцьке)</t>
  </si>
  <si>
    <t>РАЗОМ по ДО</t>
  </si>
  <si>
    <t xml:space="preserve">   ВИКОНАВЧИЙ КОМІТЕТ ЛУЦЬКОЇ МІСЬКОЇ РАДИ</t>
  </si>
  <si>
    <t>Адмінприміщення           с. Одеради</t>
  </si>
  <si>
    <t>Прилуцька сільська рада</t>
  </si>
  <si>
    <t>МВ ЛМР,                          Б. Хмельницького, 17</t>
  </si>
  <si>
    <t>Княгининівська сільська рада</t>
  </si>
  <si>
    <t>УТЗ ЛМР,                          Б. Хмельницького, 21</t>
  </si>
  <si>
    <t>ЛМР,                          Б. Хмельницького, 19</t>
  </si>
  <si>
    <t>Терцентр соціального обслуговування</t>
  </si>
  <si>
    <t>Департамент ЖКГ</t>
  </si>
  <si>
    <t>Заборольська сільська рада</t>
  </si>
  <si>
    <t>Жидичинська сільська рада</t>
  </si>
  <si>
    <t>Департамент соціальної політики ЛМР</t>
  </si>
  <si>
    <t>Департамент державної реєстрації</t>
  </si>
  <si>
    <t>УСС СДМ (РАГС)</t>
  </si>
  <si>
    <t>Будівля кінотеатру “Батьківщина”</t>
  </si>
  <si>
    <t>ЦНАП</t>
  </si>
  <si>
    <t>УСС СДМ (Кравчука, 19-г)</t>
  </si>
  <si>
    <t>Адмінприміщення        с. Шепель</t>
  </si>
  <si>
    <t xml:space="preserve">Автогосподарство </t>
  </si>
  <si>
    <t>ЗАКЛАДИ УПРАВЛІННЯ ОХОРОНИ ЗДОРОВ'Я</t>
  </si>
  <si>
    <t>МО ЛМТГ (ЛЦПМСД №3)  (вул. Стефаника 3а)</t>
  </si>
  <si>
    <t>МО ЛМТГ  (ЛЦПМСД)    (пр-т. Волі 66а,        вул. Привокзальна 13)</t>
  </si>
  <si>
    <t>МО ЛМТГ (амб №19)     (вул. Стрілецька 37)</t>
  </si>
  <si>
    <t>МО ЛМТГ (амб №20)         (с. Забороль)</t>
  </si>
  <si>
    <t>ЛМДП (дитяча поліклініка, 2 заклади)</t>
  </si>
  <si>
    <t>МО ЛМТГ (ЛЦПМСД №1)  (вул. Бенделіані 7)</t>
  </si>
  <si>
    <t>МО ЛМТГ (лікарня, основний корпус,       пр-т. Відродження 13)</t>
  </si>
  <si>
    <t>МО ЛМТГ (ЛЦПМСД №2)  (пр-т. Відродження 13, с. Прилуцьке)</t>
  </si>
  <si>
    <t>ЛКПБ             (пологовий будинок)</t>
  </si>
  <si>
    <t>МО ЛМТГ               (вул. Корольова 3)</t>
  </si>
  <si>
    <t>ЛМКСП (стоматполіклініка,       2 будівлі)</t>
  </si>
  <si>
    <t>Реабілітаційний центр учасників бойових дій</t>
  </si>
  <si>
    <t>МО ЛМТГ               (вул. Львівська 63)</t>
  </si>
  <si>
    <t>ЗАКЛАДИ ДЕПАРТАМЕНТУ КУЛЬТУРИ</t>
  </si>
  <si>
    <t>КЗ "Палац культури міста Луцька"</t>
  </si>
  <si>
    <t>Бібліотека с. Липляни</t>
  </si>
  <si>
    <t>БК с. Жидичин</t>
  </si>
  <si>
    <t>Культурно-мистец центр "Красне"</t>
  </si>
  <si>
    <t>Бібліотека № 10</t>
  </si>
  <si>
    <t>БК с. Боголюби</t>
  </si>
  <si>
    <t>Музична школа № 2</t>
  </si>
  <si>
    <t>Прилуцький будинок культури</t>
  </si>
  <si>
    <t>БК "Теремно"</t>
  </si>
  <si>
    <t>БК с. Рокині</t>
  </si>
  <si>
    <t>Клуб с. Милуші</t>
  </si>
  <si>
    <t>БК "Вересневе"</t>
  </si>
  <si>
    <t>Художня школа</t>
  </si>
  <si>
    <t>Клуб с. Брище</t>
  </si>
  <si>
    <t>Музична школа № 3</t>
  </si>
  <si>
    <t>Музична школа № 1</t>
  </si>
  <si>
    <t>БК с. Шепель</t>
  </si>
  <si>
    <t>Бібліотека № 7</t>
  </si>
  <si>
    <t>Музей-скансен         смт. Рокині</t>
  </si>
  <si>
    <t>Центральна бібліотека для дорослих</t>
  </si>
  <si>
    <t>Бібліотека № 5</t>
  </si>
  <si>
    <t>Бібліотека Озерце</t>
  </si>
  <si>
    <t>Бібліотека № 2 для дітей</t>
  </si>
  <si>
    <t>БК с. Княгининок</t>
  </si>
  <si>
    <t>Бібліотека № 6</t>
  </si>
  <si>
    <t>Бібліотека № 4</t>
  </si>
  <si>
    <t>Центральна дитяча бібліотека</t>
  </si>
  <si>
    <t>Клуб с. Сирники</t>
  </si>
  <si>
    <t>Клуб с. Озерце</t>
  </si>
  <si>
    <t>Клуб с. Іванчиці</t>
  </si>
  <si>
    <t>Бібліотека № 9</t>
  </si>
  <si>
    <t>Клуб-філіал “Сучасник”</t>
  </si>
  <si>
    <t>Бібліотека Дачне</t>
  </si>
  <si>
    <t>Бібліотека Кульчин</t>
  </si>
  <si>
    <t>БК с. Сьомаки</t>
  </si>
  <si>
    <t>Бібліотека № 11</t>
  </si>
  <si>
    <t xml:space="preserve">РАЗОМ </t>
  </si>
  <si>
    <t xml:space="preserve">СЕРЕДНЄ </t>
  </si>
  <si>
    <t>ЗАКЛАДИ ДЕПАРТАМЕНТУ МОЛОДІ ТА СПОРТУ</t>
  </si>
  <si>
    <t>СДЮШОР (плавання)</t>
  </si>
  <si>
    <t>КП “Стадіон Авангард”</t>
  </si>
  <si>
    <t>ДЮСШ № 4</t>
  </si>
  <si>
    <t>Біла Тура</t>
  </si>
  <si>
    <t>ДЮСШ № 3</t>
  </si>
  <si>
    <t>Стріла</t>
  </si>
  <si>
    <t>Олімпія</t>
  </si>
  <si>
    <t>Лучеськ</t>
  </si>
  <si>
    <t>Атлет</t>
  </si>
  <si>
    <t>Юність</t>
  </si>
  <si>
    <t>ПРОФЕСІЙНО-ТЕХНІЧНІ НАВЧАЛЬНІ ЗАКЛАДИ</t>
  </si>
  <si>
    <t>ДПТНЗ Луцьке вище професійне училище</t>
  </si>
  <si>
    <t>Луцький центр професійно-технічної освіти</t>
  </si>
  <si>
    <t>ЛВПТУ будівництва та архітектури</t>
  </si>
  <si>
    <t>Волинський коледж НУХТ</t>
  </si>
  <si>
    <t>Технічний коледж ЛНТУ</t>
  </si>
</sst>
</file>

<file path=xl/styles.xml><?xml version="1.0" encoding="utf-8"?>
<styleSheet xmlns="http://schemas.openxmlformats.org/spreadsheetml/2006/main">
  <numFmts count="1">
    <numFmt numFmtId="164" formatCode="#,##0.000"/>
  </numFmts>
  <fonts count="17"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1"/>
    </font>
    <font>
      <b/>
      <sz val="11"/>
      <color rgb="FFFF4000"/>
      <name val="Calibri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FF4000"/>
      <name val="Calibri"/>
      <family val="2"/>
      <charset val="204"/>
    </font>
    <font>
      <b/>
      <sz val="10"/>
      <name val="Arial"/>
      <family val="2"/>
      <charset val="204"/>
    </font>
    <font>
      <b/>
      <i/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FF0000"/>
      <name val="Arial"/>
      <family val="2"/>
      <charset val="1"/>
    </font>
    <font>
      <sz val="10"/>
      <color rgb="FF111111"/>
      <name val="Arial"/>
      <family val="2"/>
      <charset val="1"/>
    </font>
    <font>
      <b/>
      <sz val="10"/>
      <color rgb="FF111111"/>
      <name val="Arial"/>
      <family val="2"/>
      <charset val="1"/>
    </font>
    <font>
      <sz val="11"/>
      <color rgb="FF0066CC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EEEEEE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EEEEE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84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3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top"/>
    </xf>
    <xf numFmtId="0" fontId="11" fillId="0" borderId="2" xfId="0" applyFont="1" applyBorder="1" applyAlignment="1" applyProtection="1">
      <alignment horizontal="left" vertical="center" wrapText="1"/>
    </xf>
    <xf numFmtId="3" fontId="11" fillId="0" borderId="2" xfId="0" applyNumberFormat="1" applyFont="1" applyBorder="1" applyAlignment="1" applyProtection="1">
      <alignment horizontal="center" vertical="center" wrapText="1"/>
    </xf>
    <xf numFmtId="4" fontId="6" fillId="4" borderId="2" xfId="4" applyNumberFormat="1" applyFont="1" applyFill="1" applyBorder="1" applyAlignment="1" applyProtection="1">
      <alignment horizontal="center"/>
    </xf>
    <xf numFmtId="4" fontId="7" fillId="3" borderId="2" xfId="2" applyNumberFormat="1" applyFont="1" applyFill="1" applyBorder="1" applyAlignment="1" applyProtection="1">
      <alignment horizontal="center"/>
    </xf>
    <xf numFmtId="4" fontId="11" fillId="0" borderId="2" xfId="1" applyNumberFormat="1" applyFont="1" applyBorder="1" applyAlignment="1" applyProtection="1"/>
    <xf numFmtId="4" fontId="3" fillId="0" borderId="0" xfId="0" applyNumberFormat="1" applyFont="1" applyAlignment="1" applyProtection="1"/>
    <xf numFmtId="164" fontId="12" fillId="0" borderId="0" xfId="0" applyNumberFormat="1" applyFont="1" applyAlignment="1" applyProtection="1"/>
    <xf numFmtId="0" fontId="12" fillId="0" borderId="0" xfId="0" applyFont="1" applyAlignment="1" applyProtection="1"/>
    <xf numFmtId="3" fontId="11" fillId="0" borderId="2" xfId="0" applyNumberFormat="1" applyFont="1" applyBorder="1" applyAlignment="1" applyProtection="1">
      <alignment horizontal="center" vertical="center" wrapText="1" readingOrder="1"/>
    </xf>
    <xf numFmtId="0" fontId="2" fillId="0" borderId="0" xfId="0" applyFont="1" applyAlignment="1" applyProtection="1"/>
    <xf numFmtId="0" fontId="11" fillId="2" borderId="2" xfId="0" applyFont="1" applyFill="1" applyBorder="1" applyAlignment="1" applyProtection="1">
      <alignment horizontal="center"/>
    </xf>
    <xf numFmtId="0" fontId="7" fillId="2" borderId="2" xfId="0" applyFont="1" applyFill="1" applyBorder="1" applyAlignment="1" applyProtection="1">
      <alignment horizontal="center" vertical="top" wrapText="1"/>
    </xf>
    <xf numFmtId="3" fontId="7" fillId="2" borderId="2" xfId="0" applyNumberFormat="1" applyFont="1" applyFill="1" applyBorder="1" applyAlignment="1" applyProtection="1">
      <alignment horizontal="center"/>
    </xf>
    <xf numFmtId="3" fontId="5" fillId="2" borderId="2" xfId="0" applyNumberFormat="1" applyFont="1" applyFill="1" applyBorder="1" applyAlignment="1" applyProtection="1">
      <alignment horizontal="center"/>
    </xf>
    <xf numFmtId="4" fontId="5" fillId="3" borderId="2" xfId="0" applyNumberFormat="1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/>
    <xf numFmtId="0" fontId="7" fillId="2" borderId="2" xfId="0" applyFont="1" applyFill="1" applyBorder="1" applyAlignment="1" applyProtection="1">
      <alignment horizontal="center"/>
    </xf>
    <xf numFmtId="0" fontId="11" fillId="4" borderId="2" xfId="0" applyFont="1" applyFill="1" applyBorder="1" applyAlignment="1" applyProtection="1">
      <alignment horizontal="left" vertical="center" wrapText="1"/>
    </xf>
    <xf numFmtId="2" fontId="5" fillId="3" borderId="2" xfId="0" applyNumberFormat="1" applyFont="1" applyFill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vertical="top" wrapText="1"/>
    </xf>
    <xf numFmtId="3" fontId="7" fillId="0" borderId="0" xfId="0" applyNumberFormat="1" applyFont="1" applyBorder="1" applyAlignment="1" applyProtection="1">
      <alignment horizontal="center"/>
    </xf>
    <xf numFmtId="2" fontId="5" fillId="0" borderId="0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/>
    <xf numFmtId="0" fontId="11" fillId="0" borderId="1" xfId="0" applyFont="1" applyBorder="1" applyAlignment="1" applyProtection="1">
      <alignment horizontal="center" vertical="top"/>
    </xf>
    <xf numFmtId="3" fontId="11" fillId="0" borderId="2" xfId="0" applyNumberFormat="1" applyFont="1" applyBorder="1" applyAlignment="1" applyProtection="1">
      <alignment horizontal="center"/>
    </xf>
    <xf numFmtId="3" fontId="11" fillId="0" borderId="2" xfId="0" applyNumberFormat="1" applyFont="1" applyBorder="1" applyAlignment="1" applyProtection="1">
      <alignment horizontal="center"/>
      <protection locked="0"/>
    </xf>
    <xf numFmtId="4" fontId="6" fillId="4" borderId="2" xfId="0" applyNumberFormat="1" applyFont="1" applyFill="1" applyBorder="1" applyAlignment="1" applyProtection="1">
      <alignment horizontal="center" wrapText="1"/>
    </xf>
    <xf numFmtId="4" fontId="5" fillId="3" borderId="1" xfId="2" applyNumberFormat="1" applyFont="1" applyFill="1" applyBorder="1" applyAlignment="1" applyProtection="1">
      <alignment horizontal="center"/>
    </xf>
    <xf numFmtId="4" fontId="11" fillId="0" borderId="1" xfId="2" applyNumberFormat="1" applyFont="1" applyBorder="1" applyAlignment="1" applyProtection="1"/>
    <xf numFmtId="4" fontId="7" fillId="3" borderId="1" xfId="2" applyNumberFormat="1" applyFont="1" applyFill="1" applyBorder="1" applyAlignment="1" applyProtection="1">
      <alignment horizontal="center"/>
    </xf>
    <xf numFmtId="3" fontId="7" fillId="0" borderId="2" xfId="0" applyNumberFormat="1" applyFont="1" applyBorder="1" applyAlignment="1" applyProtection="1">
      <alignment horizontal="center"/>
    </xf>
    <xf numFmtId="3" fontId="13" fillId="0" borderId="2" xfId="0" applyNumberFormat="1" applyFont="1" applyBorder="1" applyAlignment="1" applyProtection="1">
      <alignment horizontal="center"/>
    </xf>
    <xf numFmtId="3" fontId="6" fillId="0" borderId="2" xfId="0" applyNumberFormat="1" applyFont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 vertical="top" wrapText="1"/>
    </xf>
    <xf numFmtId="3" fontId="7" fillId="2" borderId="1" xfId="0" applyNumberFormat="1" applyFont="1" applyFill="1" applyBorder="1" applyAlignment="1" applyProtection="1">
      <alignment horizontal="center"/>
    </xf>
    <xf numFmtId="4" fontId="6" fillId="2" borderId="1" xfId="0" applyNumberFormat="1" applyFont="1" applyFill="1" applyBorder="1" applyAlignment="1" applyProtection="1">
      <alignment horizontal="center"/>
    </xf>
    <xf numFmtId="0" fontId="11" fillId="3" borderId="1" xfId="0" applyFont="1" applyFill="1" applyBorder="1" applyAlignment="1" applyProtection="1">
      <alignment horizontal="center"/>
    </xf>
    <xf numFmtId="0" fontId="11" fillId="2" borderId="1" xfId="0" applyFont="1" applyFill="1" applyBorder="1" applyAlignment="1" applyProtection="1"/>
    <xf numFmtId="0" fontId="6" fillId="2" borderId="1" xfId="0" applyFont="1" applyFill="1" applyBorder="1" applyAlignment="1" applyProtection="1"/>
    <xf numFmtId="0" fontId="6" fillId="2" borderId="1" xfId="0" applyFont="1" applyFill="1" applyBorder="1" applyAlignment="1" applyProtection="1">
      <alignment horizontal="center"/>
    </xf>
    <xf numFmtId="4" fontId="5" fillId="3" borderId="1" xfId="0" applyNumberFormat="1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 vertical="top"/>
    </xf>
    <xf numFmtId="0" fontId="11" fillId="0" borderId="2" xfId="0" applyFont="1" applyBorder="1" applyAlignment="1" applyProtection="1">
      <alignment vertical="top" wrapText="1"/>
    </xf>
    <xf numFmtId="4" fontId="5" fillId="3" borderId="2" xfId="2" applyNumberFormat="1" applyFont="1" applyFill="1" applyBorder="1" applyAlignment="1" applyProtection="1">
      <alignment horizontal="center"/>
    </xf>
    <xf numFmtId="4" fontId="6" fillId="0" borderId="2" xfId="2" applyNumberFormat="1" applyFont="1" applyBorder="1" applyAlignment="1" applyProtection="1"/>
    <xf numFmtId="3" fontId="6" fillId="0" borderId="2" xfId="0" applyNumberFormat="1" applyFont="1" applyBorder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/>
    </xf>
    <xf numFmtId="1" fontId="5" fillId="2" borderId="1" xfId="2" applyNumberFormat="1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/>
    </xf>
    <xf numFmtId="4" fontId="5" fillId="2" borderId="1" xfId="2" applyNumberFormat="1" applyFont="1" applyFill="1" applyBorder="1" applyAlignment="1" applyProtection="1">
      <alignment horizontal="center"/>
    </xf>
    <xf numFmtId="164" fontId="0" fillId="0" borderId="0" xfId="0" applyNumberFormat="1" applyAlignment="1" applyProtection="1"/>
    <xf numFmtId="4" fontId="6" fillId="0" borderId="1" xfId="0" applyNumberFormat="1" applyFont="1" applyBorder="1" applyAlignment="1" applyProtection="1"/>
    <xf numFmtId="4" fontId="6" fillId="0" borderId="1" xfId="2" applyNumberFormat="1" applyFont="1" applyBorder="1" applyAlignment="1" applyProtection="1"/>
    <xf numFmtId="0" fontId="14" fillId="0" borderId="2" xfId="0" applyFont="1" applyBorder="1" applyAlignment="1" applyProtection="1">
      <alignment horizontal="left" vertical="center" wrapText="1"/>
    </xf>
    <xf numFmtId="3" fontId="14" fillId="0" borderId="2" xfId="0" applyNumberFormat="1" applyFont="1" applyBorder="1" applyAlignment="1" applyProtection="1">
      <alignment horizontal="center"/>
    </xf>
    <xf numFmtId="4" fontId="15" fillId="3" borderId="2" xfId="0" applyNumberFormat="1" applyFont="1" applyFill="1" applyBorder="1" applyAlignment="1" applyProtection="1">
      <alignment horizontal="center"/>
    </xf>
    <xf numFmtId="4" fontId="14" fillId="0" borderId="2" xfId="3" applyNumberFormat="1" applyFont="1" applyBorder="1" applyAlignment="1" applyProtection="1"/>
    <xf numFmtId="0" fontId="14" fillId="4" borderId="2" xfId="0" applyFont="1" applyFill="1" applyBorder="1" applyAlignment="1" applyProtection="1">
      <alignment horizontal="left" vertical="center" wrapText="1"/>
    </xf>
    <xf numFmtId="1" fontId="5" fillId="2" borderId="1" xfId="0" applyNumberFormat="1" applyFont="1" applyFill="1" applyBorder="1" applyAlignment="1" applyProtection="1">
      <alignment horizontal="center"/>
    </xf>
    <xf numFmtId="4" fontId="6" fillId="2" borderId="1" xfId="3" applyNumberFormat="1" applyFont="1" applyFill="1" applyBorder="1" applyAlignment="1" applyProtection="1"/>
    <xf numFmtId="4" fontId="6" fillId="0" borderId="2" xfId="3" applyNumberFormat="1" applyFont="1" applyBorder="1" applyAlignment="1" applyProtection="1"/>
    <xf numFmtId="0" fontId="6" fillId="3" borderId="2" xfId="0" applyFont="1" applyFill="1" applyBorder="1" applyAlignment="1" applyProtection="1">
      <alignment horizontal="center"/>
    </xf>
    <xf numFmtId="0" fontId="16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10" fillId="3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</cellXfs>
  <cellStyles count="5">
    <cellStyle name="Звичайний 2" xfId="1"/>
    <cellStyle name="Звичайний 3" xfId="2"/>
    <cellStyle name="Звичайний 4" xfId="3"/>
    <cellStyle name="Звичайний 7" xfId="4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30;&#1083;&#1086;&#1085;&#1072;/&#1047;&#1074;&#1110;&#1090;_&#1089;&#1110;&#1095;&#1077;&#1085;&#1100;_&#1095;&#1077;&#1088;&#1074;&#1077;&#1085;&#1100;_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ічень"/>
      <sheetName val="Лютий"/>
      <sheetName val="Березень"/>
      <sheetName val="Квітень"/>
      <sheetName val="Травень"/>
      <sheetName val="Червень"/>
      <sheetName val="нарост 2025"/>
    </sheetNames>
    <sheetDataSet>
      <sheetData sheetId="0">
        <row r="7">
          <cell r="E7">
            <v>1110.2</v>
          </cell>
          <cell r="F7">
            <v>9.8000000000000007</v>
          </cell>
          <cell r="G7">
            <v>20.39</v>
          </cell>
          <cell r="H7">
            <v>32.19</v>
          </cell>
        </row>
        <row r="8">
          <cell r="E8">
            <v>3035.3</v>
          </cell>
          <cell r="F8">
            <v>16.760000000000002</v>
          </cell>
          <cell r="H8">
            <v>47.46</v>
          </cell>
        </row>
        <row r="9">
          <cell r="E9">
            <v>1816.35</v>
          </cell>
          <cell r="G9">
            <v>1882.42</v>
          </cell>
          <cell r="H9">
            <v>47.62</v>
          </cell>
        </row>
        <row r="10">
          <cell r="E10">
            <v>3118.11</v>
          </cell>
          <cell r="F10">
            <v>35.82</v>
          </cell>
          <cell r="H10">
            <v>168.65</v>
          </cell>
        </row>
        <row r="11">
          <cell r="E11">
            <v>4726.33</v>
          </cell>
          <cell r="F11">
            <v>76.430000000000007</v>
          </cell>
          <cell r="H11">
            <v>58.43</v>
          </cell>
        </row>
        <row r="12">
          <cell r="E12">
            <v>1864.76</v>
          </cell>
          <cell r="F12">
            <v>20.97</v>
          </cell>
          <cell r="H12">
            <v>38.450000000000003</v>
          </cell>
          <cell r="I12">
            <v>40.450000000000003</v>
          </cell>
        </row>
        <row r="13">
          <cell r="E13">
            <v>2456.4</v>
          </cell>
          <cell r="G13">
            <v>1801.23</v>
          </cell>
          <cell r="H13">
            <v>41.68</v>
          </cell>
        </row>
        <row r="14">
          <cell r="E14">
            <v>4293.3999999999996</v>
          </cell>
          <cell r="F14">
            <v>32.229999999999997</v>
          </cell>
          <cell r="H14">
            <v>203.82</v>
          </cell>
          <cell r="I14">
            <v>53.83</v>
          </cell>
        </row>
        <row r="15">
          <cell r="E15">
            <v>3925.62</v>
          </cell>
          <cell r="F15">
            <v>33.69</v>
          </cell>
          <cell r="H15">
            <v>83.43</v>
          </cell>
          <cell r="I15">
            <v>37.69</v>
          </cell>
        </row>
        <row r="16">
          <cell r="E16">
            <v>3001.9</v>
          </cell>
          <cell r="F16">
            <v>37.61</v>
          </cell>
          <cell r="H16">
            <v>101.79</v>
          </cell>
          <cell r="I16">
            <v>49.42</v>
          </cell>
        </row>
        <row r="17">
          <cell r="E17">
            <v>2916.32</v>
          </cell>
          <cell r="G17">
            <v>2700.43</v>
          </cell>
          <cell r="H17">
            <v>67.06</v>
          </cell>
        </row>
        <row r="18">
          <cell r="E18">
            <v>2887.78</v>
          </cell>
          <cell r="F18">
            <v>29.62</v>
          </cell>
          <cell r="H18">
            <v>62.67</v>
          </cell>
          <cell r="I18">
            <v>64.56</v>
          </cell>
        </row>
        <row r="19">
          <cell r="E19">
            <v>3741.02</v>
          </cell>
          <cell r="F19">
            <v>21.54</v>
          </cell>
          <cell r="H19">
            <v>66.53</v>
          </cell>
        </row>
        <row r="20">
          <cell r="E20">
            <v>3869.79</v>
          </cell>
          <cell r="F20">
            <v>17.59</v>
          </cell>
          <cell r="H20">
            <v>97.61</v>
          </cell>
        </row>
        <row r="21">
          <cell r="E21">
            <v>4000.31</v>
          </cell>
          <cell r="F21">
            <v>40.590000000000003</v>
          </cell>
          <cell r="H21">
            <v>137.18</v>
          </cell>
          <cell r="I21">
            <v>0</v>
          </cell>
        </row>
        <row r="22">
          <cell r="E22">
            <v>5456.64</v>
          </cell>
          <cell r="F22">
            <v>28.61</v>
          </cell>
          <cell r="H22">
            <v>158.30000000000001</v>
          </cell>
          <cell r="I22">
            <v>9.17</v>
          </cell>
        </row>
        <row r="23">
          <cell r="E23">
            <v>3103.69</v>
          </cell>
          <cell r="F23">
            <v>34.25</v>
          </cell>
          <cell r="H23">
            <v>51.58</v>
          </cell>
          <cell r="I23">
            <v>44.29</v>
          </cell>
        </row>
        <row r="24">
          <cell r="E24">
            <v>5587.08</v>
          </cell>
          <cell r="F24">
            <v>31.83</v>
          </cell>
          <cell r="H24">
            <v>115</v>
          </cell>
          <cell r="I24">
            <v>129.77000000000001</v>
          </cell>
        </row>
        <row r="25">
          <cell r="E25">
            <v>3117.56</v>
          </cell>
          <cell r="F25">
            <v>31.41</v>
          </cell>
          <cell r="H25">
            <v>99.47</v>
          </cell>
          <cell r="I25">
            <v>122.35</v>
          </cell>
        </row>
        <row r="26">
          <cell r="E26">
            <v>5300.41</v>
          </cell>
          <cell r="F26">
            <v>44.39</v>
          </cell>
          <cell r="H26">
            <v>229.55</v>
          </cell>
          <cell r="I26">
            <v>142.66999999999999</v>
          </cell>
        </row>
        <row r="27">
          <cell r="E27">
            <v>4310.63</v>
          </cell>
          <cell r="F27">
            <v>41.26</v>
          </cell>
          <cell r="H27">
            <v>68.56</v>
          </cell>
          <cell r="I27">
            <v>69</v>
          </cell>
        </row>
        <row r="28">
          <cell r="E28">
            <v>3117.25</v>
          </cell>
          <cell r="F28">
            <v>31.62</v>
          </cell>
          <cell r="H28">
            <v>68.680000000000007</v>
          </cell>
          <cell r="I28">
            <v>42.09</v>
          </cell>
        </row>
        <row r="29">
          <cell r="E29">
            <v>1278.93</v>
          </cell>
          <cell r="H29">
            <v>17.22</v>
          </cell>
        </row>
        <row r="30">
          <cell r="E30">
            <v>4677.71</v>
          </cell>
          <cell r="F30">
            <v>43.02</v>
          </cell>
          <cell r="H30">
            <v>130.88</v>
          </cell>
        </row>
        <row r="31">
          <cell r="E31">
            <v>4729.46</v>
          </cell>
          <cell r="F31">
            <v>22.52</v>
          </cell>
          <cell r="H31">
            <v>197.58</v>
          </cell>
          <cell r="I31">
            <v>1</v>
          </cell>
        </row>
        <row r="32">
          <cell r="E32">
            <v>4030.47</v>
          </cell>
          <cell r="F32">
            <v>16.96</v>
          </cell>
          <cell r="H32">
            <v>108.1</v>
          </cell>
        </row>
        <row r="33">
          <cell r="E33">
            <v>4604.5200000000004</v>
          </cell>
          <cell r="F33">
            <v>39.49</v>
          </cell>
          <cell r="H33">
            <v>78.06</v>
          </cell>
          <cell r="I33">
            <v>67.900000000000006</v>
          </cell>
        </row>
        <row r="34">
          <cell r="E34">
            <v>2104.9499999999998</v>
          </cell>
          <cell r="F34">
            <v>32.08</v>
          </cell>
          <cell r="H34">
            <v>55.34</v>
          </cell>
        </row>
        <row r="35">
          <cell r="E35">
            <v>5140.1099999999997</v>
          </cell>
          <cell r="F35">
            <v>26.64</v>
          </cell>
          <cell r="H35">
            <v>83.74</v>
          </cell>
          <cell r="I35">
            <v>368.81</v>
          </cell>
        </row>
        <row r="36">
          <cell r="E36">
            <v>3034.14</v>
          </cell>
          <cell r="F36">
            <v>25.08</v>
          </cell>
          <cell r="H36">
            <v>86.82</v>
          </cell>
          <cell r="I36">
            <v>24.01</v>
          </cell>
        </row>
        <row r="37">
          <cell r="E37">
            <v>1396.96</v>
          </cell>
          <cell r="F37">
            <v>18.66</v>
          </cell>
          <cell r="H37">
            <v>35.229999999999997</v>
          </cell>
          <cell r="I37">
            <v>17.23</v>
          </cell>
        </row>
        <row r="38">
          <cell r="E38">
            <v>3236.6</v>
          </cell>
          <cell r="F38">
            <v>46.2</v>
          </cell>
          <cell r="H38">
            <v>101.67</v>
          </cell>
          <cell r="I38">
            <v>56.55</v>
          </cell>
        </row>
        <row r="39">
          <cell r="E39">
            <v>4219.8900000000003</v>
          </cell>
          <cell r="F39">
            <v>26.41</v>
          </cell>
          <cell r="H39">
            <v>60.69</v>
          </cell>
          <cell r="I39">
            <v>71.59</v>
          </cell>
        </row>
        <row r="40">
          <cell r="E40">
            <v>5882.35</v>
          </cell>
          <cell r="F40">
            <v>14.37</v>
          </cell>
        </row>
        <row r="41">
          <cell r="E41">
            <v>1806.15</v>
          </cell>
          <cell r="G41">
            <v>927.18</v>
          </cell>
          <cell r="H41">
            <v>35.01</v>
          </cell>
        </row>
        <row r="42">
          <cell r="E42">
            <v>4225.1400000000003</v>
          </cell>
          <cell r="F42">
            <v>30.47</v>
          </cell>
          <cell r="H42">
            <v>303.2</v>
          </cell>
          <cell r="I42">
            <v>84.64</v>
          </cell>
        </row>
        <row r="43">
          <cell r="E43">
            <v>5091.63</v>
          </cell>
          <cell r="F43">
            <v>34.18</v>
          </cell>
          <cell r="H43">
            <v>103.07</v>
          </cell>
          <cell r="I43">
            <v>107.13</v>
          </cell>
        </row>
        <row r="44">
          <cell r="E44">
            <v>6964.18</v>
          </cell>
          <cell r="F44">
            <v>35.94</v>
          </cell>
          <cell r="H44">
            <v>123.29</v>
          </cell>
          <cell r="I44">
            <v>10.95</v>
          </cell>
        </row>
        <row r="45">
          <cell r="E45">
            <v>4019.64</v>
          </cell>
          <cell r="F45">
            <v>30.1</v>
          </cell>
          <cell r="H45">
            <v>148.11000000000001</v>
          </cell>
          <cell r="I45">
            <v>198.96</v>
          </cell>
        </row>
        <row r="46">
          <cell r="E46">
            <v>1965.41</v>
          </cell>
          <cell r="F46">
            <v>13.12</v>
          </cell>
          <cell r="H46">
            <v>46.99</v>
          </cell>
        </row>
        <row r="47">
          <cell r="E47">
            <v>3702.38</v>
          </cell>
          <cell r="F47">
            <v>25.34</v>
          </cell>
          <cell r="H47">
            <v>182.35</v>
          </cell>
          <cell r="I47">
            <v>57.39</v>
          </cell>
        </row>
        <row r="48">
          <cell r="E48">
            <v>3312.36</v>
          </cell>
          <cell r="F48">
            <v>16.62</v>
          </cell>
          <cell r="H48">
            <v>82.37</v>
          </cell>
        </row>
        <row r="49">
          <cell r="E49">
            <v>13767.32</v>
          </cell>
          <cell r="H49">
            <v>75.86</v>
          </cell>
        </row>
        <row r="50">
          <cell r="E50">
            <v>5234.04</v>
          </cell>
          <cell r="F50">
            <v>23.88</v>
          </cell>
          <cell r="H50">
            <v>172.82</v>
          </cell>
          <cell r="I50">
            <v>51.01</v>
          </cell>
        </row>
        <row r="51">
          <cell r="E51">
            <v>2922.22</v>
          </cell>
          <cell r="F51">
            <v>12.45</v>
          </cell>
          <cell r="H51">
            <v>83.42</v>
          </cell>
        </row>
        <row r="52">
          <cell r="E52">
            <v>5999.43</v>
          </cell>
          <cell r="F52">
            <v>26.45</v>
          </cell>
          <cell r="H52">
            <v>78.48</v>
          </cell>
          <cell r="I52">
            <v>69.44</v>
          </cell>
        </row>
        <row r="53">
          <cell r="E53">
            <v>3489.46</v>
          </cell>
          <cell r="F53">
            <v>42.84</v>
          </cell>
          <cell r="H53">
            <v>108.19</v>
          </cell>
        </row>
        <row r="54">
          <cell r="E54">
            <v>3956.1</v>
          </cell>
          <cell r="F54">
            <v>31.5</v>
          </cell>
          <cell r="H54">
            <v>98.66</v>
          </cell>
          <cell r="I54">
            <v>115.96</v>
          </cell>
        </row>
        <row r="55">
          <cell r="E55">
            <v>1851.85</v>
          </cell>
          <cell r="F55">
            <v>12.86</v>
          </cell>
        </row>
        <row r="63">
          <cell r="E63">
            <v>5251.27</v>
          </cell>
          <cell r="G63">
            <v>3834.51</v>
          </cell>
          <cell r="H63">
            <v>265.75</v>
          </cell>
        </row>
        <row r="64">
          <cell r="E64">
            <v>1705.08</v>
          </cell>
          <cell r="F64">
            <v>10.74</v>
          </cell>
          <cell r="H64">
            <v>27.7</v>
          </cell>
        </row>
        <row r="65">
          <cell r="E65">
            <v>422.4</v>
          </cell>
          <cell r="F65">
            <v>49.53</v>
          </cell>
          <cell r="H65">
            <v>6.73</v>
          </cell>
        </row>
        <row r="66">
          <cell r="E66">
            <v>2367.0700000000002</v>
          </cell>
          <cell r="F66">
            <v>88.12</v>
          </cell>
          <cell r="H66">
            <v>81.489999999999995</v>
          </cell>
        </row>
        <row r="67">
          <cell r="E67">
            <v>1010.11</v>
          </cell>
          <cell r="F67">
            <v>97.5</v>
          </cell>
          <cell r="H67">
            <v>33.380000000000003</v>
          </cell>
        </row>
        <row r="68">
          <cell r="E68">
            <v>294.73</v>
          </cell>
          <cell r="F68">
            <v>8.59</v>
          </cell>
          <cell r="H68">
            <v>11.4</v>
          </cell>
        </row>
        <row r="69">
          <cell r="E69">
            <v>16729.03</v>
          </cell>
          <cell r="F69">
            <v>105.03</v>
          </cell>
          <cell r="H69">
            <v>234.53</v>
          </cell>
          <cell r="I69">
            <v>125.06</v>
          </cell>
        </row>
        <row r="70">
          <cell r="E70">
            <v>6207.28</v>
          </cell>
          <cell r="F70">
            <v>99.2</v>
          </cell>
          <cell r="H70">
            <v>86.02</v>
          </cell>
          <cell r="I70">
            <v>28.42</v>
          </cell>
        </row>
        <row r="71">
          <cell r="E71">
            <v>666.16</v>
          </cell>
          <cell r="F71">
            <v>56.46</v>
          </cell>
          <cell r="H71">
            <v>29.37</v>
          </cell>
        </row>
        <row r="72">
          <cell r="E72">
            <v>3186.9</v>
          </cell>
          <cell r="G72">
            <v>6410.94</v>
          </cell>
          <cell r="H72">
            <v>56.2</v>
          </cell>
        </row>
        <row r="73">
          <cell r="E73">
            <v>5063.63</v>
          </cell>
          <cell r="F73">
            <v>75.58</v>
          </cell>
          <cell r="H73">
            <v>38.08</v>
          </cell>
        </row>
        <row r="74">
          <cell r="E74">
            <v>2456.8000000000002</v>
          </cell>
          <cell r="F74">
            <v>80.790000000000006</v>
          </cell>
          <cell r="H74">
            <v>55.97</v>
          </cell>
        </row>
        <row r="75">
          <cell r="E75">
            <v>4456.1899999999996</v>
          </cell>
          <cell r="F75">
            <v>72.38</v>
          </cell>
          <cell r="H75">
            <v>113.58</v>
          </cell>
        </row>
        <row r="76">
          <cell r="E76">
            <v>1965.75</v>
          </cell>
          <cell r="G76">
            <v>2384.17</v>
          </cell>
          <cell r="H76">
            <v>12.66</v>
          </cell>
        </row>
        <row r="77">
          <cell r="E77">
            <v>8546.73</v>
          </cell>
          <cell r="F77">
            <v>42.14</v>
          </cell>
          <cell r="H77">
            <v>116.24</v>
          </cell>
        </row>
        <row r="78">
          <cell r="E78">
            <v>4949.1400000000003</v>
          </cell>
          <cell r="G78">
            <v>1866.49</v>
          </cell>
          <cell r="H78">
            <v>33.58</v>
          </cell>
        </row>
        <row r="79">
          <cell r="E79">
            <v>2046.78</v>
          </cell>
          <cell r="F79">
            <v>77.95</v>
          </cell>
          <cell r="H79">
            <v>41.31</v>
          </cell>
        </row>
        <row r="80">
          <cell r="E80">
            <v>684.01</v>
          </cell>
          <cell r="F80">
            <v>20.09</v>
          </cell>
          <cell r="H80">
            <v>31.62</v>
          </cell>
          <cell r="I80">
            <v>14.2</v>
          </cell>
        </row>
        <row r="81">
          <cell r="E81">
            <v>2713.7</v>
          </cell>
          <cell r="F81">
            <v>90.93</v>
          </cell>
          <cell r="H81">
            <v>104.04</v>
          </cell>
        </row>
        <row r="82">
          <cell r="E82">
            <v>6953.21</v>
          </cell>
          <cell r="F82">
            <v>85.1</v>
          </cell>
          <cell r="H82">
            <v>106.16</v>
          </cell>
        </row>
        <row r="83">
          <cell r="E83">
            <v>5672.86</v>
          </cell>
          <cell r="F83">
            <v>22.07</v>
          </cell>
        </row>
        <row r="84">
          <cell r="E84">
            <v>207.23</v>
          </cell>
          <cell r="F84">
            <v>5.99</v>
          </cell>
          <cell r="H84">
            <v>13.63</v>
          </cell>
        </row>
        <row r="85">
          <cell r="E85">
            <v>2825.83</v>
          </cell>
          <cell r="F85">
            <v>63.88</v>
          </cell>
          <cell r="H85">
            <v>54.71</v>
          </cell>
        </row>
        <row r="86">
          <cell r="E86">
            <v>5199.75</v>
          </cell>
          <cell r="F86">
            <v>104.99</v>
          </cell>
          <cell r="H86">
            <v>84.92</v>
          </cell>
          <cell r="I86">
            <v>5.18</v>
          </cell>
        </row>
        <row r="87">
          <cell r="E87">
            <v>1566.01</v>
          </cell>
          <cell r="F87">
            <v>83.94</v>
          </cell>
          <cell r="H87">
            <v>50.22</v>
          </cell>
        </row>
        <row r="88">
          <cell r="E88">
            <v>2980.78</v>
          </cell>
          <cell r="F88">
            <v>98.81</v>
          </cell>
          <cell r="H88">
            <v>138.63</v>
          </cell>
        </row>
        <row r="89">
          <cell r="E89">
            <v>1622.26</v>
          </cell>
          <cell r="F89">
            <v>62.98</v>
          </cell>
          <cell r="H89">
            <v>92.19</v>
          </cell>
          <cell r="I89">
            <v>12.62</v>
          </cell>
        </row>
        <row r="90">
          <cell r="E90">
            <v>1594.32</v>
          </cell>
          <cell r="F90">
            <v>54.29</v>
          </cell>
          <cell r="H90">
            <v>58.61</v>
          </cell>
          <cell r="I90">
            <v>22.42</v>
          </cell>
        </row>
        <row r="91">
          <cell r="E91">
            <v>4052.74</v>
          </cell>
          <cell r="G91">
            <v>4887.45</v>
          </cell>
          <cell r="H91">
            <v>61.03</v>
          </cell>
        </row>
        <row r="92">
          <cell r="E92">
            <v>3717.42</v>
          </cell>
          <cell r="F92">
            <v>96.65</v>
          </cell>
          <cell r="H92">
            <v>84.63</v>
          </cell>
        </row>
        <row r="93">
          <cell r="E93">
            <v>3757.58</v>
          </cell>
          <cell r="F93">
            <v>69.930000000000007</v>
          </cell>
          <cell r="H93">
            <v>71.25</v>
          </cell>
        </row>
        <row r="94">
          <cell r="E94">
            <v>2084.56</v>
          </cell>
          <cell r="F94">
            <v>61.25</v>
          </cell>
          <cell r="H94">
            <v>104.43</v>
          </cell>
        </row>
        <row r="95">
          <cell r="E95">
            <v>3254.9</v>
          </cell>
          <cell r="F95">
            <v>61.02</v>
          </cell>
          <cell r="H95">
            <v>136.01</v>
          </cell>
          <cell r="I95">
            <v>0</v>
          </cell>
        </row>
        <row r="96">
          <cell r="E96">
            <v>2694.99</v>
          </cell>
          <cell r="F96">
            <v>72.930000000000007</v>
          </cell>
          <cell r="H96">
            <v>82.9</v>
          </cell>
        </row>
        <row r="97">
          <cell r="E97">
            <v>1178.56</v>
          </cell>
          <cell r="F97">
            <v>68.31</v>
          </cell>
          <cell r="H97">
            <v>82.02</v>
          </cell>
        </row>
        <row r="98">
          <cell r="E98">
            <v>13695.37</v>
          </cell>
          <cell r="F98">
            <v>64.680000000000007</v>
          </cell>
          <cell r="H98">
            <v>119.4</v>
          </cell>
          <cell r="I98">
            <v>54.39</v>
          </cell>
        </row>
        <row r="99">
          <cell r="E99">
            <v>49948.61</v>
          </cell>
          <cell r="H99">
            <v>37.4</v>
          </cell>
        </row>
        <row r="100">
          <cell r="E100">
            <v>2976.79</v>
          </cell>
          <cell r="F100">
            <v>66.349999999999994</v>
          </cell>
          <cell r="H100">
            <v>115.66</v>
          </cell>
        </row>
        <row r="101">
          <cell r="E101">
            <v>4040.36</v>
          </cell>
          <cell r="F101">
            <v>54.28</v>
          </cell>
          <cell r="H101">
            <v>104.38</v>
          </cell>
          <cell r="I101">
            <v>4</v>
          </cell>
        </row>
        <row r="102">
          <cell r="E102">
            <v>10010.57</v>
          </cell>
          <cell r="F102">
            <v>45.84</v>
          </cell>
          <cell r="H102">
            <v>249.13</v>
          </cell>
          <cell r="I102">
            <v>141.16999999999999</v>
          </cell>
        </row>
        <row r="103">
          <cell r="E103">
            <v>2475.62</v>
          </cell>
        </row>
        <row r="104">
          <cell r="E104">
            <v>1632.94</v>
          </cell>
          <cell r="H104">
            <v>29.37</v>
          </cell>
        </row>
        <row r="105">
          <cell r="E105">
            <v>2922.05</v>
          </cell>
          <cell r="H105">
            <v>15.08</v>
          </cell>
        </row>
        <row r="106">
          <cell r="E106">
            <v>259.88</v>
          </cell>
        </row>
        <row r="107">
          <cell r="E107">
            <v>78.959999999999994</v>
          </cell>
        </row>
        <row r="121">
          <cell r="E121">
            <v>38.43</v>
          </cell>
          <cell r="G121">
            <v>462.79</v>
          </cell>
        </row>
        <row r="122">
          <cell r="E122">
            <v>278.52</v>
          </cell>
          <cell r="G122">
            <v>352.29</v>
          </cell>
        </row>
        <row r="123">
          <cell r="E123">
            <v>1260.17</v>
          </cell>
          <cell r="F123">
            <v>12.48</v>
          </cell>
          <cell r="H123">
            <v>27.85</v>
          </cell>
        </row>
        <row r="124">
          <cell r="E124">
            <v>2150.17</v>
          </cell>
          <cell r="G124">
            <v>2202.4299999999998</v>
          </cell>
        </row>
        <row r="125">
          <cell r="E125">
            <v>11177.16</v>
          </cell>
          <cell r="F125">
            <v>42.46</v>
          </cell>
          <cell r="H125">
            <v>139.05000000000001</v>
          </cell>
        </row>
        <row r="126">
          <cell r="E126">
            <v>350.24</v>
          </cell>
          <cell r="G126">
            <v>278.44</v>
          </cell>
        </row>
        <row r="127">
          <cell r="E127">
            <v>5480.15</v>
          </cell>
          <cell r="G127">
            <v>1173.8900000000001</v>
          </cell>
          <cell r="H127">
            <v>45.44</v>
          </cell>
        </row>
        <row r="128">
          <cell r="E128">
            <v>2026.13</v>
          </cell>
          <cell r="G128">
            <v>2769.44</v>
          </cell>
          <cell r="H128">
            <v>48.89</v>
          </cell>
        </row>
        <row r="129">
          <cell r="E129">
            <v>2343.9899999999998</v>
          </cell>
          <cell r="G129">
            <v>2169.61</v>
          </cell>
          <cell r="H129">
            <v>32.270000000000003</v>
          </cell>
        </row>
        <row r="130">
          <cell r="E130">
            <v>639.09</v>
          </cell>
          <cell r="G130">
            <v>1320.15</v>
          </cell>
        </row>
        <row r="131">
          <cell r="E131">
            <v>7743.54</v>
          </cell>
          <cell r="F131">
            <v>21.3</v>
          </cell>
          <cell r="H131">
            <v>54.06</v>
          </cell>
        </row>
        <row r="132">
          <cell r="E132">
            <v>1389.32</v>
          </cell>
          <cell r="G132">
            <v>1151.02</v>
          </cell>
          <cell r="H132">
            <v>23.96</v>
          </cell>
        </row>
        <row r="133">
          <cell r="E133">
            <v>524.63</v>
          </cell>
          <cell r="F133">
            <v>1.36</v>
          </cell>
          <cell r="H133">
            <v>4.6399999999999997</v>
          </cell>
        </row>
        <row r="134">
          <cell r="E134">
            <v>4897.79</v>
          </cell>
          <cell r="H134">
            <v>17.12</v>
          </cell>
        </row>
        <row r="135">
          <cell r="E135">
            <v>1098.2</v>
          </cell>
          <cell r="H135">
            <v>32.85</v>
          </cell>
        </row>
        <row r="136">
          <cell r="E136">
            <v>484.08</v>
          </cell>
          <cell r="G136">
            <v>34.01</v>
          </cell>
        </row>
        <row r="137">
          <cell r="E137">
            <v>10463.030000000001</v>
          </cell>
          <cell r="H137">
            <v>32.99</v>
          </cell>
        </row>
        <row r="138">
          <cell r="E138">
            <v>140.04</v>
          </cell>
          <cell r="F138">
            <v>0.56000000000000005</v>
          </cell>
          <cell r="H138">
            <v>5</v>
          </cell>
        </row>
        <row r="146">
          <cell r="E146">
            <v>8006.61</v>
          </cell>
          <cell r="F146">
            <v>483.71</v>
          </cell>
          <cell r="H146">
            <v>225.28</v>
          </cell>
        </row>
        <row r="147">
          <cell r="E147">
            <v>25200.98</v>
          </cell>
          <cell r="F147">
            <v>198.69</v>
          </cell>
          <cell r="G147">
            <v>491.49</v>
          </cell>
          <cell r="H147">
            <v>825.28</v>
          </cell>
        </row>
        <row r="148">
          <cell r="E148">
            <v>649</v>
          </cell>
          <cell r="G148">
            <v>1851.05</v>
          </cell>
        </row>
        <row r="149">
          <cell r="E149">
            <v>525.36</v>
          </cell>
          <cell r="G149">
            <v>579.12</v>
          </cell>
          <cell r="H149">
            <v>2.62</v>
          </cell>
        </row>
        <row r="150">
          <cell r="E150">
            <v>3502.34</v>
          </cell>
          <cell r="F150">
            <v>14.79</v>
          </cell>
          <cell r="H150">
            <v>27.34</v>
          </cell>
          <cell r="I150">
            <v>8.6199999999999992</v>
          </cell>
        </row>
        <row r="151">
          <cell r="E151">
            <v>3893.32</v>
          </cell>
          <cell r="F151">
            <v>84.35</v>
          </cell>
          <cell r="H151">
            <v>95.51</v>
          </cell>
          <cell r="I151">
            <v>4.62</v>
          </cell>
        </row>
        <row r="152">
          <cell r="E152">
            <v>1692.01</v>
          </cell>
          <cell r="F152">
            <v>11.35</v>
          </cell>
          <cell r="H152">
            <v>18.350000000000001</v>
          </cell>
        </row>
        <row r="153">
          <cell r="E153">
            <v>37629.69</v>
          </cell>
          <cell r="F153">
            <v>434.63</v>
          </cell>
          <cell r="H153">
            <v>4281.67</v>
          </cell>
        </row>
        <row r="154">
          <cell r="E154">
            <v>13808.16</v>
          </cell>
          <cell r="F154">
            <v>101.09</v>
          </cell>
          <cell r="H154">
            <v>232.45</v>
          </cell>
        </row>
        <row r="155">
          <cell r="E155">
            <v>5784.28</v>
          </cell>
          <cell r="F155">
            <v>108.4</v>
          </cell>
          <cell r="H155">
            <v>477.97</v>
          </cell>
          <cell r="I155">
            <v>12.91</v>
          </cell>
        </row>
        <row r="156">
          <cell r="E156">
            <v>9500.39</v>
          </cell>
          <cell r="F156">
            <v>13.65</v>
          </cell>
          <cell r="G156">
            <v>5.76</v>
          </cell>
          <cell r="H156">
            <v>158.61000000000001</v>
          </cell>
          <cell r="I156">
            <v>42.5</v>
          </cell>
        </row>
        <row r="157">
          <cell r="E157">
            <v>10827.13</v>
          </cell>
          <cell r="H157">
            <v>178.58</v>
          </cell>
        </row>
        <row r="158">
          <cell r="E158">
            <v>843.52</v>
          </cell>
          <cell r="H158">
            <v>5.74</v>
          </cell>
        </row>
        <row r="170">
          <cell r="E170">
            <v>4079.33</v>
          </cell>
        </row>
        <row r="171">
          <cell r="E171">
            <v>480.87</v>
          </cell>
          <cell r="F171">
            <v>11.41</v>
          </cell>
          <cell r="H171">
            <v>5</v>
          </cell>
          <cell r="I171">
            <v>1</v>
          </cell>
        </row>
        <row r="172">
          <cell r="E172">
            <v>475.92</v>
          </cell>
          <cell r="F172">
            <v>15.68</v>
          </cell>
          <cell r="H172">
            <v>7.8</v>
          </cell>
          <cell r="I172">
            <v>0</v>
          </cell>
        </row>
        <row r="173">
          <cell r="E173">
            <v>4513.3900000000003</v>
          </cell>
          <cell r="H173">
            <v>5.53</v>
          </cell>
        </row>
        <row r="174">
          <cell r="E174">
            <v>3720.6</v>
          </cell>
        </row>
        <row r="175">
          <cell r="E175">
            <v>339.67</v>
          </cell>
          <cell r="G175">
            <v>948.82</v>
          </cell>
          <cell r="H175">
            <v>5</v>
          </cell>
        </row>
        <row r="176">
          <cell r="E176">
            <v>948.93</v>
          </cell>
          <cell r="G176">
            <v>2646.51</v>
          </cell>
          <cell r="H176">
            <v>4.6100000000000003</v>
          </cell>
        </row>
        <row r="177">
          <cell r="E177">
            <v>226.13</v>
          </cell>
          <cell r="F177">
            <v>16.41</v>
          </cell>
          <cell r="H177">
            <v>7.63</v>
          </cell>
        </row>
        <row r="178">
          <cell r="E178">
            <v>146.54</v>
          </cell>
          <cell r="G178">
            <v>516.96</v>
          </cell>
          <cell r="H178">
            <v>1</v>
          </cell>
        </row>
        <row r="179">
          <cell r="E179">
            <v>509.5</v>
          </cell>
          <cell r="F179">
            <v>35.65</v>
          </cell>
          <cell r="H179">
            <v>20</v>
          </cell>
        </row>
        <row r="180">
          <cell r="E180">
            <v>76.06</v>
          </cell>
          <cell r="G180">
            <v>332.74</v>
          </cell>
        </row>
        <row r="181">
          <cell r="E181">
            <v>1047.1500000000001</v>
          </cell>
          <cell r="F181">
            <v>31.27</v>
          </cell>
          <cell r="H181">
            <v>27.18</v>
          </cell>
        </row>
        <row r="182">
          <cell r="E182">
            <v>1016.78</v>
          </cell>
          <cell r="F182">
            <v>35.71</v>
          </cell>
          <cell r="H182">
            <v>28.21</v>
          </cell>
        </row>
        <row r="183">
          <cell r="E183">
            <v>2241.1999999999998</v>
          </cell>
          <cell r="F183">
            <v>268.93</v>
          </cell>
          <cell r="H183">
            <v>44.25</v>
          </cell>
        </row>
        <row r="184">
          <cell r="E184">
            <v>516.39</v>
          </cell>
          <cell r="F184">
            <v>14.51</v>
          </cell>
          <cell r="H184">
            <v>16.82</v>
          </cell>
        </row>
        <row r="185">
          <cell r="E185">
            <v>61.66</v>
          </cell>
          <cell r="G185">
            <v>449.54</v>
          </cell>
          <cell r="H185">
            <v>1</v>
          </cell>
        </row>
        <row r="186">
          <cell r="E186">
            <v>5.8</v>
          </cell>
          <cell r="G186">
            <v>157.6</v>
          </cell>
        </row>
        <row r="187">
          <cell r="E187">
            <v>634.66999999999996</v>
          </cell>
          <cell r="H187">
            <v>1</v>
          </cell>
          <cell r="I187">
            <v>0</v>
          </cell>
        </row>
        <row r="188">
          <cell r="E188">
            <v>976.39</v>
          </cell>
          <cell r="H188">
            <v>3</v>
          </cell>
        </row>
        <row r="189">
          <cell r="E189">
            <v>226.68</v>
          </cell>
          <cell r="H189">
            <v>2.1800000000000002</v>
          </cell>
          <cell r="I189">
            <v>0</v>
          </cell>
        </row>
        <row r="190">
          <cell r="E190">
            <v>2080.64</v>
          </cell>
        </row>
        <row r="191">
          <cell r="E191">
            <v>124.48</v>
          </cell>
        </row>
        <row r="192">
          <cell r="E192">
            <v>135.69999999999999</v>
          </cell>
          <cell r="H192">
            <v>1</v>
          </cell>
        </row>
        <row r="193">
          <cell r="E193">
            <v>209.06</v>
          </cell>
          <cell r="H193">
            <v>2.1800000000000002</v>
          </cell>
        </row>
        <row r="194">
          <cell r="E194">
            <v>373.37</v>
          </cell>
        </row>
        <row r="195">
          <cell r="E195">
            <v>558.83000000000004</v>
          </cell>
          <cell r="H195">
            <v>4.62</v>
          </cell>
        </row>
        <row r="196">
          <cell r="E196">
            <v>1019.54</v>
          </cell>
          <cell r="H196">
            <v>5.61</v>
          </cell>
        </row>
        <row r="197">
          <cell r="E197">
            <v>391.38</v>
          </cell>
          <cell r="H197">
            <v>7.62</v>
          </cell>
          <cell r="I197">
            <v>1</v>
          </cell>
        </row>
        <row r="198">
          <cell r="E198">
            <v>40.89</v>
          </cell>
          <cell r="H198">
            <v>3.62</v>
          </cell>
        </row>
        <row r="199">
          <cell r="E199">
            <v>46.27</v>
          </cell>
          <cell r="H199">
            <v>1</v>
          </cell>
          <cell r="I199">
            <v>0</v>
          </cell>
        </row>
        <row r="200">
          <cell r="E200">
            <v>449.29</v>
          </cell>
        </row>
        <row r="201">
          <cell r="E201">
            <v>20.61</v>
          </cell>
        </row>
        <row r="202">
          <cell r="E202">
            <v>108.06</v>
          </cell>
          <cell r="H202">
            <v>1.63</v>
          </cell>
        </row>
        <row r="203">
          <cell r="E203">
            <v>108.12</v>
          </cell>
        </row>
        <row r="204">
          <cell r="E204">
            <v>138.97999999999999</v>
          </cell>
        </row>
        <row r="205">
          <cell r="E205">
            <v>59.77</v>
          </cell>
        </row>
        <row r="213">
          <cell r="E213">
            <v>4331.63</v>
          </cell>
          <cell r="G213">
            <v>1571.46</v>
          </cell>
          <cell r="H213">
            <v>2</v>
          </cell>
        </row>
        <row r="214">
          <cell r="E214">
            <v>3023.04</v>
          </cell>
          <cell r="F214">
            <v>22.9</v>
          </cell>
          <cell r="H214">
            <v>31.03</v>
          </cell>
          <cell r="I214">
            <v>10.34</v>
          </cell>
        </row>
        <row r="215">
          <cell r="E215">
            <v>12981.04</v>
          </cell>
          <cell r="F215">
            <v>75.09</v>
          </cell>
          <cell r="H215">
            <v>666.51</v>
          </cell>
        </row>
        <row r="216">
          <cell r="E216">
            <v>214.3</v>
          </cell>
          <cell r="F216">
            <v>3.91</v>
          </cell>
          <cell r="H216">
            <v>9</v>
          </cell>
        </row>
        <row r="217">
          <cell r="E217">
            <v>17406.88</v>
          </cell>
          <cell r="H217">
            <v>41.38</v>
          </cell>
        </row>
        <row r="219">
          <cell r="E219">
            <v>114.78</v>
          </cell>
          <cell r="H219">
            <v>3</v>
          </cell>
          <cell r="I219">
            <v>3</v>
          </cell>
        </row>
        <row r="220">
          <cell r="E220">
            <v>43.78</v>
          </cell>
          <cell r="H220">
            <v>0.59</v>
          </cell>
        </row>
        <row r="221">
          <cell r="H221">
            <v>1</v>
          </cell>
        </row>
        <row r="230">
          <cell r="E230">
            <v>9064.5300000000007</v>
          </cell>
          <cell r="F230">
            <v>127.53</v>
          </cell>
          <cell r="H230">
            <v>500.95</v>
          </cell>
        </row>
        <row r="231">
          <cell r="E231">
            <v>8203.0400000000009</v>
          </cell>
          <cell r="F231">
            <v>66.83</v>
          </cell>
          <cell r="H231">
            <v>165.71</v>
          </cell>
          <cell r="I231">
            <v>42.65</v>
          </cell>
        </row>
        <row r="232">
          <cell r="E232">
            <v>13897.34</v>
          </cell>
          <cell r="F232">
            <v>193.66</v>
          </cell>
          <cell r="G232">
            <v>3.57</v>
          </cell>
          <cell r="H232">
            <v>365.83</v>
          </cell>
        </row>
        <row r="233">
          <cell r="E233">
            <v>15938.03</v>
          </cell>
          <cell r="F233">
            <v>32.99</v>
          </cell>
          <cell r="G233">
            <v>4412.1099999999997</v>
          </cell>
          <cell r="H233">
            <v>218.34</v>
          </cell>
          <cell r="I233">
            <v>103.83</v>
          </cell>
        </row>
        <row r="234">
          <cell r="E234">
            <v>25826.9</v>
          </cell>
          <cell r="F234">
            <v>134.16999999999999</v>
          </cell>
          <cell r="H234">
            <v>419.69</v>
          </cell>
          <cell r="I234">
            <v>37.130000000000003</v>
          </cell>
        </row>
      </sheetData>
      <sheetData sheetId="1">
        <row r="7">
          <cell r="E7">
            <v>953.5</v>
          </cell>
          <cell r="F7">
            <v>11</v>
          </cell>
          <cell r="G7">
            <v>16.8</v>
          </cell>
          <cell r="H7">
            <v>27.8</v>
          </cell>
        </row>
        <row r="8">
          <cell r="E8">
            <v>2683.74</v>
          </cell>
          <cell r="F8">
            <v>16.8</v>
          </cell>
          <cell r="H8">
            <v>40.79</v>
          </cell>
        </row>
        <row r="9">
          <cell r="E9">
            <v>1669.53</v>
          </cell>
          <cell r="G9">
            <v>2112.6799999999998</v>
          </cell>
          <cell r="H9">
            <v>39.93</v>
          </cell>
        </row>
        <row r="10">
          <cell r="E10">
            <v>3031.46</v>
          </cell>
          <cell r="F10">
            <v>33.07</v>
          </cell>
          <cell r="H10">
            <v>126.09</v>
          </cell>
        </row>
        <row r="11">
          <cell r="E11">
            <v>4024.2</v>
          </cell>
          <cell r="F11">
            <v>57.78</v>
          </cell>
          <cell r="H11">
            <v>53.83</v>
          </cell>
        </row>
        <row r="12">
          <cell r="E12">
            <v>1669.13</v>
          </cell>
          <cell r="F12">
            <v>22.26</v>
          </cell>
          <cell r="H12">
            <v>45.02</v>
          </cell>
          <cell r="I12">
            <v>97.77</v>
          </cell>
        </row>
        <row r="13">
          <cell r="E13">
            <v>2330.67</v>
          </cell>
          <cell r="G13">
            <v>1765.94</v>
          </cell>
          <cell r="H13">
            <v>32.19</v>
          </cell>
        </row>
        <row r="14">
          <cell r="E14">
            <v>3903.13</v>
          </cell>
          <cell r="F14">
            <v>34.159999999999997</v>
          </cell>
          <cell r="H14">
            <v>182.07</v>
          </cell>
          <cell r="I14">
            <v>45.74</v>
          </cell>
        </row>
        <row r="15">
          <cell r="E15">
            <v>3946.37</v>
          </cell>
          <cell r="F15">
            <v>33.799999999999997</v>
          </cell>
          <cell r="H15">
            <v>81.040000000000006</v>
          </cell>
          <cell r="I15">
            <v>51</v>
          </cell>
        </row>
        <row r="16">
          <cell r="E16">
            <v>2705.62</v>
          </cell>
          <cell r="F16">
            <v>40.630000000000003</v>
          </cell>
          <cell r="H16">
            <v>93</v>
          </cell>
          <cell r="I16">
            <v>48.11</v>
          </cell>
        </row>
        <row r="17">
          <cell r="E17">
            <v>2511.81</v>
          </cell>
          <cell r="G17">
            <v>2999.7</v>
          </cell>
          <cell r="H17">
            <v>51.02</v>
          </cell>
        </row>
        <row r="18">
          <cell r="E18">
            <v>2440</v>
          </cell>
          <cell r="F18">
            <v>31.1</v>
          </cell>
          <cell r="H18">
            <v>54</v>
          </cell>
          <cell r="I18">
            <v>60</v>
          </cell>
        </row>
        <row r="19">
          <cell r="E19">
            <v>3225.47</v>
          </cell>
          <cell r="F19">
            <v>21.31</v>
          </cell>
          <cell r="H19">
            <v>69.849999999999994</v>
          </cell>
        </row>
        <row r="20">
          <cell r="E20">
            <v>3530.45</v>
          </cell>
          <cell r="F20">
            <v>18.68</v>
          </cell>
          <cell r="H20">
            <v>105.38</v>
          </cell>
        </row>
        <row r="21">
          <cell r="E21">
            <v>3415.29</v>
          </cell>
          <cell r="F21">
            <v>40.200000000000003</v>
          </cell>
          <cell r="H21">
            <v>97.12</v>
          </cell>
          <cell r="I21">
            <v>20.21</v>
          </cell>
        </row>
        <row r="22">
          <cell r="E22">
            <v>4108.2</v>
          </cell>
          <cell r="F22">
            <v>29.13</v>
          </cell>
          <cell r="H22">
            <v>121.78</v>
          </cell>
          <cell r="I22">
            <v>26.62</v>
          </cell>
        </row>
        <row r="23">
          <cell r="E23">
            <v>2812.42</v>
          </cell>
          <cell r="F23">
            <v>35.07</v>
          </cell>
          <cell r="H23">
            <v>39.01</v>
          </cell>
          <cell r="I23">
            <v>47.82</v>
          </cell>
        </row>
        <row r="24">
          <cell r="E24">
            <v>5019.25</v>
          </cell>
          <cell r="F24">
            <v>30.09</v>
          </cell>
          <cell r="H24">
            <v>114.56</v>
          </cell>
          <cell r="I24">
            <v>118.41</v>
          </cell>
        </row>
        <row r="25">
          <cell r="E25">
            <v>2639.68</v>
          </cell>
          <cell r="F25">
            <v>33.15</v>
          </cell>
          <cell r="H25">
            <v>75.739999999999995</v>
          </cell>
          <cell r="I25">
            <v>112.56</v>
          </cell>
        </row>
        <row r="26">
          <cell r="E26">
            <v>4359.92</v>
          </cell>
          <cell r="F26">
            <v>47</v>
          </cell>
          <cell r="H26">
            <v>208.81</v>
          </cell>
          <cell r="I26">
            <v>220.01</v>
          </cell>
        </row>
        <row r="27">
          <cell r="E27">
            <v>3572.35</v>
          </cell>
          <cell r="F27">
            <v>45.16</v>
          </cell>
          <cell r="H27">
            <v>59.78</v>
          </cell>
          <cell r="I27">
            <v>58.75</v>
          </cell>
        </row>
        <row r="28">
          <cell r="E28">
            <v>2842.3</v>
          </cell>
          <cell r="F28">
            <v>34.090000000000003</v>
          </cell>
          <cell r="H28">
            <v>77.41</v>
          </cell>
          <cell r="I28">
            <v>45.1</v>
          </cell>
        </row>
        <row r="29">
          <cell r="E29">
            <v>1142.9000000000001</v>
          </cell>
          <cell r="H29">
            <v>10</v>
          </cell>
        </row>
        <row r="30">
          <cell r="E30">
            <v>4186.45</v>
          </cell>
          <cell r="F30">
            <v>44.71</v>
          </cell>
          <cell r="H30">
            <v>110.13</v>
          </cell>
        </row>
        <row r="31">
          <cell r="E31">
            <v>3409.58</v>
          </cell>
          <cell r="F31">
            <v>24.31</v>
          </cell>
          <cell r="H31">
            <v>138.6</v>
          </cell>
          <cell r="I31">
            <v>29</v>
          </cell>
        </row>
        <row r="32">
          <cell r="E32">
            <v>3759.14</v>
          </cell>
          <cell r="F32">
            <v>17.87</v>
          </cell>
          <cell r="H32">
            <v>98.01</v>
          </cell>
        </row>
        <row r="33">
          <cell r="E33">
            <v>1553.18</v>
          </cell>
          <cell r="F33">
            <v>41.69</v>
          </cell>
          <cell r="H33">
            <v>73.41</v>
          </cell>
          <cell r="I33">
            <v>48.28</v>
          </cell>
        </row>
        <row r="34">
          <cell r="E34">
            <v>1952.48</v>
          </cell>
          <cell r="F34">
            <v>33.380000000000003</v>
          </cell>
          <cell r="H34">
            <v>51.84</v>
          </cell>
        </row>
        <row r="35">
          <cell r="E35">
            <v>4644.76</v>
          </cell>
          <cell r="F35">
            <v>25.88</v>
          </cell>
          <cell r="H35">
            <v>103.04</v>
          </cell>
          <cell r="I35">
            <v>48.02</v>
          </cell>
        </row>
        <row r="36">
          <cell r="E36">
            <v>2812.04</v>
          </cell>
          <cell r="F36">
            <v>43.11</v>
          </cell>
          <cell r="H36">
            <v>85.73</v>
          </cell>
          <cell r="I36">
            <v>24.93</v>
          </cell>
        </row>
        <row r="37">
          <cell r="E37">
            <v>1172.29</v>
          </cell>
          <cell r="F37">
            <v>19.34</v>
          </cell>
          <cell r="H37">
            <v>30.99</v>
          </cell>
          <cell r="I37">
            <v>13.15</v>
          </cell>
        </row>
        <row r="38">
          <cell r="E38">
            <v>2820.18</v>
          </cell>
          <cell r="F38">
            <v>49.31</v>
          </cell>
          <cell r="H38">
            <v>86.95</v>
          </cell>
          <cell r="I38">
            <v>28.89</v>
          </cell>
        </row>
        <row r="39">
          <cell r="E39">
            <v>3613</v>
          </cell>
          <cell r="F39">
            <v>29.38</v>
          </cell>
          <cell r="H39">
            <v>55</v>
          </cell>
          <cell r="I39">
            <v>68</v>
          </cell>
        </row>
        <row r="40">
          <cell r="E40">
            <v>5575.82</v>
          </cell>
          <cell r="F40">
            <v>12.33</v>
          </cell>
        </row>
        <row r="41">
          <cell r="E41">
            <v>1619.75</v>
          </cell>
          <cell r="G41">
            <v>797.94</v>
          </cell>
          <cell r="H41">
            <v>34</v>
          </cell>
        </row>
        <row r="42">
          <cell r="E42">
            <v>3683.27</v>
          </cell>
          <cell r="F42">
            <v>31.05</v>
          </cell>
          <cell r="H42">
            <v>221.98</v>
          </cell>
          <cell r="I42">
            <v>78.05</v>
          </cell>
        </row>
        <row r="43">
          <cell r="E43">
            <v>4507.37</v>
          </cell>
          <cell r="F43">
            <v>36.26</v>
          </cell>
          <cell r="H43">
            <v>104.23</v>
          </cell>
          <cell r="I43">
            <v>98.79</v>
          </cell>
        </row>
        <row r="44">
          <cell r="E44">
            <v>6103.52</v>
          </cell>
          <cell r="F44">
            <v>37.590000000000003</v>
          </cell>
          <cell r="H44">
            <v>106.52</v>
          </cell>
          <cell r="I44">
            <v>37.229999999999997</v>
          </cell>
        </row>
        <row r="45">
          <cell r="E45">
            <v>3233.38</v>
          </cell>
          <cell r="F45">
            <v>30.29</v>
          </cell>
          <cell r="H45">
            <v>228.04</v>
          </cell>
          <cell r="I45">
            <v>189.53</v>
          </cell>
        </row>
        <row r="46">
          <cell r="E46">
            <v>1877.39</v>
          </cell>
          <cell r="F46">
            <v>13.77</v>
          </cell>
          <cell r="H46">
            <v>36.869999999999997</v>
          </cell>
        </row>
        <row r="47">
          <cell r="E47">
            <v>3190.85</v>
          </cell>
          <cell r="F47">
            <v>27.76</v>
          </cell>
          <cell r="H47">
            <v>175.66</v>
          </cell>
          <cell r="I47">
            <v>41.21</v>
          </cell>
        </row>
        <row r="48">
          <cell r="E48">
            <v>3046.07</v>
          </cell>
          <cell r="F48">
            <v>17.68</v>
          </cell>
          <cell r="H48">
            <v>69.61</v>
          </cell>
        </row>
        <row r="49">
          <cell r="E49">
            <v>14792.71</v>
          </cell>
          <cell r="H49">
            <v>71.02</v>
          </cell>
        </row>
        <row r="50">
          <cell r="E50">
            <v>4562.24</v>
          </cell>
          <cell r="F50">
            <v>25.05</v>
          </cell>
          <cell r="H50">
            <v>169.09</v>
          </cell>
          <cell r="I50">
            <v>48.43</v>
          </cell>
        </row>
        <row r="51">
          <cell r="E51">
            <v>2758.75</v>
          </cell>
          <cell r="F51">
            <v>12.99</v>
          </cell>
          <cell r="H51">
            <v>81.14</v>
          </cell>
        </row>
        <row r="52">
          <cell r="E52">
            <v>6748.72</v>
          </cell>
          <cell r="F52">
            <v>29.61</v>
          </cell>
          <cell r="H52">
            <v>97.62</v>
          </cell>
          <cell r="I52">
            <v>94.96</v>
          </cell>
        </row>
        <row r="53">
          <cell r="E53">
            <v>3079.01</v>
          </cell>
          <cell r="F53">
            <v>45.52</v>
          </cell>
          <cell r="H53">
            <v>92.57</v>
          </cell>
        </row>
        <row r="54">
          <cell r="E54">
            <v>3325.8</v>
          </cell>
          <cell r="F54">
            <v>34.92</v>
          </cell>
          <cell r="H54">
            <v>111.52</v>
          </cell>
          <cell r="I54">
            <v>97.72</v>
          </cell>
        </row>
        <row r="55">
          <cell r="E55">
            <v>1682.07</v>
          </cell>
          <cell r="F55">
            <v>13.05</v>
          </cell>
        </row>
        <row r="63">
          <cell r="E63">
            <v>4775.5200000000004</v>
          </cell>
          <cell r="G63">
            <v>3433.64</v>
          </cell>
          <cell r="H63">
            <v>176.64</v>
          </cell>
        </row>
        <row r="64">
          <cell r="E64">
            <v>1486.72</v>
          </cell>
          <cell r="F64">
            <v>11.96</v>
          </cell>
          <cell r="H64">
            <v>24</v>
          </cell>
        </row>
        <row r="65">
          <cell r="E65">
            <v>421.05</v>
          </cell>
          <cell r="F65">
            <v>47.87</v>
          </cell>
          <cell r="H65">
            <v>3.9</v>
          </cell>
        </row>
        <row r="66">
          <cell r="E66">
            <v>2394.37</v>
          </cell>
          <cell r="F66">
            <v>86.23</v>
          </cell>
          <cell r="H66">
            <v>91.76</v>
          </cell>
        </row>
        <row r="67">
          <cell r="E67">
            <v>837.89</v>
          </cell>
          <cell r="F67">
            <v>83.95</v>
          </cell>
          <cell r="H67">
            <v>33</v>
          </cell>
        </row>
        <row r="68">
          <cell r="E68">
            <v>251.92</v>
          </cell>
          <cell r="F68">
            <v>9.48</v>
          </cell>
          <cell r="H68">
            <v>10.8</v>
          </cell>
        </row>
        <row r="69">
          <cell r="E69">
            <v>16023.1</v>
          </cell>
          <cell r="F69">
            <v>143.47</v>
          </cell>
          <cell r="H69">
            <v>246.77</v>
          </cell>
          <cell r="I69">
            <v>118.8</v>
          </cell>
        </row>
        <row r="70">
          <cell r="E70">
            <v>7178.62</v>
          </cell>
          <cell r="F70">
            <v>102.34</v>
          </cell>
          <cell r="H70">
            <v>101.21</v>
          </cell>
          <cell r="I70">
            <v>41.79</v>
          </cell>
        </row>
        <row r="71">
          <cell r="E71">
            <v>654.64</v>
          </cell>
          <cell r="F71">
            <v>24.15</v>
          </cell>
          <cell r="H71">
            <v>25.43</v>
          </cell>
        </row>
        <row r="72">
          <cell r="E72">
            <v>2857.15</v>
          </cell>
          <cell r="G72">
            <v>6542.19</v>
          </cell>
          <cell r="H72">
            <v>70.69</v>
          </cell>
        </row>
        <row r="73">
          <cell r="E73">
            <v>4775.91</v>
          </cell>
          <cell r="F73">
            <v>66.489999999999995</v>
          </cell>
          <cell r="H73">
            <v>39.86</v>
          </cell>
        </row>
        <row r="74">
          <cell r="E74">
            <v>2388.87</v>
          </cell>
          <cell r="F74">
            <v>82.78</v>
          </cell>
          <cell r="H74">
            <v>69.02</v>
          </cell>
        </row>
        <row r="75">
          <cell r="E75">
            <v>4275.7</v>
          </cell>
          <cell r="F75">
            <v>76.099999999999994</v>
          </cell>
          <cell r="H75">
            <v>115.49</v>
          </cell>
        </row>
        <row r="76">
          <cell r="E76">
            <v>1696.9</v>
          </cell>
          <cell r="G76">
            <v>2614.58</v>
          </cell>
          <cell r="H76">
            <v>13.8</v>
          </cell>
        </row>
        <row r="77">
          <cell r="E77">
            <v>8335.8700000000008</v>
          </cell>
          <cell r="F77">
            <v>31.31</v>
          </cell>
          <cell r="H77">
            <v>143.97</v>
          </cell>
        </row>
        <row r="78">
          <cell r="E78">
            <v>5255.1</v>
          </cell>
          <cell r="G78">
            <v>2339.44</v>
          </cell>
          <cell r="H78">
            <v>40.54</v>
          </cell>
        </row>
        <row r="79">
          <cell r="E79">
            <v>2044.39</v>
          </cell>
          <cell r="F79">
            <v>79.739999999999995</v>
          </cell>
          <cell r="H79">
            <v>43.69</v>
          </cell>
        </row>
        <row r="80">
          <cell r="E80">
            <v>824.31</v>
          </cell>
          <cell r="F80">
            <v>19.39</v>
          </cell>
          <cell r="H80">
            <v>44.4</v>
          </cell>
          <cell r="I80">
            <v>20.8</v>
          </cell>
        </row>
        <row r="81">
          <cell r="E81">
            <v>2567</v>
          </cell>
          <cell r="F81">
            <v>98.11</v>
          </cell>
          <cell r="H81">
            <v>110.17</v>
          </cell>
        </row>
        <row r="82">
          <cell r="E82">
            <v>7197.3</v>
          </cell>
          <cell r="F82">
            <v>92.54</v>
          </cell>
          <cell r="H82">
            <v>104.97</v>
          </cell>
        </row>
        <row r="83">
          <cell r="E83">
            <v>5499.09</v>
          </cell>
          <cell r="F83">
            <v>30.18</v>
          </cell>
        </row>
        <row r="84">
          <cell r="E84">
            <v>173.6</v>
          </cell>
          <cell r="F84">
            <v>6.26</v>
          </cell>
          <cell r="H84">
            <v>13</v>
          </cell>
        </row>
        <row r="85">
          <cell r="E85">
            <v>2775.92</v>
          </cell>
          <cell r="F85">
            <v>75.239999999999995</v>
          </cell>
          <cell r="H85">
            <v>68.510000000000005</v>
          </cell>
        </row>
        <row r="86">
          <cell r="E86">
            <v>10603.75</v>
          </cell>
          <cell r="F86">
            <v>121.91</v>
          </cell>
          <cell r="H86">
            <v>89.88</v>
          </cell>
          <cell r="I86">
            <v>36.020000000000003</v>
          </cell>
        </row>
        <row r="87">
          <cell r="E87">
            <v>1662.93</v>
          </cell>
          <cell r="F87">
            <v>95.23</v>
          </cell>
          <cell r="H87">
            <v>44.2</v>
          </cell>
        </row>
        <row r="88">
          <cell r="E88">
            <v>3010.03</v>
          </cell>
          <cell r="F88">
            <v>109.39</v>
          </cell>
          <cell r="H88">
            <v>150.72999999999999</v>
          </cell>
        </row>
        <row r="89">
          <cell r="E89">
            <v>2794.28</v>
          </cell>
          <cell r="F89">
            <v>66.489999999999995</v>
          </cell>
          <cell r="H89">
            <v>115</v>
          </cell>
          <cell r="I89">
            <v>15</v>
          </cell>
        </row>
        <row r="90">
          <cell r="E90">
            <v>1555.13</v>
          </cell>
          <cell r="F90">
            <v>63.34</v>
          </cell>
          <cell r="H90">
            <v>56.79</v>
          </cell>
          <cell r="I90">
            <v>27.79</v>
          </cell>
        </row>
        <row r="91">
          <cell r="E91">
            <v>4257.6899999999996</v>
          </cell>
          <cell r="G91">
            <v>5032.04</v>
          </cell>
          <cell r="H91">
            <v>80.87</v>
          </cell>
        </row>
        <row r="92">
          <cell r="E92">
            <v>2866.59</v>
          </cell>
          <cell r="F92">
            <v>105.9</v>
          </cell>
          <cell r="H92">
            <v>84.8</v>
          </cell>
        </row>
        <row r="93">
          <cell r="E93">
            <v>3216.19</v>
          </cell>
          <cell r="F93">
            <v>90.15</v>
          </cell>
          <cell r="H93">
            <v>89.84</v>
          </cell>
        </row>
        <row r="94">
          <cell r="E94">
            <v>337.57</v>
          </cell>
          <cell r="F94">
            <v>70.87</v>
          </cell>
          <cell r="H94">
            <v>114.31</v>
          </cell>
        </row>
        <row r="95">
          <cell r="E95">
            <v>3162.02</v>
          </cell>
          <cell r="F95">
            <v>70.83</v>
          </cell>
          <cell r="H95">
            <v>153.38</v>
          </cell>
          <cell r="I95">
            <v>0</v>
          </cell>
        </row>
        <row r="96">
          <cell r="E96">
            <v>3279.44</v>
          </cell>
          <cell r="F96">
            <v>77.98</v>
          </cell>
          <cell r="H96">
            <v>81.99</v>
          </cell>
        </row>
        <row r="97">
          <cell r="E97">
            <v>1463.6</v>
          </cell>
          <cell r="F97">
            <v>74.12</v>
          </cell>
          <cell r="H97">
            <v>78.650000000000006</v>
          </cell>
        </row>
        <row r="98">
          <cell r="E98">
            <v>11922</v>
          </cell>
          <cell r="F98">
            <v>73.069999999999993</v>
          </cell>
          <cell r="H98">
            <v>128.81</v>
          </cell>
          <cell r="I98">
            <v>64.010000000000005</v>
          </cell>
        </row>
        <row r="99">
          <cell r="E99">
            <v>56064.08</v>
          </cell>
          <cell r="H99">
            <v>40</v>
          </cell>
        </row>
        <row r="100">
          <cell r="E100">
            <v>3148.34</v>
          </cell>
          <cell r="F100">
            <v>71.06</v>
          </cell>
          <cell r="H100">
            <v>94.53</v>
          </cell>
        </row>
        <row r="101">
          <cell r="E101">
            <v>3338.15</v>
          </cell>
          <cell r="F101">
            <v>64.260000000000005</v>
          </cell>
          <cell r="H101">
            <v>132.36000000000001</v>
          </cell>
          <cell r="I101">
            <v>4.97</v>
          </cell>
        </row>
        <row r="102">
          <cell r="E102">
            <v>10330.67</v>
          </cell>
          <cell r="F102">
            <v>59.82</v>
          </cell>
          <cell r="H102">
            <v>314.45999999999998</v>
          </cell>
          <cell r="I102">
            <v>25</v>
          </cell>
        </row>
        <row r="103">
          <cell r="E103">
            <v>2438.52</v>
          </cell>
        </row>
        <row r="104">
          <cell r="E104">
            <v>1433.6</v>
          </cell>
          <cell r="H104">
            <v>10.8</v>
          </cell>
        </row>
        <row r="105">
          <cell r="E105">
            <v>3932.15</v>
          </cell>
          <cell r="H105">
            <v>11.01</v>
          </cell>
        </row>
        <row r="106">
          <cell r="E106">
            <v>272.73</v>
          </cell>
        </row>
        <row r="107">
          <cell r="E107">
            <v>74.650000000000006</v>
          </cell>
        </row>
        <row r="121">
          <cell r="E121">
            <v>38.44</v>
          </cell>
          <cell r="G121">
            <v>446.45</v>
          </cell>
        </row>
        <row r="122">
          <cell r="E122">
            <v>262.82</v>
          </cell>
          <cell r="G122">
            <v>386.26</v>
          </cell>
        </row>
        <row r="123">
          <cell r="E123">
            <v>1244.8399999999999</v>
          </cell>
          <cell r="F123">
            <v>12.26</v>
          </cell>
          <cell r="H123">
            <v>30.85</v>
          </cell>
        </row>
        <row r="124">
          <cell r="E124">
            <v>2091.04</v>
          </cell>
          <cell r="G124">
            <v>2497.0300000000002</v>
          </cell>
        </row>
        <row r="125">
          <cell r="E125">
            <v>10298.549999999999</v>
          </cell>
          <cell r="F125">
            <v>46.52</v>
          </cell>
          <cell r="H125">
            <v>102</v>
          </cell>
        </row>
        <row r="126">
          <cell r="E126">
            <v>390.4</v>
          </cell>
          <cell r="G126">
            <v>318.17</v>
          </cell>
        </row>
        <row r="127">
          <cell r="E127">
            <v>4942.1099999999997</v>
          </cell>
          <cell r="G127">
            <v>1446.62</v>
          </cell>
          <cell r="H127">
            <v>43.42</v>
          </cell>
        </row>
        <row r="128">
          <cell r="E128">
            <v>3183.29</v>
          </cell>
          <cell r="G128">
            <v>3145.48</v>
          </cell>
          <cell r="H128">
            <v>51.68</v>
          </cell>
        </row>
        <row r="129">
          <cell r="E129">
            <v>2371.09</v>
          </cell>
          <cell r="G129">
            <v>2151.48</v>
          </cell>
          <cell r="H129">
            <v>30.03</v>
          </cell>
        </row>
        <row r="130">
          <cell r="E130">
            <v>469.72</v>
          </cell>
          <cell r="G130">
            <v>1335.62</v>
          </cell>
        </row>
        <row r="131">
          <cell r="E131">
            <v>6895.24</v>
          </cell>
          <cell r="F131">
            <v>21.12</v>
          </cell>
          <cell r="H131">
            <v>44.04</v>
          </cell>
        </row>
        <row r="132">
          <cell r="E132">
            <v>2930.99</v>
          </cell>
          <cell r="G132">
            <v>2719.37</v>
          </cell>
          <cell r="H132">
            <v>67.790000000000006</v>
          </cell>
        </row>
        <row r="133">
          <cell r="E133">
            <v>484.88</v>
          </cell>
          <cell r="F133">
            <v>1.39</v>
          </cell>
          <cell r="H133">
            <v>4</v>
          </cell>
        </row>
        <row r="134">
          <cell r="E134">
            <v>4906.58</v>
          </cell>
          <cell r="H134">
            <v>28.05</v>
          </cell>
        </row>
        <row r="135">
          <cell r="E135">
            <v>1138.74</v>
          </cell>
          <cell r="H135">
            <v>26</v>
          </cell>
        </row>
        <row r="136">
          <cell r="E136">
            <v>395.49</v>
          </cell>
          <cell r="G136">
            <v>78</v>
          </cell>
        </row>
        <row r="137">
          <cell r="E137">
            <v>13221.22</v>
          </cell>
          <cell r="H137">
            <v>59.2</v>
          </cell>
        </row>
        <row r="138">
          <cell r="E138">
            <v>125.83</v>
          </cell>
          <cell r="F138">
            <v>4.33</v>
          </cell>
          <cell r="H138">
            <v>2</v>
          </cell>
        </row>
        <row r="146">
          <cell r="E146">
            <v>7792.83</v>
          </cell>
          <cell r="F146">
            <v>469.33</v>
          </cell>
          <cell r="H146">
            <v>182.15</v>
          </cell>
        </row>
        <row r="147">
          <cell r="E147">
            <v>1957.42</v>
          </cell>
          <cell r="F147">
            <v>213.16</v>
          </cell>
          <cell r="G147">
            <v>458.57</v>
          </cell>
          <cell r="H147">
            <v>817.72</v>
          </cell>
        </row>
        <row r="148">
          <cell r="E148">
            <v>654.95000000000005</v>
          </cell>
          <cell r="G148">
            <v>1738.17</v>
          </cell>
        </row>
        <row r="149">
          <cell r="E149">
            <v>618.04</v>
          </cell>
          <cell r="G149">
            <v>509.33</v>
          </cell>
          <cell r="H149">
            <v>2</v>
          </cell>
        </row>
        <row r="150">
          <cell r="E150">
            <v>3525.3</v>
          </cell>
          <cell r="F150">
            <v>14.85</v>
          </cell>
          <cell r="H150">
            <v>19.88</v>
          </cell>
          <cell r="I150">
            <v>7.12</v>
          </cell>
        </row>
        <row r="151">
          <cell r="E151">
            <v>3880.37</v>
          </cell>
          <cell r="F151">
            <v>160.9</v>
          </cell>
          <cell r="H151">
            <v>72.760000000000005</v>
          </cell>
          <cell r="I151">
            <v>3</v>
          </cell>
        </row>
        <row r="152">
          <cell r="E152">
            <v>1547.91</v>
          </cell>
          <cell r="F152">
            <v>12</v>
          </cell>
          <cell r="H152">
            <v>17</v>
          </cell>
        </row>
        <row r="153">
          <cell r="E153">
            <v>34312.699999999997</v>
          </cell>
          <cell r="F153">
            <v>458.81</v>
          </cell>
          <cell r="H153">
            <v>3677.97</v>
          </cell>
        </row>
        <row r="154">
          <cell r="E154">
            <v>12993.33</v>
          </cell>
          <cell r="F154">
            <v>91.4</v>
          </cell>
          <cell r="H154">
            <v>216.28</v>
          </cell>
        </row>
        <row r="155">
          <cell r="E155">
            <v>4837</v>
          </cell>
          <cell r="F155">
            <v>170.52</v>
          </cell>
          <cell r="H155">
            <v>223.12</v>
          </cell>
          <cell r="I155">
            <v>16.11</v>
          </cell>
        </row>
        <row r="156">
          <cell r="E156">
            <v>8939.84</v>
          </cell>
          <cell r="F156">
            <v>15.51</v>
          </cell>
          <cell r="G156">
            <v>7.38</v>
          </cell>
          <cell r="H156">
            <v>155.86000000000001</v>
          </cell>
          <cell r="I156">
            <v>31.99</v>
          </cell>
        </row>
        <row r="157">
          <cell r="E157">
            <v>10451.82</v>
          </cell>
          <cell r="H157">
            <v>154.4</v>
          </cell>
        </row>
        <row r="158">
          <cell r="E158">
            <v>774.31</v>
          </cell>
          <cell r="H158">
            <v>7.13</v>
          </cell>
        </row>
        <row r="170">
          <cell r="E170">
            <v>4711.0200000000004</v>
          </cell>
        </row>
        <row r="171">
          <cell r="E171">
            <v>459.04</v>
          </cell>
          <cell r="F171">
            <v>13.05</v>
          </cell>
          <cell r="H171">
            <v>4.2</v>
          </cell>
          <cell r="I171">
            <v>2</v>
          </cell>
        </row>
        <row r="172">
          <cell r="E172">
            <v>426.13</v>
          </cell>
          <cell r="F172">
            <v>17.5</v>
          </cell>
          <cell r="H172">
            <v>8.82</v>
          </cell>
          <cell r="I172">
            <v>1</v>
          </cell>
        </row>
        <row r="173">
          <cell r="E173">
            <v>5265.55</v>
          </cell>
          <cell r="H173">
            <v>7.02</v>
          </cell>
        </row>
        <row r="174">
          <cell r="E174">
            <v>3273.51</v>
          </cell>
        </row>
        <row r="175">
          <cell r="E175">
            <v>280.87</v>
          </cell>
          <cell r="G175">
            <v>956.31</v>
          </cell>
          <cell r="H175">
            <v>2.2000000000000002</v>
          </cell>
        </row>
        <row r="176">
          <cell r="E176">
            <v>687.32</v>
          </cell>
          <cell r="G176">
            <v>2664.66</v>
          </cell>
          <cell r="H176">
            <v>4</v>
          </cell>
        </row>
        <row r="177">
          <cell r="E177">
            <v>234.63</v>
          </cell>
          <cell r="F177">
            <v>17.25</v>
          </cell>
          <cell r="H177">
            <v>7.2</v>
          </cell>
        </row>
        <row r="178">
          <cell r="E178">
            <v>143.05000000000001</v>
          </cell>
          <cell r="G178">
            <v>538.86</v>
          </cell>
          <cell r="H178">
            <v>0</v>
          </cell>
        </row>
        <row r="179">
          <cell r="E179">
            <v>589.61</v>
          </cell>
          <cell r="F179">
            <v>37.049999999999997</v>
          </cell>
          <cell r="H179">
            <v>20.39</v>
          </cell>
        </row>
        <row r="180">
          <cell r="E180">
            <v>73.16</v>
          </cell>
          <cell r="G180">
            <v>430.55</v>
          </cell>
        </row>
        <row r="181">
          <cell r="E181">
            <v>1100.92</v>
          </cell>
          <cell r="F181">
            <v>33.229999999999997</v>
          </cell>
          <cell r="H181">
            <v>33.049999999999997</v>
          </cell>
        </row>
        <row r="182">
          <cell r="E182">
            <v>1138.6099999999999</v>
          </cell>
          <cell r="F182">
            <v>38.270000000000003</v>
          </cell>
          <cell r="H182">
            <v>39.17</v>
          </cell>
        </row>
        <row r="183">
          <cell r="E183">
            <v>2160.9299999999998</v>
          </cell>
          <cell r="F183">
            <v>282.79000000000002</v>
          </cell>
          <cell r="H183">
            <v>43.86</v>
          </cell>
        </row>
        <row r="184">
          <cell r="E184">
            <v>521.53</v>
          </cell>
          <cell r="F184">
            <v>15.55</v>
          </cell>
          <cell r="H184">
            <v>21.91</v>
          </cell>
        </row>
        <row r="185">
          <cell r="E185">
            <v>49.81</v>
          </cell>
          <cell r="G185">
            <v>434.28</v>
          </cell>
          <cell r="H185">
            <v>1</v>
          </cell>
        </row>
        <row r="186">
          <cell r="E186">
            <v>3.46</v>
          </cell>
          <cell r="G186">
            <v>165.05</v>
          </cell>
        </row>
        <row r="187">
          <cell r="E187">
            <v>606.45000000000005</v>
          </cell>
          <cell r="H187">
            <v>1</v>
          </cell>
          <cell r="I187">
            <v>1</v>
          </cell>
        </row>
        <row r="188">
          <cell r="E188">
            <v>639.66</v>
          </cell>
          <cell r="H188">
            <v>3</v>
          </cell>
        </row>
        <row r="189">
          <cell r="E189">
            <v>210.29</v>
          </cell>
          <cell r="H189">
            <v>2.82</v>
          </cell>
          <cell r="I189">
            <v>0</v>
          </cell>
        </row>
        <row r="190">
          <cell r="E190">
            <v>1861.57</v>
          </cell>
        </row>
        <row r="191">
          <cell r="E191">
            <v>130.32</v>
          </cell>
        </row>
        <row r="192">
          <cell r="E192">
            <v>118.59</v>
          </cell>
          <cell r="H192">
            <v>2</v>
          </cell>
        </row>
        <row r="193">
          <cell r="E193">
            <v>172.47</v>
          </cell>
          <cell r="H193">
            <v>2.82</v>
          </cell>
        </row>
        <row r="194">
          <cell r="E194">
            <v>324.83</v>
          </cell>
        </row>
        <row r="195">
          <cell r="E195">
            <v>448.58</v>
          </cell>
          <cell r="H195">
            <v>8</v>
          </cell>
        </row>
        <row r="196">
          <cell r="E196">
            <v>1112.97</v>
          </cell>
          <cell r="H196">
            <v>4.2</v>
          </cell>
        </row>
        <row r="197">
          <cell r="E197">
            <v>333.41</v>
          </cell>
          <cell r="H197">
            <v>4.18</v>
          </cell>
          <cell r="I197">
            <v>1</v>
          </cell>
        </row>
        <row r="198">
          <cell r="E198">
            <v>25.45</v>
          </cell>
          <cell r="H198">
            <v>2</v>
          </cell>
        </row>
        <row r="199">
          <cell r="E199">
            <v>39.81</v>
          </cell>
          <cell r="H199">
            <v>1</v>
          </cell>
          <cell r="I199">
            <v>0</v>
          </cell>
        </row>
        <row r="200">
          <cell r="E200">
            <v>158.44</v>
          </cell>
        </row>
        <row r="201">
          <cell r="E201">
            <v>17.809999999999999</v>
          </cell>
        </row>
        <row r="202">
          <cell r="E202">
            <v>91.16</v>
          </cell>
          <cell r="H202">
            <v>2</v>
          </cell>
        </row>
        <row r="203">
          <cell r="E203">
            <v>81.7</v>
          </cell>
        </row>
        <row r="204">
          <cell r="E204">
            <v>181.02</v>
          </cell>
        </row>
        <row r="205">
          <cell r="E205">
            <v>54.61</v>
          </cell>
        </row>
        <row r="213">
          <cell r="E213">
            <v>3453.72</v>
          </cell>
          <cell r="G213">
            <v>2095.19</v>
          </cell>
          <cell r="H213">
            <v>2</v>
          </cell>
        </row>
        <row r="214">
          <cell r="E214">
            <v>3080.85</v>
          </cell>
          <cell r="F214">
            <v>26.15</v>
          </cell>
          <cell r="H214">
            <v>35.270000000000003</v>
          </cell>
          <cell r="I214">
            <v>8.09</v>
          </cell>
        </row>
        <row r="215">
          <cell r="E215">
            <v>11536.15</v>
          </cell>
          <cell r="F215">
            <v>74.430000000000007</v>
          </cell>
          <cell r="H215">
            <v>557.03</v>
          </cell>
        </row>
        <row r="216">
          <cell r="E216">
            <v>207.97</v>
          </cell>
          <cell r="F216">
            <v>3.9</v>
          </cell>
          <cell r="H216">
            <v>3</v>
          </cell>
        </row>
        <row r="217">
          <cell r="E217">
            <v>19764.64</v>
          </cell>
          <cell r="H217">
            <v>34.93</v>
          </cell>
        </row>
        <row r="218">
          <cell r="E218">
            <v>0</v>
          </cell>
        </row>
        <row r="219">
          <cell r="E219">
            <v>77.400000000000006</v>
          </cell>
          <cell r="H219">
            <v>1.2</v>
          </cell>
          <cell r="I219">
            <v>1</v>
          </cell>
        </row>
        <row r="220">
          <cell r="E220">
            <v>36.799999999999997</v>
          </cell>
          <cell r="H220">
            <v>2</v>
          </cell>
        </row>
        <row r="221">
          <cell r="H221">
            <v>1</v>
          </cell>
        </row>
        <row r="222">
          <cell r="E222">
            <v>0</v>
          </cell>
        </row>
        <row r="230">
          <cell r="E230">
            <v>11966.67</v>
          </cell>
          <cell r="F230">
            <v>128.06</v>
          </cell>
          <cell r="H230">
            <v>494.38</v>
          </cell>
        </row>
        <row r="231">
          <cell r="E231">
            <v>9391.9599999999991</v>
          </cell>
          <cell r="F231">
            <v>64.739999999999995</v>
          </cell>
          <cell r="H231">
            <v>204.45</v>
          </cell>
          <cell r="I231">
            <v>107.11</v>
          </cell>
        </row>
        <row r="232">
          <cell r="E232">
            <v>13149.01</v>
          </cell>
          <cell r="F232">
            <v>187.47</v>
          </cell>
          <cell r="G232">
            <v>79.61</v>
          </cell>
          <cell r="H232">
            <v>508.23</v>
          </cell>
        </row>
        <row r="233">
          <cell r="E233">
            <v>18499.88</v>
          </cell>
          <cell r="F233">
            <v>34.01</v>
          </cell>
          <cell r="G233">
            <v>12139.35</v>
          </cell>
          <cell r="H233">
            <v>281.33999999999997</v>
          </cell>
          <cell r="I233">
            <v>88.17</v>
          </cell>
        </row>
        <row r="234">
          <cell r="E234">
            <v>22692.91</v>
          </cell>
          <cell r="F234">
            <v>119.54</v>
          </cell>
          <cell r="H234">
            <v>498.25</v>
          </cell>
          <cell r="I234">
            <v>140.06</v>
          </cell>
        </row>
      </sheetData>
      <sheetData sheetId="2">
        <row r="7">
          <cell r="E7">
            <v>1060.8499999999999</v>
          </cell>
          <cell r="F7">
            <v>6.16</v>
          </cell>
          <cell r="G7">
            <v>39.369999999999997</v>
          </cell>
          <cell r="H7">
            <v>32.71</v>
          </cell>
        </row>
        <row r="8">
          <cell r="E8">
            <v>2664.94</v>
          </cell>
          <cell r="F8">
            <v>12.24</v>
          </cell>
          <cell r="H8">
            <v>41.61</v>
          </cell>
        </row>
        <row r="9">
          <cell r="E9">
            <v>1720.7</v>
          </cell>
          <cell r="G9">
            <v>1438.29</v>
          </cell>
          <cell r="H9">
            <v>25.43</v>
          </cell>
        </row>
        <row r="10">
          <cell r="E10">
            <v>3012.89</v>
          </cell>
          <cell r="F10">
            <v>18.43</v>
          </cell>
          <cell r="H10">
            <v>145.84</v>
          </cell>
        </row>
        <row r="11">
          <cell r="E11">
            <v>4097.0200000000004</v>
          </cell>
          <cell r="F11">
            <v>43.69</v>
          </cell>
          <cell r="H11">
            <v>64.430000000000007</v>
          </cell>
        </row>
        <row r="12">
          <cell r="E12">
            <v>1718.43</v>
          </cell>
          <cell r="F12">
            <v>15.4</v>
          </cell>
          <cell r="H12">
            <v>46.65</v>
          </cell>
          <cell r="I12">
            <v>56.19</v>
          </cell>
        </row>
        <row r="13">
          <cell r="E13">
            <v>2011.48</v>
          </cell>
          <cell r="G13">
            <v>1192.1400000000001</v>
          </cell>
          <cell r="H13">
            <v>41.23</v>
          </cell>
        </row>
        <row r="14">
          <cell r="E14">
            <v>3636.74</v>
          </cell>
          <cell r="F14">
            <v>18.2</v>
          </cell>
          <cell r="H14">
            <v>190.88</v>
          </cell>
          <cell r="I14">
            <v>51.99</v>
          </cell>
        </row>
        <row r="15">
          <cell r="E15">
            <v>3753.9</v>
          </cell>
          <cell r="F15">
            <v>17.239999999999998</v>
          </cell>
          <cell r="H15">
            <v>79.400000000000006</v>
          </cell>
          <cell r="I15">
            <v>44.81</v>
          </cell>
        </row>
        <row r="16">
          <cell r="E16">
            <v>2787.53</v>
          </cell>
          <cell r="F16">
            <v>21.49</v>
          </cell>
          <cell r="H16">
            <v>102.58</v>
          </cell>
          <cell r="I16">
            <v>48.62</v>
          </cell>
        </row>
        <row r="17">
          <cell r="E17">
            <v>2599.65</v>
          </cell>
          <cell r="G17">
            <v>1650.19</v>
          </cell>
          <cell r="H17">
            <v>59.01</v>
          </cell>
        </row>
        <row r="18">
          <cell r="E18">
            <v>2307.2600000000002</v>
          </cell>
          <cell r="F18">
            <v>12.25</v>
          </cell>
          <cell r="H18">
            <v>48.82</v>
          </cell>
          <cell r="I18">
            <v>66.239999999999995</v>
          </cell>
        </row>
        <row r="19">
          <cell r="E19">
            <v>3277.26</v>
          </cell>
          <cell r="F19">
            <v>15.19</v>
          </cell>
          <cell r="H19">
            <v>76.599999999999994</v>
          </cell>
        </row>
        <row r="20">
          <cell r="E20">
            <v>3863.59</v>
          </cell>
          <cell r="F20">
            <v>10.18</v>
          </cell>
          <cell r="H20">
            <v>107.78</v>
          </cell>
        </row>
        <row r="21">
          <cell r="E21">
            <v>3736.06</v>
          </cell>
          <cell r="F21">
            <v>18.309999999999999</v>
          </cell>
          <cell r="H21">
            <v>125.09</v>
          </cell>
          <cell r="I21">
            <v>8.7899999999999991</v>
          </cell>
        </row>
        <row r="22">
          <cell r="E22">
            <v>3951.93</v>
          </cell>
          <cell r="F22">
            <v>15.87</v>
          </cell>
          <cell r="H22">
            <v>128.69</v>
          </cell>
          <cell r="I22">
            <v>43.87</v>
          </cell>
        </row>
        <row r="23">
          <cell r="E23">
            <v>3150.28</v>
          </cell>
          <cell r="F23">
            <v>16.96</v>
          </cell>
          <cell r="H23">
            <v>57</v>
          </cell>
          <cell r="I23">
            <v>44.86</v>
          </cell>
        </row>
        <row r="24">
          <cell r="E24">
            <v>5069.1099999999997</v>
          </cell>
          <cell r="F24">
            <v>17.28</v>
          </cell>
          <cell r="H24">
            <v>131.4</v>
          </cell>
          <cell r="I24">
            <v>165.67</v>
          </cell>
        </row>
        <row r="25">
          <cell r="E25">
            <v>2744.62</v>
          </cell>
          <cell r="F25">
            <v>18.579999999999998</v>
          </cell>
          <cell r="H25">
            <v>70.709999999999994</v>
          </cell>
          <cell r="I25">
            <v>122.81</v>
          </cell>
        </row>
        <row r="26">
          <cell r="E26">
            <v>3815.81</v>
          </cell>
          <cell r="F26">
            <v>26.17</v>
          </cell>
          <cell r="H26">
            <v>210.39</v>
          </cell>
          <cell r="I26">
            <v>94.32</v>
          </cell>
        </row>
        <row r="27">
          <cell r="E27">
            <v>3844.12</v>
          </cell>
          <cell r="F27">
            <v>26.67</v>
          </cell>
          <cell r="H27">
            <v>77.59</v>
          </cell>
          <cell r="I27">
            <v>69.930000000000007</v>
          </cell>
        </row>
        <row r="28">
          <cell r="E28">
            <v>2938.49</v>
          </cell>
          <cell r="F28">
            <v>17.61</v>
          </cell>
          <cell r="H28">
            <v>65.84</v>
          </cell>
          <cell r="I28">
            <v>44.06</v>
          </cell>
        </row>
        <row r="29">
          <cell r="E29">
            <v>866.86</v>
          </cell>
          <cell r="H29">
            <v>14.15</v>
          </cell>
        </row>
        <row r="30">
          <cell r="E30">
            <v>4197.97</v>
          </cell>
          <cell r="F30">
            <v>29.19</v>
          </cell>
          <cell r="H30">
            <v>110.53</v>
          </cell>
        </row>
        <row r="31">
          <cell r="E31">
            <v>3554.05</v>
          </cell>
          <cell r="F31">
            <v>11.78</v>
          </cell>
          <cell r="H31">
            <v>157.75</v>
          </cell>
          <cell r="I31">
            <v>31.35</v>
          </cell>
        </row>
        <row r="32">
          <cell r="E32">
            <v>3785.63</v>
          </cell>
          <cell r="F32">
            <v>9.02</v>
          </cell>
          <cell r="H32">
            <v>106.87</v>
          </cell>
        </row>
        <row r="33">
          <cell r="E33">
            <v>2686.26</v>
          </cell>
          <cell r="F33">
            <v>23.64</v>
          </cell>
          <cell r="H33">
            <v>92.29</v>
          </cell>
          <cell r="I33">
            <v>63.38</v>
          </cell>
        </row>
        <row r="34">
          <cell r="E34">
            <v>1993.99</v>
          </cell>
          <cell r="F34">
            <v>18.82</v>
          </cell>
          <cell r="H34">
            <v>49.16</v>
          </cell>
        </row>
        <row r="35">
          <cell r="E35">
            <v>4657.1400000000003</v>
          </cell>
          <cell r="F35">
            <v>15.42</v>
          </cell>
          <cell r="H35">
            <v>96.33</v>
          </cell>
          <cell r="I35">
            <v>128.54</v>
          </cell>
        </row>
        <row r="36">
          <cell r="E36">
            <v>2899.97</v>
          </cell>
          <cell r="F36">
            <v>25.93</v>
          </cell>
          <cell r="H36">
            <v>83.61</v>
          </cell>
          <cell r="I36">
            <v>25.53</v>
          </cell>
        </row>
        <row r="37">
          <cell r="E37">
            <v>1246.06</v>
          </cell>
          <cell r="F37">
            <v>10.029999999999999</v>
          </cell>
          <cell r="H37">
            <v>30.64</v>
          </cell>
          <cell r="I37">
            <v>14.19</v>
          </cell>
        </row>
        <row r="38">
          <cell r="E38">
            <v>3156.86</v>
          </cell>
          <cell r="F38">
            <v>28.66</v>
          </cell>
          <cell r="H38">
            <v>90.62</v>
          </cell>
          <cell r="I38">
            <v>32.450000000000003</v>
          </cell>
        </row>
        <row r="39">
          <cell r="E39">
            <v>3786.96</v>
          </cell>
          <cell r="F39">
            <v>13.8</v>
          </cell>
          <cell r="H39">
            <v>55.97</v>
          </cell>
          <cell r="I39">
            <v>74.72</v>
          </cell>
        </row>
        <row r="40">
          <cell r="E40">
            <v>5438.1</v>
          </cell>
          <cell r="F40">
            <v>11.87</v>
          </cell>
        </row>
        <row r="41">
          <cell r="E41">
            <v>1743.61</v>
          </cell>
          <cell r="G41">
            <v>744.2</v>
          </cell>
          <cell r="H41">
            <v>37.33</v>
          </cell>
        </row>
        <row r="42">
          <cell r="E42">
            <v>3825.47</v>
          </cell>
          <cell r="F42">
            <v>18.18</v>
          </cell>
          <cell r="H42">
            <v>217.55</v>
          </cell>
          <cell r="I42">
            <v>107.62</v>
          </cell>
        </row>
        <row r="43">
          <cell r="E43">
            <v>4784.4399999999996</v>
          </cell>
          <cell r="F43">
            <v>22.04</v>
          </cell>
          <cell r="H43">
            <v>142.44999999999999</v>
          </cell>
          <cell r="I43">
            <v>111.56</v>
          </cell>
        </row>
        <row r="44">
          <cell r="E44">
            <v>6624.37</v>
          </cell>
          <cell r="F44">
            <v>18.29</v>
          </cell>
          <cell r="H44">
            <v>131.44</v>
          </cell>
          <cell r="I44">
            <v>5.9</v>
          </cell>
        </row>
        <row r="45">
          <cell r="E45">
            <v>3477.38</v>
          </cell>
          <cell r="F45">
            <v>15.44</v>
          </cell>
          <cell r="H45">
            <v>142.69</v>
          </cell>
          <cell r="I45">
            <v>172.63</v>
          </cell>
        </row>
        <row r="46">
          <cell r="E46">
            <v>2263.52</v>
          </cell>
          <cell r="F46">
            <v>6.72</v>
          </cell>
          <cell r="H46">
            <v>40.99</v>
          </cell>
        </row>
        <row r="47">
          <cell r="E47">
            <v>3144.33</v>
          </cell>
          <cell r="F47">
            <v>15.57</v>
          </cell>
          <cell r="H47">
            <v>174.41</v>
          </cell>
          <cell r="I47">
            <v>52.01</v>
          </cell>
        </row>
        <row r="48">
          <cell r="E48">
            <v>3222.92</v>
          </cell>
          <cell r="F48">
            <v>8.93</v>
          </cell>
          <cell r="H48">
            <v>67.28</v>
          </cell>
        </row>
        <row r="49">
          <cell r="E49">
            <v>7221.39</v>
          </cell>
          <cell r="H49">
            <v>84.5</v>
          </cell>
        </row>
        <row r="50">
          <cell r="E50">
            <v>5250.31</v>
          </cell>
          <cell r="F50">
            <v>14.26</v>
          </cell>
          <cell r="H50">
            <v>187.93</v>
          </cell>
          <cell r="I50">
            <v>49.37</v>
          </cell>
        </row>
        <row r="51">
          <cell r="E51">
            <v>2554.4</v>
          </cell>
          <cell r="F51">
            <v>6.83</v>
          </cell>
          <cell r="H51">
            <v>74.45</v>
          </cell>
        </row>
        <row r="52">
          <cell r="E52">
            <v>5644.8</v>
          </cell>
          <cell r="F52">
            <v>13.37</v>
          </cell>
          <cell r="H52">
            <v>99.17</v>
          </cell>
          <cell r="I52">
            <v>62.58</v>
          </cell>
        </row>
        <row r="53">
          <cell r="E53">
            <v>3241.25</v>
          </cell>
          <cell r="F53">
            <v>25.3</v>
          </cell>
          <cell r="H53">
            <v>134.16</v>
          </cell>
        </row>
        <row r="54">
          <cell r="E54">
            <v>3671.32</v>
          </cell>
          <cell r="F54">
            <v>69.510000000000005</v>
          </cell>
          <cell r="H54">
            <v>113.71</v>
          </cell>
          <cell r="I54">
            <v>119.31</v>
          </cell>
        </row>
        <row r="55">
          <cell r="E55">
            <v>1783.94</v>
          </cell>
          <cell r="F55">
            <v>7.13</v>
          </cell>
        </row>
        <row r="63">
          <cell r="E63">
            <v>4928.1099999999997</v>
          </cell>
          <cell r="G63">
            <v>3141.6</v>
          </cell>
          <cell r="H63">
            <v>113.38</v>
          </cell>
        </row>
        <row r="64">
          <cell r="E64">
            <v>1597.14</v>
          </cell>
          <cell r="F64">
            <v>5.82</v>
          </cell>
          <cell r="H64">
            <v>26.9</v>
          </cell>
        </row>
        <row r="65">
          <cell r="E65">
            <v>258.39999999999998</v>
          </cell>
          <cell r="F65">
            <v>40.1</v>
          </cell>
          <cell r="H65">
            <v>3.09</v>
          </cell>
        </row>
        <row r="66">
          <cell r="E66">
            <v>2045.35</v>
          </cell>
          <cell r="F66">
            <v>56.39</v>
          </cell>
          <cell r="H66">
            <v>107.95</v>
          </cell>
        </row>
        <row r="67">
          <cell r="E67">
            <v>693.04</v>
          </cell>
          <cell r="F67">
            <v>68.02</v>
          </cell>
          <cell r="H67">
            <v>35.28</v>
          </cell>
        </row>
        <row r="68">
          <cell r="E68">
            <v>214.15</v>
          </cell>
          <cell r="F68">
            <v>5.59</v>
          </cell>
          <cell r="H68">
            <v>10.39</v>
          </cell>
        </row>
        <row r="69">
          <cell r="E69">
            <v>15723.73</v>
          </cell>
          <cell r="F69">
            <v>78.150000000000006</v>
          </cell>
          <cell r="H69">
            <v>215.14</v>
          </cell>
          <cell r="I69">
            <v>151.91</v>
          </cell>
        </row>
        <row r="70">
          <cell r="E70">
            <v>5772</v>
          </cell>
          <cell r="F70">
            <v>48.91</v>
          </cell>
          <cell r="H70">
            <v>84.08</v>
          </cell>
          <cell r="I70">
            <v>31.04</v>
          </cell>
        </row>
        <row r="71">
          <cell r="E71">
            <v>612.75</v>
          </cell>
          <cell r="F71">
            <v>51.47</v>
          </cell>
          <cell r="H71">
            <v>23.38</v>
          </cell>
        </row>
        <row r="72">
          <cell r="E72">
            <v>2208.71</v>
          </cell>
          <cell r="G72">
            <v>3201.84</v>
          </cell>
          <cell r="H72">
            <v>62.01</v>
          </cell>
        </row>
        <row r="73">
          <cell r="E73">
            <v>3516.43</v>
          </cell>
          <cell r="F73">
            <v>54.78</v>
          </cell>
          <cell r="H73">
            <v>35.99</v>
          </cell>
        </row>
        <row r="74">
          <cell r="E74">
            <v>1786.39</v>
          </cell>
          <cell r="F74">
            <v>52.95</v>
          </cell>
          <cell r="H74">
            <v>65.48</v>
          </cell>
        </row>
        <row r="75">
          <cell r="E75">
            <v>3387.84</v>
          </cell>
          <cell r="F75">
            <v>34.33</v>
          </cell>
          <cell r="H75">
            <v>117.47</v>
          </cell>
        </row>
        <row r="76">
          <cell r="E76">
            <v>1324.7</v>
          </cell>
          <cell r="G76">
            <v>1843.67</v>
          </cell>
          <cell r="H76">
            <v>15.3</v>
          </cell>
        </row>
        <row r="77">
          <cell r="E77">
            <v>5812.41</v>
          </cell>
          <cell r="F77">
            <v>7.52</v>
          </cell>
          <cell r="H77">
            <v>114.78</v>
          </cell>
        </row>
        <row r="78">
          <cell r="E78">
            <v>4635.57</v>
          </cell>
          <cell r="G78">
            <v>1542.81</v>
          </cell>
          <cell r="H78">
            <v>55.09</v>
          </cell>
        </row>
        <row r="79">
          <cell r="E79">
            <v>1516.72</v>
          </cell>
          <cell r="F79">
            <v>44.74</v>
          </cell>
          <cell r="H79">
            <v>35</v>
          </cell>
        </row>
        <row r="80">
          <cell r="E80">
            <v>656.66</v>
          </cell>
          <cell r="F80">
            <v>14.91</v>
          </cell>
          <cell r="H80">
            <v>46.27</v>
          </cell>
          <cell r="I80">
            <v>18.45</v>
          </cell>
        </row>
        <row r="81">
          <cell r="E81">
            <v>1944.27</v>
          </cell>
          <cell r="F81">
            <v>48.22</v>
          </cell>
          <cell r="H81">
            <v>107.03</v>
          </cell>
        </row>
        <row r="82">
          <cell r="E82">
            <v>6975.44</v>
          </cell>
          <cell r="F82">
            <v>53.42</v>
          </cell>
          <cell r="H82">
            <v>108.2</v>
          </cell>
        </row>
        <row r="83">
          <cell r="E83">
            <v>3957.47</v>
          </cell>
          <cell r="F83">
            <v>13.39</v>
          </cell>
        </row>
        <row r="84">
          <cell r="E84">
            <v>185.5</v>
          </cell>
          <cell r="F84">
            <v>4.45</v>
          </cell>
          <cell r="H84">
            <v>12.4</v>
          </cell>
        </row>
        <row r="85">
          <cell r="E85">
            <v>2256.66</v>
          </cell>
          <cell r="F85">
            <v>38.479999999999997</v>
          </cell>
          <cell r="H85">
            <v>57.82</v>
          </cell>
        </row>
        <row r="86">
          <cell r="E86">
            <v>5440.06</v>
          </cell>
          <cell r="F86">
            <v>62.51</v>
          </cell>
          <cell r="H86">
            <v>80.489999999999995</v>
          </cell>
          <cell r="I86">
            <v>32.799999999999997</v>
          </cell>
        </row>
        <row r="87">
          <cell r="E87">
            <v>1528.56</v>
          </cell>
          <cell r="F87">
            <v>44.55</v>
          </cell>
          <cell r="H87">
            <v>40.659999999999997</v>
          </cell>
        </row>
        <row r="88">
          <cell r="E88">
            <v>2091.31</v>
          </cell>
          <cell r="F88">
            <v>39.36</v>
          </cell>
          <cell r="H88">
            <v>120.38</v>
          </cell>
        </row>
        <row r="89">
          <cell r="E89">
            <v>1674.66</v>
          </cell>
          <cell r="F89">
            <v>36.46</v>
          </cell>
          <cell r="H89">
            <v>96.08</v>
          </cell>
          <cell r="I89">
            <v>12.38</v>
          </cell>
        </row>
        <row r="90">
          <cell r="E90">
            <v>1444.15</v>
          </cell>
          <cell r="F90">
            <v>32.56</v>
          </cell>
          <cell r="H90">
            <v>56.03</v>
          </cell>
          <cell r="I90">
            <v>22.57</v>
          </cell>
        </row>
        <row r="91">
          <cell r="E91">
            <v>3569.44</v>
          </cell>
          <cell r="G91">
            <v>2869.35</v>
          </cell>
          <cell r="H91">
            <v>69.680000000000007</v>
          </cell>
        </row>
        <row r="92">
          <cell r="E92">
            <v>1400.07</v>
          </cell>
          <cell r="F92">
            <v>48.8</v>
          </cell>
          <cell r="H92">
            <v>76.13</v>
          </cell>
        </row>
        <row r="93">
          <cell r="E93">
            <v>3073.32</v>
          </cell>
          <cell r="F93">
            <v>31.84</v>
          </cell>
          <cell r="H93">
            <v>71.930000000000007</v>
          </cell>
        </row>
        <row r="94">
          <cell r="E94">
            <v>4548.47</v>
          </cell>
          <cell r="F94">
            <v>34.92</v>
          </cell>
          <cell r="H94">
            <v>104.33</v>
          </cell>
        </row>
        <row r="95">
          <cell r="E95">
            <v>2302.5300000000002</v>
          </cell>
          <cell r="F95">
            <v>37.22</v>
          </cell>
          <cell r="H95">
            <v>146.19999999999999</v>
          </cell>
        </row>
        <row r="96">
          <cell r="E96">
            <v>2849.69</v>
          </cell>
          <cell r="F96">
            <v>42.55</v>
          </cell>
          <cell r="H96">
            <v>80.72</v>
          </cell>
        </row>
        <row r="97">
          <cell r="E97">
            <v>1426.09</v>
          </cell>
          <cell r="F97">
            <v>42.31</v>
          </cell>
          <cell r="H97">
            <v>89.35</v>
          </cell>
        </row>
        <row r="98">
          <cell r="E98">
            <v>10565.1</v>
          </cell>
          <cell r="F98">
            <v>32.950000000000003</v>
          </cell>
          <cell r="H98">
            <v>110.33</v>
          </cell>
          <cell r="I98">
            <v>50.19</v>
          </cell>
        </row>
        <row r="99">
          <cell r="E99">
            <v>30126.36</v>
          </cell>
          <cell r="H99">
            <v>43.04</v>
          </cell>
        </row>
        <row r="100">
          <cell r="E100">
            <v>2172.62</v>
          </cell>
          <cell r="F100">
            <v>35.619999999999997</v>
          </cell>
          <cell r="H100">
            <v>86.41</v>
          </cell>
        </row>
        <row r="101">
          <cell r="E101">
            <v>3459.56</v>
          </cell>
          <cell r="F101">
            <v>23.13</v>
          </cell>
          <cell r="H101">
            <v>111.06</v>
          </cell>
          <cell r="I101">
            <v>3.05</v>
          </cell>
        </row>
        <row r="102">
          <cell r="E102">
            <v>9299.1</v>
          </cell>
          <cell r="F102">
            <v>15.11</v>
          </cell>
          <cell r="H102">
            <v>322.89</v>
          </cell>
          <cell r="I102">
            <v>32.21</v>
          </cell>
        </row>
        <row r="103">
          <cell r="E103">
            <v>1791.35</v>
          </cell>
        </row>
        <row r="104">
          <cell r="E104">
            <v>1056.29</v>
          </cell>
          <cell r="H104">
            <v>10.29</v>
          </cell>
        </row>
        <row r="105">
          <cell r="E105">
            <v>3417.47</v>
          </cell>
          <cell r="H105">
            <v>0.16</v>
          </cell>
        </row>
        <row r="106">
          <cell r="E106">
            <v>269.83999999999997</v>
          </cell>
        </row>
        <row r="107">
          <cell r="E107">
            <v>53.37</v>
          </cell>
        </row>
        <row r="121">
          <cell r="E121">
            <v>37.75</v>
          </cell>
          <cell r="G121">
            <v>335.3</v>
          </cell>
        </row>
        <row r="122">
          <cell r="E122">
            <v>253.68</v>
          </cell>
          <cell r="G122">
            <v>229.43</v>
          </cell>
        </row>
        <row r="123">
          <cell r="E123">
            <v>1296.51</v>
          </cell>
          <cell r="F123">
            <v>7.34</v>
          </cell>
          <cell r="H123">
            <v>27.51</v>
          </cell>
        </row>
        <row r="124">
          <cell r="E124">
            <v>1720.22</v>
          </cell>
          <cell r="G124">
            <v>1200.08</v>
          </cell>
        </row>
        <row r="125">
          <cell r="E125">
            <v>10189.58</v>
          </cell>
          <cell r="F125">
            <v>23.02</v>
          </cell>
          <cell r="H125">
            <v>108.2</v>
          </cell>
        </row>
        <row r="126">
          <cell r="E126">
            <v>312.04000000000002</v>
          </cell>
          <cell r="G126">
            <v>173.6</v>
          </cell>
        </row>
        <row r="127">
          <cell r="E127">
            <v>5834.8</v>
          </cell>
          <cell r="G127">
            <v>782.12</v>
          </cell>
          <cell r="H127">
            <v>35.47</v>
          </cell>
        </row>
        <row r="128">
          <cell r="E128">
            <v>3614.85</v>
          </cell>
          <cell r="G128">
            <v>1741.73</v>
          </cell>
          <cell r="H128">
            <v>75.64</v>
          </cell>
        </row>
        <row r="129">
          <cell r="E129">
            <v>1809.77</v>
          </cell>
          <cell r="G129">
            <v>1369.37</v>
          </cell>
          <cell r="H129">
            <v>52.83</v>
          </cell>
        </row>
        <row r="130">
          <cell r="E130">
            <v>400</v>
          </cell>
          <cell r="G130">
            <v>878.1</v>
          </cell>
        </row>
        <row r="131">
          <cell r="E131">
            <v>3700.81</v>
          </cell>
          <cell r="F131">
            <v>9.02</v>
          </cell>
          <cell r="H131">
            <v>42.79</v>
          </cell>
        </row>
        <row r="132">
          <cell r="E132">
            <v>2773.72</v>
          </cell>
          <cell r="G132">
            <v>1261.71</v>
          </cell>
          <cell r="H132">
            <v>73.16</v>
          </cell>
        </row>
        <row r="133">
          <cell r="E133">
            <v>320.51</v>
          </cell>
          <cell r="F133">
            <v>0.97</v>
          </cell>
          <cell r="H133">
            <v>3.11</v>
          </cell>
        </row>
        <row r="134">
          <cell r="E134">
            <v>4524.9799999999996</v>
          </cell>
          <cell r="H134">
            <v>21.99</v>
          </cell>
          <cell r="I134">
            <v>1</v>
          </cell>
        </row>
        <row r="135">
          <cell r="E135">
            <v>914.16</v>
          </cell>
          <cell r="H135">
            <v>27.15</v>
          </cell>
        </row>
        <row r="136">
          <cell r="E136">
            <v>295.64</v>
          </cell>
          <cell r="G136">
            <v>28.27</v>
          </cell>
        </row>
        <row r="137">
          <cell r="E137">
            <v>12437.96</v>
          </cell>
          <cell r="H137">
            <v>30.21</v>
          </cell>
        </row>
        <row r="138">
          <cell r="E138">
            <v>106.52</v>
          </cell>
          <cell r="F138">
            <v>2.77</v>
          </cell>
          <cell r="H138">
            <v>6.08</v>
          </cell>
        </row>
        <row r="146">
          <cell r="E146">
            <v>8269.08</v>
          </cell>
          <cell r="F146">
            <v>301.89999999999998</v>
          </cell>
          <cell r="H146">
            <v>212.86</v>
          </cell>
        </row>
        <row r="147">
          <cell r="E147">
            <v>27004.560000000001</v>
          </cell>
          <cell r="F147">
            <v>151.24</v>
          </cell>
          <cell r="G147">
            <v>472.16</v>
          </cell>
          <cell r="H147">
            <v>807.19</v>
          </cell>
        </row>
        <row r="148">
          <cell r="E148">
            <v>645.69000000000005</v>
          </cell>
          <cell r="G148">
            <v>1303.42</v>
          </cell>
        </row>
        <row r="149">
          <cell r="E149">
            <v>404.79</v>
          </cell>
          <cell r="G149">
            <v>431.93</v>
          </cell>
          <cell r="H149">
            <v>3</v>
          </cell>
        </row>
        <row r="150">
          <cell r="E150">
            <v>2000.76</v>
          </cell>
          <cell r="F150">
            <v>15.54</v>
          </cell>
          <cell r="H150">
            <v>19.190000000000001</v>
          </cell>
          <cell r="I150">
            <v>8.8800000000000008</v>
          </cell>
        </row>
        <row r="151">
          <cell r="E151">
            <v>2961.7</v>
          </cell>
          <cell r="F151">
            <v>118.13</v>
          </cell>
          <cell r="H151">
            <v>70.319999999999993</v>
          </cell>
          <cell r="I151">
            <v>2.14</v>
          </cell>
        </row>
        <row r="152">
          <cell r="E152">
            <v>1697.81</v>
          </cell>
          <cell r="F152">
            <v>7.88</v>
          </cell>
          <cell r="H152">
            <v>20.3</v>
          </cell>
        </row>
        <row r="153">
          <cell r="E153">
            <v>32100.720000000001</v>
          </cell>
          <cell r="F153">
            <v>291.81</v>
          </cell>
          <cell r="H153">
            <v>3664.55</v>
          </cell>
        </row>
        <row r="154">
          <cell r="E154">
            <v>11997.32</v>
          </cell>
          <cell r="F154">
            <v>79.13</v>
          </cell>
          <cell r="H154">
            <v>236.07</v>
          </cell>
        </row>
        <row r="155">
          <cell r="E155">
            <v>6591.15</v>
          </cell>
          <cell r="F155">
            <v>393.16</v>
          </cell>
          <cell r="H155">
            <v>513.19000000000005</v>
          </cell>
          <cell r="I155">
            <v>14.68</v>
          </cell>
        </row>
        <row r="156">
          <cell r="E156">
            <v>10347.209999999999</v>
          </cell>
          <cell r="F156">
            <v>11.23</v>
          </cell>
          <cell r="G156">
            <v>7.9</v>
          </cell>
          <cell r="H156">
            <v>201.42</v>
          </cell>
          <cell r="I156">
            <v>39.26</v>
          </cell>
        </row>
        <row r="157">
          <cell r="E157">
            <v>12595.57</v>
          </cell>
          <cell r="H157">
            <v>360.89</v>
          </cell>
        </row>
        <row r="158">
          <cell r="E158">
            <v>493.72</v>
          </cell>
          <cell r="H158">
            <v>8.89</v>
          </cell>
        </row>
        <row r="170">
          <cell r="E170">
            <v>2752.61</v>
          </cell>
        </row>
        <row r="171">
          <cell r="E171">
            <v>415.56</v>
          </cell>
          <cell r="F171">
            <v>7.8</v>
          </cell>
          <cell r="H171">
            <v>4.95</v>
          </cell>
          <cell r="I171">
            <v>1</v>
          </cell>
        </row>
        <row r="172">
          <cell r="E172">
            <v>423.81</v>
          </cell>
          <cell r="F172">
            <v>13.03</v>
          </cell>
          <cell r="H172">
            <v>8</v>
          </cell>
          <cell r="I172">
            <v>0</v>
          </cell>
        </row>
        <row r="173">
          <cell r="E173">
            <v>3731.04</v>
          </cell>
          <cell r="H173">
            <v>8.9499999999999993</v>
          </cell>
        </row>
        <row r="174">
          <cell r="E174">
            <v>2277.21</v>
          </cell>
        </row>
        <row r="175">
          <cell r="E175">
            <v>298.95999999999998</v>
          </cell>
          <cell r="G175">
            <v>427.48</v>
          </cell>
          <cell r="H175">
            <v>4.8</v>
          </cell>
        </row>
        <row r="176">
          <cell r="E176">
            <v>787.77</v>
          </cell>
          <cell r="G176">
            <v>1994.41</v>
          </cell>
          <cell r="H176">
            <v>5.15</v>
          </cell>
        </row>
        <row r="177">
          <cell r="E177">
            <v>243.59</v>
          </cell>
          <cell r="F177">
            <v>11.61</v>
          </cell>
          <cell r="H177">
            <v>9.9499999999999993</v>
          </cell>
        </row>
        <row r="178">
          <cell r="E178">
            <v>117.55</v>
          </cell>
          <cell r="G178">
            <v>271.01</v>
          </cell>
          <cell r="H178">
            <v>1</v>
          </cell>
        </row>
        <row r="179">
          <cell r="E179">
            <v>507.06</v>
          </cell>
          <cell r="F179">
            <v>21.69</v>
          </cell>
          <cell r="H179">
            <v>21.05</v>
          </cell>
        </row>
        <row r="180">
          <cell r="E180">
            <v>68.11</v>
          </cell>
          <cell r="G180">
            <v>255.07</v>
          </cell>
        </row>
        <row r="181">
          <cell r="E181">
            <v>1121.29</v>
          </cell>
          <cell r="F181">
            <v>17.96</v>
          </cell>
          <cell r="H181">
            <v>34.43</v>
          </cell>
        </row>
        <row r="182">
          <cell r="E182">
            <v>1149.47</v>
          </cell>
          <cell r="F182">
            <v>19.39</v>
          </cell>
          <cell r="H182">
            <v>46.52</v>
          </cell>
        </row>
        <row r="183">
          <cell r="E183">
            <v>2083.2600000000002</v>
          </cell>
          <cell r="F183">
            <v>41.02</v>
          </cell>
          <cell r="H183">
            <v>50.41</v>
          </cell>
        </row>
        <row r="184">
          <cell r="E184">
            <v>477.19</v>
          </cell>
          <cell r="F184">
            <v>10.78</v>
          </cell>
          <cell r="H184">
            <v>18.32</v>
          </cell>
        </row>
        <row r="185">
          <cell r="E185">
            <v>83.58</v>
          </cell>
          <cell r="G185">
            <v>163.69</v>
          </cell>
          <cell r="H185">
            <v>1</v>
          </cell>
        </row>
        <row r="186">
          <cell r="E186">
            <v>11.35</v>
          </cell>
          <cell r="G186">
            <v>30.38</v>
          </cell>
        </row>
        <row r="187">
          <cell r="E187">
            <v>544.65</v>
          </cell>
          <cell r="H187">
            <v>1</v>
          </cell>
          <cell r="I187">
            <v>1.5</v>
          </cell>
        </row>
        <row r="188">
          <cell r="E188">
            <v>576.16999999999996</v>
          </cell>
          <cell r="H188">
            <v>2.5</v>
          </cell>
        </row>
        <row r="189">
          <cell r="E189">
            <v>240.2</v>
          </cell>
          <cell r="H189">
            <v>2.5</v>
          </cell>
          <cell r="I189">
            <v>0</v>
          </cell>
        </row>
        <row r="190">
          <cell r="E190">
            <v>1308.57</v>
          </cell>
        </row>
        <row r="191">
          <cell r="E191">
            <v>102.51</v>
          </cell>
        </row>
        <row r="192">
          <cell r="E192">
            <v>132.34</v>
          </cell>
          <cell r="H192">
            <v>1</v>
          </cell>
        </row>
        <row r="193">
          <cell r="E193">
            <v>163.55000000000001</v>
          </cell>
          <cell r="H193">
            <v>3.5</v>
          </cell>
        </row>
        <row r="194">
          <cell r="E194">
            <v>473.58</v>
          </cell>
        </row>
        <row r="195">
          <cell r="E195">
            <v>519.62</v>
          </cell>
          <cell r="H195">
            <v>9</v>
          </cell>
        </row>
        <row r="196">
          <cell r="E196">
            <v>994.07</v>
          </cell>
          <cell r="H196">
            <v>8.93</v>
          </cell>
        </row>
        <row r="197">
          <cell r="E197">
            <v>315.68</v>
          </cell>
          <cell r="H197">
            <v>5.32</v>
          </cell>
          <cell r="I197">
            <v>1</v>
          </cell>
        </row>
        <row r="198">
          <cell r="E198">
            <v>19.489999999999998</v>
          </cell>
          <cell r="H198">
            <v>2.5</v>
          </cell>
        </row>
        <row r="199">
          <cell r="E199">
            <v>44.63</v>
          </cell>
          <cell r="H199">
            <v>1</v>
          </cell>
          <cell r="I199">
            <v>0</v>
          </cell>
        </row>
        <row r="200">
          <cell r="E200">
            <v>148.44</v>
          </cell>
        </row>
        <row r="201">
          <cell r="E201">
            <v>16.82</v>
          </cell>
        </row>
        <row r="202">
          <cell r="E202">
            <v>92.53</v>
          </cell>
          <cell r="H202">
            <v>2</v>
          </cell>
        </row>
        <row r="203">
          <cell r="E203">
            <v>167.14</v>
          </cell>
        </row>
        <row r="204">
          <cell r="E204">
            <v>26.57</v>
          </cell>
        </row>
        <row r="205">
          <cell r="E205">
            <v>41.03</v>
          </cell>
        </row>
        <row r="213">
          <cell r="E213">
            <v>2721.1</v>
          </cell>
          <cell r="G213">
            <v>1537.96</v>
          </cell>
          <cell r="H213">
            <v>3.15</v>
          </cell>
        </row>
        <row r="214">
          <cell r="E214">
            <v>3482.32</v>
          </cell>
          <cell r="F214">
            <v>14.29</v>
          </cell>
          <cell r="H214">
            <v>35.130000000000003</v>
          </cell>
          <cell r="I214">
            <v>7.95</v>
          </cell>
        </row>
        <row r="215">
          <cell r="E215">
            <v>12665.49</v>
          </cell>
          <cell r="F215">
            <v>62.72</v>
          </cell>
          <cell r="H215">
            <v>634.38</v>
          </cell>
        </row>
        <row r="216">
          <cell r="E216">
            <v>443.29</v>
          </cell>
          <cell r="F216">
            <v>1.55</v>
          </cell>
          <cell r="H216">
            <v>5.14</v>
          </cell>
          <cell r="I216">
            <v>1</v>
          </cell>
        </row>
        <row r="217">
          <cell r="E217">
            <v>9842.7099999999991</v>
          </cell>
          <cell r="H217">
            <v>41.25</v>
          </cell>
        </row>
        <row r="218">
          <cell r="E218">
            <v>0</v>
          </cell>
        </row>
        <row r="219">
          <cell r="E219">
            <v>57.18</v>
          </cell>
          <cell r="H219">
            <v>3.95</v>
          </cell>
          <cell r="I219">
            <v>3</v>
          </cell>
        </row>
        <row r="220">
          <cell r="E220">
            <v>26.85</v>
          </cell>
          <cell r="H220">
            <v>0</v>
          </cell>
        </row>
        <row r="221">
          <cell r="H221">
            <v>1.1499999999999999</v>
          </cell>
        </row>
        <row r="222">
          <cell r="E222">
            <v>0</v>
          </cell>
        </row>
        <row r="230">
          <cell r="E230">
            <v>9119.5499999999993</v>
          </cell>
          <cell r="F230">
            <v>95.8</v>
          </cell>
          <cell r="H230">
            <v>728.97</v>
          </cell>
        </row>
        <row r="231">
          <cell r="E231">
            <v>9309.9699999999993</v>
          </cell>
          <cell r="F231">
            <v>51.1</v>
          </cell>
          <cell r="H231">
            <v>291.85000000000002</v>
          </cell>
          <cell r="I231">
            <v>121.1</v>
          </cell>
        </row>
        <row r="232">
          <cell r="E232">
            <v>12834.67</v>
          </cell>
          <cell r="F232">
            <v>123.6</v>
          </cell>
          <cell r="G232">
            <v>78.209999999999994</v>
          </cell>
          <cell r="H232">
            <v>485.9</v>
          </cell>
        </row>
        <row r="233">
          <cell r="E233">
            <v>17111.68</v>
          </cell>
          <cell r="F233">
            <v>20.52</v>
          </cell>
          <cell r="G233">
            <v>9054.39</v>
          </cell>
          <cell r="H233">
            <v>405.93</v>
          </cell>
          <cell r="I233">
            <v>100.02</v>
          </cell>
        </row>
        <row r="234">
          <cell r="E234">
            <v>26508.26</v>
          </cell>
          <cell r="F234">
            <v>59.55</v>
          </cell>
          <cell r="H234">
            <v>645.23</v>
          </cell>
          <cell r="I234">
            <v>167.79</v>
          </cell>
        </row>
      </sheetData>
      <sheetData sheetId="3">
        <row r="7">
          <cell r="E7">
            <v>1042.54</v>
          </cell>
          <cell r="F7">
            <v>1.64</v>
          </cell>
          <cell r="G7">
            <v>24.92</v>
          </cell>
          <cell r="H7">
            <v>31.59</v>
          </cell>
        </row>
        <row r="8">
          <cell r="E8">
            <v>2429.7600000000002</v>
          </cell>
          <cell r="F8">
            <v>3.15</v>
          </cell>
          <cell r="H8">
            <v>42.72</v>
          </cell>
        </row>
        <row r="9">
          <cell r="E9">
            <v>1810.19</v>
          </cell>
          <cell r="G9">
            <v>512.34</v>
          </cell>
          <cell r="H9">
            <v>28.56</v>
          </cell>
        </row>
        <row r="10">
          <cell r="E10">
            <v>3152.33</v>
          </cell>
          <cell r="F10">
            <v>9.84</v>
          </cell>
          <cell r="H10">
            <v>156.19999999999999</v>
          </cell>
        </row>
        <row r="11">
          <cell r="E11">
            <v>3926.73</v>
          </cell>
          <cell r="F11">
            <v>14.4</v>
          </cell>
          <cell r="H11">
            <v>64.459999999999994</v>
          </cell>
        </row>
        <row r="12">
          <cell r="E12">
            <v>2685.17</v>
          </cell>
          <cell r="F12">
            <v>0.45</v>
          </cell>
          <cell r="H12">
            <v>41.64</v>
          </cell>
          <cell r="I12">
            <v>42.72</v>
          </cell>
        </row>
        <row r="13">
          <cell r="E13">
            <v>1787.64</v>
          </cell>
          <cell r="G13">
            <v>595.1</v>
          </cell>
          <cell r="H13">
            <v>34.61</v>
          </cell>
        </row>
        <row r="14">
          <cell r="E14">
            <v>3522.42</v>
          </cell>
          <cell r="F14">
            <v>10</v>
          </cell>
          <cell r="H14">
            <v>261.83</v>
          </cell>
          <cell r="I14">
            <v>153.97</v>
          </cell>
        </row>
        <row r="15">
          <cell r="E15">
            <v>3449.05</v>
          </cell>
          <cell r="F15">
            <v>5.27</v>
          </cell>
          <cell r="H15">
            <v>82.09</v>
          </cell>
          <cell r="I15">
            <v>23.36</v>
          </cell>
        </row>
        <row r="16">
          <cell r="E16">
            <v>2640.46</v>
          </cell>
          <cell r="F16">
            <v>9.39</v>
          </cell>
          <cell r="H16">
            <v>98.73</v>
          </cell>
          <cell r="I16">
            <v>52.43</v>
          </cell>
        </row>
        <row r="17">
          <cell r="E17">
            <v>2132.4899999999998</v>
          </cell>
          <cell r="G17">
            <v>969.96</v>
          </cell>
          <cell r="H17">
            <v>65.48</v>
          </cell>
        </row>
        <row r="18">
          <cell r="E18">
            <v>2211.85</v>
          </cell>
          <cell r="F18">
            <v>4.57</v>
          </cell>
          <cell r="H18">
            <v>62.51</v>
          </cell>
          <cell r="I18">
            <v>64.739999999999995</v>
          </cell>
        </row>
        <row r="19">
          <cell r="E19">
            <v>2987.75</v>
          </cell>
          <cell r="F19">
            <v>4.04</v>
          </cell>
          <cell r="H19">
            <v>89.79</v>
          </cell>
        </row>
        <row r="20">
          <cell r="E20">
            <v>4486.3599999999997</v>
          </cell>
          <cell r="H20">
            <v>90.37</v>
          </cell>
        </row>
        <row r="21">
          <cell r="E21">
            <v>4013.16</v>
          </cell>
          <cell r="F21">
            <v>6.35</v>
          </cell>
          <cell r="H21">
            <v>126.51</v>
          </cell>
          <cell r="I21">
            <v>3.23</v>
          </cell>
        </row>
        <row r="22">
          <cell r="E22">
            <v>4536.3100000000004</v>
          </cell>
          <cell r="H22">
            <v>132.87</v>
          </cell>
          <cell r="I22">
            <v>50.45</v>
          </cell>
        </row>
        <row r="23">
          <cell r="E23">
            <v>3082.33</v>
          </cell>
          <cell r="F23">
            <v>5.45</v>
          </cell>
          <cell r="H23">
            <v>60.76</v>
          </cell>
          <cell r="I23">
            <v>38.659999999999997</v>
          </cell>
        </row>
        <row r="24">
          <cell r="E24">
            <v>4210.41</v>
          </cell>
          <cell r="F24">
            <v>5.39</v>
          </cell>
          <cell r="H24">
            <v>112.52</v>
          </cell>
          <cell r="I24">
            <v>108.97</v>
          </cell>
        </row>
        <row r="25">
          <cell r="E25">
            <v>2594.7399999999998</v>
          </cell>
          <cell r="F25">
            <v>5.56</v>
          </cell>
          <cell r="H25">
            <v>80.34</v>
          </cell>
          <cell r="I25">
            <v>156.29</v>
          </cell>
        </row>
        <row r="26">
          <cell r="E26">
            <v>2931.03</v>
          </cell>
          <cell r="F26">
            <v>10</v>
          </cell>
          <cell r="H26">
            <v>172.89</v>
          </cell>
        </row>
        <row r="27">
          <cell r="E27">
            <v>3686.58</v>
          </cell>
          <cell r="F27">
            <v>10.63</v>
          </cell>
          <cell r="H27">
            <v>76.34</v>
          </cell>
          <cell r="I27">
            <v>70.56</v>
          </cell>
        </row>
        <row r="28">
          <cell r="E28">
            <v>2782.34</v>
          </cell>
          <cell r="F28">
            <v>6</v>
          </cell>
          <cell r="H28">
            <v>70.84</v>
          </cell>
          <cell r="I28">
            <v>45.74</v>
          </cell>
        </row>
        <row r="29">
          <cell r="E29">
            <v>859.23</v>
          </cell>
          <cell r="H29">
            <v>11.79</v>
          </cell>
        </row>
        <row r="30">
          <cell r="E30">
            <v>3904.04</v>
          </cell>
          <cell r="F30">
            <v>8.8800000000000008</v>
          </cell>
          <cell r="H30">
            <v>115.83</v>
          </cell>
        </row>
        <row r="31">
          <cell r="E31">
            <v>2452.37</v>
          </cell>
          <cell r="F31">
            <v>3.9</v>
          </cell>
          <cell r="H31">
            <v>163.1</v>
          </cell>
          <cell r="I31">
            <v>49.77</v>
          </cell>
        </row>
        <row r="32">
          <cell r="E32">
            <v>3981.56</v>
          </cell>
          <cell r="F32">
            <v>2.68</v>
          </cell>
          <cell r="H32">
            <v>105.1</v>
          </cell>
        </row>
        <row r="33">
          <cell r="E33">
            <v>2673.29</v>
          </cell>
          <cell r="F33">
            <v>9.7799999999999994</v>
          </cell>
          <cell r="H33">
            <v>108.57</v>
          </cell>
          <cell r="I33">
            <v>62.28</v>
          </cell>
        </row>
        <row r="34">
          <cell r="E34">
            <v>1764.44</v>
          </cell>
          <cell r="F34">
            <v>8.34</v>
          </cell>
          <cell r="H34">
            <v>49.16</v>
          </cell>
        </row>
        <row r="35">
          <cell r="E35">
            <v>4410.47</v>
          </cell>
          <cell r="F35">
            <v>3.95</v>
          </cell>
          <cell r="H35">
            <v>91.62</v>
          </cell>
          <cell r="I35">
            <v>94.02</v>
          </cell>
        </row>
        <row r="36">
          <cell r="E36">
            <v>2612.33</v>
          </cell>
          <cell r="F36">
            <v>8.6199999999999992</v>
          </cell>
          <cell r="H36">
            <v>97.08</v>
          </cell>
          <cell r="I36">
            <v>20.39</v>
          </cell>
        </row>
        <row r="37">
          <cell r="E37">
            <v>1212.6500000000001</v>
          </cell>
          <cell r="F37">
            <v>4.47</v>
          </cell>
          <cell r="H37">
            <v>32.840000000000003</v>
          </cell>
          <cell r="I37">
            <v>15.48</v>
          </cell>
        </row>
        <row r="38">
          <cell r="E38">
            <v>2728.04</v>
          </cell>
          <cell r="F38">
            <v>8.3000000000000007</v>
          </cell>
          <cell r="H38">
            <v>97.82</v>
          </cell>
          <cell r="I38">
            <v>37.04</v>
          </cell>
        </row>
        <row r="39">
          <cell r="E39">
            <v>3885.17</v>
          </cell>
          <cell r="F39">
            <v>5.05</v>
          </cell>
          <cell r="H39">
            <v>60.98</v>
          </cell>
          <cell r="I39">
            <v>68.88</v>
          </cell>
        </row>
        <row r="40">
          <cell r="E40">
            <v>4631.25</v>
          </cell>
          <cell r="F40">
            <v>2.9</v>
          </cell>
        </row>
        <row r="41">
          <cell r="E41">
            <v>1532.46</v>
          </cell>
          <cell r="G41">
            <v>306.58</v>
          </cell>
          <cell r="H41">
            <v>27.13</v>
          </cell>
        </row>
        <row r="42">
          <cell r="E42">
            <v>3534.07</v>
          </cell>
          <cell r="F42">
            <v>8.6300000000000008</v>
          </cell>
          <cell r="H42">
            <v>192.48</v>
          </cell>
          <cell r="I42">
            <v>47.6</v>
          </cell>
        </row>
        <row r="43">
          <cell r="E43">
            <v>4152.05</v>
          </cell>
          <cell r="F43">
            <v>8.8699999999999992</v>
          </cell>
          <cell r="H43">
            <v>117.87</v>
          </cell>
          <cell r="I43">
            <v>107.6</v>
          </cell>
        </row>
        <row r="44">
          <cell r="E44">
            <v>5625.76</v>
          </cell>
          <cell r="F44">
            <v>7.74</v>
          </cell>
          <cell r="H44">
            <v>134</v>
          </cell>
          <cell r="I44">
            <v>3.92</v>
          </cell>
        </row>
        <row r="45">
          <cell r="E45">
            <v>3197.21</v>
          </cell>
          <cell r="F45">
            <v>7.41</v>
          </cell>
          <cell r="H45">
            <v>174.72</v>
          </cell>
          <cell r="I45">
            <v>183.09</v>
          </cell>
        </row>
        <row r="46">
          <cell r="E46">
            <v>2459.4499999999998</v>
          </cell>
          <cell r="H46">
            <v>39.880000000000003</v>
          </cell>
        </row>
        <row r="47">
          <cell r="E47">
            <v>3225.22</v>
          </cell>
          <cell r="F47">
            <v>6.27</v>
          </cell>
          <cell r="H47">
            <v>173.93</v>
          </cell>
          <cell r="I47">
            <v>58.83</v>
          </cell>
        </row>
        <row r="48">
          <cell r="E48">
            <v>3343.76</v>
          </cell>
          <cell r="H48">
            <v>60.87</v>
          </cell>
        </row>
        <row r="49">
          <cell r="E49">
            <v>4399.83</v>
          </cell>
          <cell r="H49">
            <v>79.5</v>
          </cell>
        </row>
        <row r="50">
          <cell r="E50">
            <v>4717.99</v>
          </cell>
          <cell r="F50">
            <v>5.3</v>
          </cell>
          <cell r="H50">
            <v>109.03</v>
          </cell>
          <cell r="I50">
            <v>55.15</v>
          </cell>
        </row>
        <row r="51">
          <cell r="E51">
            <v>2686.15</v>
          </cell>
          <cell r="H51">
            <v>94.4</v>
          </cell>
        </row>
        <row r="52">
          <cell r="E52">
            <v>5259.3</v>
          </cell>
          <cell r="F52">
            <v>14</v>
          </cell>
          <cell r="H52">
            <v>96.03</v>
          </cell>
          <cell r="I52">
            <v>35.950000000000003</v>
          </cell>
        </row>
        <row r="53">
          <cell r="E53">
            <v>3847.87</v>
          </cell>
          <cell r="H53">
            <v>120.36</v>
          </cell>
        </row>
        <row r="54">
          <cell r="E54">
            <v>3722.13</v>
          </cell>
          <cell r="H54">
            <v>131.58000000000001</v>
          </cell>
          <cell r="I54">
            <v>101.65</v>
          </cell>
        </row>
        <row r="55">
          <cell r="E55">
            <v>1936.57</v>
          </cell>
          <cell r="F55">
            <v>1.59</v>
          </cell>
        </row>
        <row r="63">
          <cell r="E63">
            <v>4671.92</v>
          </cell>
          <cell r="G63">
            <v>2629.49</v>
          </cell>
          <cell r="H63">
            <v>105.66</v>
          </cell>
        </row>
        <row r="64">
          <cell r="E64">
            <v>1933.03</v>
          </cell>
          <cell r="F64">
            <v>0.04</v>
          </cell>
          <cell r="H64">
            <v>23.67</v>
          </cell>
        </row>
        <row r="65">
          <cell r="E65">
            <v>375.17</v>
          </cell>
          <cell r="F65">
            <v>9.6300000000000008</v>
          </cell>
          <cell r="H65">
            <v>4.5199999999999996</v>
          </cell>
        </row>
        <row r="66">
          <cell r="E66">
            <v>1881.05</v>
          </cell>
          <cell r="H66">
            <v>90.03</v>
          </cell>
        </row>
        <row r="67">
          <cell r="E67">
            <v>759.19</v>
          </cell>
          <cell r="F67">
            <v>14.39</v>
          </cell>
          <cell r="H67">
            <v>40.42</v>
          </cell>
        </row>
        <row r="68">
          <cell r="E68">
            <v>433.48</v>
          </cell>
          <cell r="H68">
            <v>9.1</v>
          </cell>
        </row>
        <row r="69">
          <cell r="E69">
            <v>8490.7099999999991</v>
          </cell>
          <cell r="F69">
            <v>30.25</v>
          </cell>
          <cell r="H69">
            <v>322.33</v>
          </cell>
          <cell r="I69">
            <v>209.6</v>
          </cell>
        </row>
        <row r="70">
          <cell r="E70">
            <v>6163.97</v>
          </cell>
          <cell r="F70">
            <v>17.600000000000001</v>
          </cell>
          <cell r="H70">
            <v>124.66</v>
          </cell>
          <cell r="I70">
            <v>42</v>
          </cell>
        </row>
        <row r="71">
          <cell r="E71">
            <v>697.09</v>
          </cell>
          <cell r="H71">
            <v>16.010000000000002</v>
          </cell>
        </row>
        <row r="72">
          <cell r="E72">
            <v>2136.92</v>
          </cell>
          <cell r="G72">
            <v>1651.56</v>
          </cell>
          <cell r="H72">
            <v>61.78</v>
          </cell>
        </row>
        <row r="73">
          <cell r="E73">
            <v>2951.8</v>
          </cell>
          <cell r="F73">
            <v>9.6300000000000008</v>
          </cell>
          <cell r="H73">
            <v>56.66</v>
          </cell>
        </row>
        <row r="74">
          <cell r="E74">
            <v>1543.11</v>
          </cell>
          <cell r="F74">
            <v>16.04</v>
          </cell>
          <cell r="H74">
            <v>80.77</v>
          </cell>
        </row>
        <row r="75">
          <cell r="E75">
            <v>3005.36</v>
          </cell>
          <cell r="F75">
            <v>12.04</v>
          </cell>
          <cell r="H75">
            <v>123.81</v>
          </cell>
        </row>
        <row r="76">
          <cell r="E76">
            <v>1264.18</v>
          </cell>
          <cell r="G76">
            <v>463</v>
          </cell>
          <cell r="H76">
            <v>11.02</v>
          </cell>
        </row>
        <row r="77">
          <cell r="E77">
            <v>5202.8</v>
          </cell>
          <cell r="H77">
            <v>120.49</v>
          </cell>
        </row>
        <row r="78">
          <cell r="E78">
            <v>4011.05</v>
          </cell>
          <cell r="G78">
            <v>455.71</v>
          </cell>
          <cell r="H78">
            <v>55.4</v>
          </cell>
        </row>
        <row r="79">
          <cell r="E79">
            <v>1668.84</v>
          </cell>
          <cell r="F79">
            <v>15.06</v>
          </cell>
          <cell r="H79">
            <v>38.42</v>
          </cell>
        </row>
        <row r="80">
          <cell r="E80">
            <v>938.71</v>
          </cell>
          <cell r="H80">
            <v>54.21</v>
          </cell>
          <cell r="I80">
            <v>16.5</v>
          </cell>
        </row>
        <row r="81">
          <cell r="E81">
            <v>1741.64</v>
          </cell>
          <cell r="F81">
            <v>18.25</v>
          </cell>
          <cell r="H81">
            <v>149.94999999999999</v>
          </cell>
        </row>
        <row r="82">
          <cell r="E82">
            <v>5975.97</v>
          </cell>
          <cell r="H82">
            <v>103.41</v>
          </cell>
        </row>
        <row r="83">
          <cell r="E83">
            <v>2286.71</v>
          </cell>
          <cell r="F83">
            <v>3.85</v>
          </cell>
        </row>
        <row r="84">
          <cell r="E84">
            <v>233.27</v>
          </cell>
          <cell r="H84">
            <v>13.5</v>
          </cell>
        </row>
        <row r="85">
          <cell r="E85">
            <v>1957.69</v>
          </cell>
          <cell r="H85">
            <v>55.97</v>
          </cell>
        </row>
        <row r="86">
          <cell r="E86">
            <v>3302.9</v>
          </cell>
          <cell r="F86">
            <v>16.579999999999998</v>
          </cell>
          <cell r="H86">
            <v>117.58</v>
          </cell>
        </row>
        <row r="87">
          <cell r="E87">
            <v>2041.52</v>
          </cell>
          <cell r="H87">
            <v>35.340000000000003</v>
          </cell>
        </row>
        <row r="88">
          <cell r="E88">
            <v>1965.88</v>
          </cell>
          <cell r="F88">
            <v>16.34</v>
          </cell>
          <cell r="H88">
            <v>137.56</v>
          </cell>
        </row>
        <row r="89">
          <cell r="E89">
            <v>1413.38</v>
          </cell>
          <cell r="F89">
            <v>12.13</v>
          </cell>
          <cell r="H89">
            <v>116.77</v>
          </cell>
          <cell r="I89">
            <v>16.62</v>
          </cell>
        </row>
        <row r="90">
          <cell r="E90">
            <v>1259.6600000000001</v>
          </cell>
          <cell r="F90">
            <v>11.95</v>
          </cell>
          <cell r="H90">
            <v>80.44</v>
          </cell>
          <cell r="I90">
            <v>27.16</v>
          </cell>
        </row>
        <row r="91">
          <cell r="E91">
            <v>746.99</v>
          </cell>
          <cell r="H91">
            <v>54.79</v>
          </cell>
        </row>
        <row r="92">
          <cell r="E92">
            <v>899.76</v>
          </cell>
          <cell r="F92">
            <v>16.27</v>
          </cell>
          <cell r="H92">
            <v>103.05</v>
          </cell>
        </row>
        <row r="93">
          <cell r="E93">
            <v>2562.6799999999998</v>
          </cell>
          <cell r="F93">
            <v>12.42</v>
          </cell>
          <cell r="H93">
            <v>135.41999999999999</v>
          </cell>
        </row>
        <row r="94">
          <cell r="E94">
            <v>4273.8500000000004</v>
          </cell>
          <cell r="F94">
            <v>9.41</v>
          </cell>
          <cell r="H94">
            <v>132.36000000000001</v>
          </cell>
        </row>
        <row r="95">
          <cell r="E95">
            <v>2333.83</v>
          </cell>
          <cell r="F95">
            <v>16.79</v>
          </cell>
          <cell r="H95">
            <v>167.33</v>
          </cell>
        </row>
        <row r="96">
          <cell r="E96">
            <v>2639.92</v>
          </cell>
          <cell r="H96">
            <v>72.430000000000007</v>
          </cell>
        </row>
        <row r="97">
          <cell r="E97">
            <v>1024.57</v>
          </cell>
          <cell r="F97">
            <v>17.059999999999999</v>
          </cell>
          <cell r="H97">
            <v>114.56</v>
          </cell>
        </row>
        <row r="98">
          <cell r="E98">
            <v>8166.45</v>
          </cell>
          <cell r="F98">
            <v>11.02</v>
          </cell>
          <cell r="H98">
            <v>155.47</v>
          </cell>
          <cell r="I98">
            <v>59.06</v>
          </cell>
        </row>
        <row r="99">
          <cell r="E99">
            <v>10434.719999999999</v>
          </cell>
          <cell r="H99">
            <v>46.66</v>
          </cell>
        </row>
        <row r="100">
          <cell r="E100">
            <v>2160.27</v>
          </cell>
          <cell r="F100">
            <v>8.31</v>
          </cell>
          <cell r="H100">
            <v>116.04</v>
          </cell>
        </row>
        <row r="101">
          <cell r="E101">
            <v>2660.72</v>
          </cell>
          <cell r="F101">
            <v>8.07</v>
          </cell>
          <cell r="H101">
            <v>115.96</v>
          </cell>
          <cell r="I101">
            <v>4.01</v>
          </cell>
        </row>
        <row r="102">
          <cell r="E102">
            <v>6341.66</v>
          </cell>
          <cell r="F102">
            <v>17.350000000000001</v>
          </cell>
          <cell r="H102">
            <v>225.25</v>
          </cell>
          <cell r="I102">
            <v>84.94</v>
          </cell>
        </row>
        <row r="103">
          <cell r="E103">
            <v>920.36</v>
          </cell>
        </row>
        <row r="104">
          <cell r="E104">
            <v>1423.51</v>
          </cell>
          <cell r="H104">
            <v>10.98</v>
          </cell>
        </row>
        <row r="105">
          <cell r="E105">
            <v>2775.62</v>
          </cell>
          <cell r="H105">
            <v>24.16</v>
          </cell>
        </row>
        <row r="106">
          <cell r="E106">
            <v>266.86</v>
          </cell>
        </row>
        <row r="107">
          <cell r="E107">
            <v>56.55</v>
          </cell>
        </row>
        <row r="121">
          <cell r="E121">
            <v>25.24</v>
          </cell>
        </row>
        <row r="122">
          <cell r="E122">
            <v>418.62</v>
          </cell>
          <cell r="G122">
            <v>1.76</v>
          </cell>
        </row>
        <row r="123">
          <cell r="E123">
            <v>1725.05</v>
          </cell>
          <cell r="F123">
            <v>0.83</v>
          </cell>
          <cell r="H123">
            <v>26.43</v>
          </cell>
        </row>
        <row r="124">
          <cell r="E124">
            <v>1533.24</v>
          </cell>
        </row>
        <row r="125">
          <cell r="E125">
            <v>11241.57</v>
          </cell>
          <cell r="F125">
            <v>3.37</v>
          </cell>
          <cell r="H125">
            <v>98.98</v>
          </cell>
        </row>
        <row r="126">
          <cell r="E126">
            <v>368.05</v>
          </cell>
        </row>
        <row r="127">
          <cell r="E127">
            <v>5706.77</v>
          </cell>
          <cell r="H127">
            <v>42.15</v>
          </cell>
        </row>
        <row r="128">
          <cell r="E128">
            <v>2963.44</v>
          </cell>
          <cell r="G128">
            <v>113.19</v>
          </cell>
          <cell r="H128">
            <v>53.88</v>
          </cell>
        </row>
        <row r="129">
          <cell r="E129">
            <v>1882.49</v>
          </cell>
          <cell r="G129">
            <v>184.08</v>
          </cell>
          <cell r="H129">
            <v>30.64</v>
          </cell>
        </row>
        <row r="130">
          <cell r="E130">
            <v>408.26</v>
          </cell>
          <cell r="G130">
            <v>224.29</v>
          </cell>
        </row>
        <row r="131">
          <cell r="E131">
            <v>4983.04</v>
          </cell>
          <cell r="H131">
            <v>43.72</v>
          </cell>
        </row>
        <row r="132">
          <cell r="E132">
            <v>2734.28</v>
          </cell>
          <cell r="H132">
            <v>69.37</v>
          </cell>
        </row>
        <row r="133">
          <cell r="E133">
            <v>514.04999999999995</v>
          </cell>
          <cell r="H133">
            <v>3.89</v>
          </cell>
        </row>
        <row r="134">
          <cell r="E134">
            <v>5735.07</v>
          </cell>
          <cell r="H134">
            <v>15.41</v>
          </cell>
        </row>
        <row r="135">
          <cell r="E135">
            <v>1213.1500000000001</v>
          </cell>
          <cell r="H135">
            <v>27</v>
          </cell>
        </row>
        <row r="136">
          <cell r="E136">
            <v>215.65</v>
          </cell>
        </row>
        <row r="137">
          <cell r="E137">
            <v>9331.15</v>
          </cell>
          <cell r="H137">
            <v>21.34</v>
          </cell>
        </row>
        <row r="138">
          <cell r="E138">
            <v>279.45</v>
          </cell>
          <cell r="H138">
            <v>4.92</v>
          </cell>
        </row>
        <row r="146">
          <cell r="E146">
            <v>8146.62</v>
          </cell>
          <cell r="F146">
            <v>98</v>
          </cell>
          <cell r="H146">
            <v>101.34</v>
          </cell>
        </row>
        <row r="147">
          <cell r="E147">
            <v>2052.56</v>
          </cell>
          <cell r="F147">
            <v>81.03</v>
          </cell>
          <cell r="G147">
            <v>380.74</v>
          </cell>
          <cell r="H147">
            <v>698.72</v>
          </cell>
        </row>
        <row r="148">
          <cell r="E148">
            <v>1049.47</v>
          </cell>
          <cell r="G148">
            <v>97</v>
          </cell>
        </row>
        <row r="149">
          <cell r="E149">
            <v>392.04</v>
          </cell>
          <cell r="G149">
            <v>289.08999999999997</v>
          </cell>
          <cell r="H149">
            <v>2.6</v>
          </cell>
        </row>
        <row r="150">
          <cell r="E150">
            <v>2218.9299999999998</v>
          </cell>
          <cell r="F150">
            <v>4.0599999999999996</v>
          </cell>
          <cell r="H150">
            <v>19.649999999999999</v>
          </cell>
          <cell r="I150">
            <v>9.6</v>
          </cell>
        </row>
        <row r="151">
          <cell r="E151">
            <v>3660.49</v>
          </cell>
          <cell r="F151">
            <v>32</v>
          </cell>
          <cell r="H151">
            <v>68.47</v>
          </cell>
          <cell r="I151">
            <v>2.86</v>
          </cell>
        </row>
        <row r="152">
          <cell r="E152">
            <v>2343.14</v>
          </cell>
          <cell r="H152">
            <v>21.39</v>
          </cell>
        </row>
        <row r="153">
          <cell r="E153">
            <v>30435.69</v>
          </cell>
          <cell r="F153">
            <v>110.91</v>
          </cell>
          <cell r="H153">
            <v>3723.66</v>
          </cell>
        </row>
        <row r="154">
          <cell r="E154">
            <v>9761.19</v>
          </cell>
          <cell r="F154">
            <v>19</v>
          </cell>
          <cell r="H154">
            <v>196.57</v>
          </cell>
        </row>
        <row r="155">
          <cell r="E155">
            <v>6321.41</v>
          </cell>
          <cell r="F155">
            <v>3.05</v>
          </cell>
          <cell r="H155">
            <v>410.46</v>
          </cell>
        </row>
        <row r="156">
          <cell r="E156">
            <v>9921.4500000000007</v>
          </cell>
          <cell r="G156">
            <v>5.91</v>
          </cell>
          <cell r="H156">
            <v>166.86</v>
          </cell>
          <cell r="I156">
            <v>40.39</v>
          </cell>
        </row>
        <row r="157">
          <cell r="E157">
            <v>13462.17</v>
          </cell>
          <cell r="H157">
            <v>168.84</v>
          </cell>
        </row>
        <row r="158">
          <cell r="E158">
            <v>1015.81</v>
          </cell>
          <cell r="H158">
            <v>8.4600000000000009</v>
          </cell>
        </row>
        <row r="170">
          <cell r="E170">
            <v>703.28</v>
          </cell>
        </row>
        <row r="171">
          <cell r="E171">
            <v>627.22</v>
          </cell>
          <cell r="H171">
            <v>4.5</v>
          </cell>
          <cell r="I171">
            <v>1</v>
          </cell>
        </row>
        <row r="172">
          <cell r="E172">
            <v>349.34</v>
          </cell>
          <cell r="H172">
            <v>7.62</v>
          </cell>
        </row>
        <row r="173">
          <cell r="E173">
            <v>1741.73</v>
          </cell>
          <cell r="H173">
            <v>7.11</v>
          </cell>
        </row>
        <row r="174">
          <cell r="E174">
            <v>323.55</v>
          </cell>
        </row>
        <row r="175">
          <cell r="E175">
            <v>281.99</v>
          </cell>
          <cell r="H175">
            <v>4.63</v>
          </cell>
        </row>
        <row r="176">
          <cell r="E176">
            <v>1298.02</v>
          </cell>
          <cell r="G176">
            <v>1</v>
          </cell>
          <cell r="H176">
            <v>5.85</v>
          </cell>
        </row>
        <row r="177">
          <cell r="E177">
            <v>458.06</v>
          </cell>
          <cell r="H177">
            <v>6.5</v>
          </cell>
        </row>
        <row r="178">
          <cell r="E178">
            <v>73.3</v>
          </cell>
        </row>
        <row r="179">
          <cell r="E179">
            <v>657.71</v>
          </cell>
          <cell r="F179">
            <v>4.0199999999999996</v>
          </cell>
          <cell r="H179">
            <v>18.5</v>
          </cell>
        </row>
        <row r="180">
          <cell r="E180">
            <v>64.89</v>
          </cell>
          <cell r="G180">
            <v>51.73</v>
          </cell>
        </row>
        <row r="181">
          <cell r="E181">
            <v>684.52</v>
          </cell>
          <cell r="H181">
            <v>28.46</v>
          </cell>
        </row>
        <row r="182">
          <cell r="E182">
            <v>963.1</v>
          </cell>
          <cell r="F182">
            <v>3.38</v>
          </cell>
          <cell r="H182">
            <v>44.37</v>
          </cell>
        </row>
        <row r="183">
          <cell r="E183">
            <v>3829.21</v>
          </cell>
          <cell r="H183">
            <v>45.53</v>
          </cell>
        </row>
        <row r="184">
          <cell r="E184">
            <v>498.89</v>
          </cell>
          <cell r="F184">
            <v>3.38</v>
          </cell>
          <cell r="H184">
            <v>22.99</v>
          </cell>
        </row>
        <row r="185">
          <cell r="E185">
            <v>74.03</v>
          </cell>
          <cell r="H185">
            <v>1</v>
          </cell>
        </row>
        <row r="186">
          <cell r="E186">
            <v>8.6199999999999992</v>
          </cell>
        </row>
        <row r="187">
          <cell r="E187">
            <v>675.93</v>
          </cell>
          <cell r="H187">
            <v>1</v>
          </cell>
          <cell r="I187">
            <v>1.1200000000000001</v>
          </cell>
        </row>
        <row r="188">
          <cell r="E188">
            <v>482.07</v>
          </cell>
          <cell r="H188">
            <v>2.12</v>
          </cell>
        </row>
        <row r="189">
          <cell r="E189">
            <v>205.18</v>
          </cell>
          <cell r="H189">
            <v>3.5</v>
          </cell>
        </row>
        <row r="190">
          <cell r="E190">
            <v>486.35</v>
          </cell>
        </row>
        <row r="191">
          <cell r="E191">
            <v>41.76</v>
          </cell>
        </row>
        <row r="192">
          <cell r="E192">
            <v>180.21</v>
          </cell>
          <cell r="H192">
            <v>2</v>
          </cell>
        </row>
        <row r="193">
          <cell r="E193">
            <v>185.73</v>
          </cell>
          <cell r="H193">
            <v>2.5</v>
          </cell>
        </row>
        <row r="194">
          <cell r="E194">
            <v>158.06</v>
          </cell>
        </row>
        <row r="195">
          <cell r="E195">
            <v>1021.72</v>
          </cell>
          <cell r="H195">
            <v>7.24</v>
          </cell>
        </row>
        <row r="196">
          <cell r="E196">
            <v>1461.34</v>
          </cell>
          <cell r="H196">
            <v>4.5</v>
          </cell>
        </row>
        <row r="197">
          <cell r="E197">
            <v>293.12</v>
          </cell>
          <cell r="H197">
            <v>4.12</v>
          </cell>
          <cell r="I197">
            <v>1</v>
          </cell>
        </row>
        <row r="198">
          <cell r="E198">
            <v>15.75</v>
          </cell>
          <cell r="H198">
            <v>1.5</v>
          </cell>
        </row>
        <row r="199">
          <cell r="E199">
            <v>31.73</v>
          </cell>
          <cell r="H199">
            <v>1</v>
          </cell>
        </row>
        <row r="200">
          <cell r="E200">
            <v>92.34</v>
          </cell>
        </row>
        <row r="201">
          <cell r="E201">
            <v>18.489999999999998</v>
          </cell>
        </row>
        <row r="202">
          <cell r="E202">
            <v>90.57</v>
          </cell>
          <cell r="H202">
            <v>2</v>
          </cell>
        </row>
        <row r="203">
          <cell r="E203">
            <v>86.23</v>
          </cell>
        </row>
        <row r="204">
          <cell r="E204">
            <v>24.86</v>
          </cell>
        </row>
        <row r="205">
          <cell r="E205">
            <v>39.94</v>
          </cell>
        </row>
        <row r="213">
          <cell r="E213">
            <v>2308.75</v>
          </cell>
          <cell r="H213">
            <v>3.85</v>
          </cell>
        </row>
        <row r="214">
          <cell r="E214">
            <v>2919.49</v>
          </cell>
          <cell r="H214">
            <v>32.49</v>
          </cell>
          <cell r="I214">
            <v>8.5</v>
          </cell>
        </row>
        <row r="215">
          <cell r="E215">
            <v>13170.9</v>
          </cell>
          <cell r="F215">
            <v>54.92</v>
          </cell>
          <cell r="H215">
            <v>604.94000000000005</v>
          </cell>
        </row>
        <row r="216">
          <cell r="E216">
            <v>442.61</v>
          </cell>
          <cell r="H216">
            <v>7.86</v>
          </cell>
        </row>
        <row r="217">
          <cell r="E217">
            <v>3116.66</v>
          </cell>
          <cell r="H217">
            <v>19.09</v>
          </cell>
        </row>
        <row r="219">
          <cell r="E219">
            <v>57.68</v>
          </cell>
          <cell r="H219">
            <v>1.85</v>
          </cell>
          <cell r="I219">
            <v>2</v>
          </cell>
        </row>
        <row r="220">
          <cell r="E220">
            <v>20.82</v>
          </cell>
          <cell r="H220">
            <v>1</v>
          </cell>
        </row>
        <row r="221">
          <cell r="H221">
            <v>0.85</v>
          </cell>
        </row>
        <row r="222">
          <cell r="E222">
            <v>6</v>
          </cell>
        </row>
        <row r="230">
          <cell r="E230">
            <v>7530.55</v>
          </cell>
          <cell r="F230">
            <v>37.99</v>
          </cell>
          <cell r="H230">
            <v>500.61</v>
          </cell>
        </row>
        <row r="231">
          <cell r="E231">
            <v>10669.74</v>
          </cell>
          <cell r="F231">
            <v>1.94</v>
          </cell>
          <cell r="H231">
            <v>198.11</v>
          </cell>
          <cell r="I231">
            <v>84.35</v>
          </cell>
        </row>
        <row r="232">
          <cell r="E232">
            <v>9440.76</v>
          </cell>
          <cell r="F232">
            <v>19.79</v>
          </cell>
          <cell r="H232">
            <v>301.27</v>
          </cell>
        </row>
        <row r="233">
          <cell r="E233">
            <v>12976.53</v>
          </cell>
          <cell r="H233">
            <v>328.85</v>
          </cell>
          <cell r="I233">
            <v>72.08</v>
          </cell>
        </row>
        <row r="234">
          <cell r="E234">
            <v>21865.71</v>
          </cell>
          <cell r="F234">
            <v>1.21</v>
          </cell>
          <cell r="H234">
            <v>579.46</v>
          </cell>
          <cell r="I234">
            <v>129.68</v>
          </cell>
        </row>
      </sheetData>
      <sheetData sheetId="4">
        <row r="7">
          <cell r="E7">
            <v>1191.03</v>
          </cell>
          <cell r="G7">
            <v>7.6</v>
          </cell>
          <cell r="H7">
            <v>32.83</v>
          </cell>
        </row>
        <row r="8">
          <cell r="E8">
            <v>2356.5</v>
          </cell>
          <cell r="H8">
            <v>53.18</v>
          </cell>
        </row>
        <row r="9">
          <cell r="E9">
            <v>1957.42</v>
          </cell>
          <cell r="H9">
            <v>28.27</v>
          </cell>
        </row>
        <row r="10">
          <cell r="E10">
            <v>3114.84</v>
          </cell>
          <cell r="F10">
            <v>2.93</v>
          </cell>
          <cell r="H10">
            <v>166.92</v>
          </cell>
        </row>
        <row r="11">
          <cell r="E11">
            <v>4272.9399999999996</v>
          </cell>
          <cell r="H11">
            <v>74.790000000000006</v>
          </cell>
        </row>
        <row r="12">
          <cell r="E12">
            <v>2212.25</v>
          </cell>
          <cell r="H12">
            <v>67.92</v>
          </cell>
          <cell r="I12">
            <v>51.04</v>
          </cell>
        </row>
        <row r="13">
          <cell r="E13">
            <v>1526.99</v>
          </cell>
          <cell r="G13">
            <v>55.87</v>
          </cell>
          <cell r="H13">
            <v>135.55000000000001</v>
          </cell>
        </row>
        <row r="14">
          <cell r="E14">
            <v>3546</v>
          </cell>
          <cell r="H14">
            <v>155.13999999999999</v>
          </cell>
          <cell r="I14">
            <v>88.7</v>
          </cell>
        </row>
        <row r="15">
          <cell r="E15">
            <v>3680.47</v>
          </cell>
          <cell r="H15">
            <v>107.7</v>
          </cell>
          <cell r="I15">
            <v>24.83</v>
          </cell>
        </row>
        <row r="16">
          <cell r="E16">
            <v>3295.24</v>
          </cell>
          <cell r="H16">
            <v>109.87</v>
          </cell>
          <cell r="I16">
            <v>53.84</v>
          </cell>
        </row>
        <row r="17">
          <cell r="E17">
            <v>2126.19</v>
          </cell>
          <cell r="G17">
            <v>333.24</v>
          </cell>
          <cell r="H17">
            <v>62.36</v>
          </cell>
        </row>
        <row r="18">
          <cell r="E18">
            <v>2680.89</v>
          </cell>
          <cell r="H18">
            <v>98.67</v>
          </cell>
          <cell r="I18">
            <v>2.02</v>
          </cell>
        </row>
        <row r="19">
          <cell r="E19">
            <v>2749.14</v>
          </cell>
          <cell r="H19">
            <v>78.180000000000007</v>
          </cell>
        </row>
        <row r="20">
          <cell r="E20">
            <v>3814.67</v>
          </cell>
          <cell r="H20">
            <v>100.11</v>
          </cell>
        </row>
        <row r="21">
          <cell r="E21">
            <v>3780.33</v>
          </cell>
          <cell r="H21">
            <v>137.30000000000001</v>
          </cell>
          <cell r="I21">
            <v>1.77</v>
          </cell>
        </row>
        <row r="22">
          <cell r="E22">
            <v>3292.6</v>
          </cell>
          <cell r="H22">
            <v>144.22999999999999</v>
          </cell>
          <cell r="I22">
            <v>64.09</v>
          </cell>
        </row>
        <row r="23">
          <cell r="E23">
            <v>2839.16</v>
          </cell>
          <cell r="H23">
            <v>58.62</v>
          </cell>
          <cell r="I23">
            <v>43.5</v>
          </cell>
        </row>
        <row r="24">
          <cell r="E24">
            <v>4073.54</v>
          </cell>
          <cell r="H24">
            <v>109.2</v>
          </cell>
          <cell r="I24">
            <v>114.07</v>
          </cell>
        </row>
        <row r="25">
          <cell r="E25">
            <v>2620.42</v>
          </cell>
          <cell r="H25">
            <v>93.67</v>
          </cell>
          <cell r="I25">
            <v>145.25</v>
          </cell>
        </row>
        <row r="26">
          <cell r="E26">
            <v>2803.34</v>
          </cell>
          <cell r="H26">
            <v>180</v>
          </cell>
        </row>
        <row r="27">
          <cell r="E27">
            <v>3701.62</v>
          </cell>
          <cell r="H27">
            <v>82.06</v>
          </cell>
          <cell r="I27">
            <v>73.180000000000007</v>
          </cell>
        </row>
        <row r="28">
          <cell r="E28">
            <v>2948.58</v>
          </cell>
          <cell r="H28">
            <v>77.83</v>
          </cell>
          <cell r="I28">
            <v>50.92</v>
          </cell>
        </row>
        <row r="29">
          <cell r="E29">
            <v>1232.76</v>
          </cell>
          <cell r="H29">
            <v>17.059999999999999</v>
          </cell>
        </row>
        <row r="30">
          <cell r="E30">
            <v>4812.66</v>
          </cell>
          <cell r="H30">
            <v>133.86000000000001</v>
          </cell>
        </row>
        <row r="31">
          <cell r="E31">
            <v>2638.18</v>
          </cell>
          <cell r="H31">
            <v>143.35</v>
          </cell>
          <cell r="I31">
            <v>49.87</v>
          </cell>
        </row>
        <row r="32">
          <cell r="E32">
            <v>3972.65</v>
          </cell>
          <cell r="H32">
            <v>103.25</v>
          </cell>
        </row>
        <row r="33">
          <cell r="E33">
            <v>2533.14</v>
          </cell>
          <cell r="H33">
            <v>152.31</v>
          </cell>
          <cell r="I33">
            <v>84.05</v>
          </cell>
        </row>
        <row r="34">
          <cell r="E34">
            <v>1849.23</v>
          </cell>
          <cell r="H34">
            <v>49.87</v>
          </cell>
        </row>
        <row r="35">
          <cell r="E35">
            <v>4665.16</v>
          </cell>
          <cell r="H35">
            <v>232.5</v>
          </cell>
        </row>
        <row r="36">
          <cell r="E36">
            <v>2708.11</v>
          </cell>
          <cell r="F36">
            <v>0.11</v>
          </cell>
          <cell r="H36">
            <v>97.76</v>
          </cell>
          <cell r="I36">
            <v>26.45</v>
          </cell>
        </row>
        <row r="37">
          <cell r="E37">
            <v>1210.75</v>
          </cell>
          <cell r="H37">
            <v>40.85</v>
          </cell>
          <cell r="I37">
            <v>6.19</v>
          </cell>
        </row>
        <row r="38">
          <cell r="E38">
            <v>3096.5</v>
          </cell>
          <cell r="H38">
            <v>104.26</v>
          </cell>
          <cell r="I38">
            <v>31.6</v>
          </cell>
        </row>
        <row r="39">
          <cell r="E39">
            <v>3706.91</v>
          </cell>
          <cell r="H39">
            <v>55.36</v>
          </cell>
          <cell r="I39">
            <v>76.7</v>
          </cell>
        </row>
        <row r="40">
          <cell r="E40">
            <v>4698.53</v>
          </cell>
        </row>
        <row r="41">
          <cell r="E41">
            <v>1486.39</v>
          </cell>
          <cell r="H41">
            <v>27.91</v>
          </cell>
        </row>
        <row r="42">
          <cell r="E42">
            <v>4104.9399999999996</v>
          </cell>
          <cell r="H42">
            <v>208.48</v>
          </cell>
          <cell r="I42">
            <v>91.55</v>
          </cell>
        </row>
        <row r="43">
          <cell r="E43">
            <v>4651.37</v>
          </cell>
          <cell r="H43">
            <v>144.6</v>
          </cell>
          <cell r="I43">
            <v>117.73</v>
          </cell>
        </row>
        <row r="44">
          <cell r="E44">
            <v>5924.65</v>
          </cell>
          <cell r="H44">
            <v>166.34</v>
          </cell>
          <cell r="I44">
            <v>3</v>
          </cell>
        </row>
        <row r="45">
          <cell r="E45">
            <v>3166.88</v>
          </cell>
          <cell r="H45">
            <v>163.6</v>
          </cell>
          <cell r="I45">
            <v>168.15</v>
          </cell>
        </row>
        <row r="46">
          <cell r="E46">
            <v>1948.51</v>
          </cell>
          <cell r="H46">
            <v>44.98</v>
          </cell>
        </row>
        <row r="47">
          <cell r="E47">
            <v>3032.48</v>
          </cell>
          <cell r="H47">
            <v>169.28</v>
          </cell>
          <cell r="I47">
            <v>62.77</v>
          </cell>
        </row>
        <row r="48">
          <cell r="E48">
            <v>3157.37</v>
          </cell>
          <cell r="H48">
            <v>75.39</v>
          </cell>
        </row>
        <row r="49">
          <cell r="E49">
            <v>3104.11</v>
          </cell>
          <cell r="H49">
            <v>81</v>
          </cell>
        </row>
        <row r="50">
          <cell r="E50">
            <v>4710.88</v>
          </cell>
          <cell r="H50">
            <v>129.74</v>
          </cell>
          <cell r="I50">
            <v>22.21</v>
          </cell>
        </row>
        <row r="51">
          <cell r="E51">
            <v>2677.73</v>
          </cell>
          <cell r="H51">
            <v>100.69</v>
          </cell>
        </row>
        <row r="52">
          <cell r="E52">
            <v>4968.8</v>
          </cell>
          <cell r="H52">
            <v>104.2</v>
          </cell>
          <cell r="I52">
            <v>53.27</v>
          </cell>
        </row>
        <row r="53">
          <cell r="E53">
            <v>3439.38</v>
          </cell>
          <cell r="H53">
            <v>130.51</v>
          </cell>
        </row>
        <row r="54">
          <cell r="E54">
            <v>5108.74</v>
          </cell>
          <cell r="H54">
            <v>233.94</v>
          </cell>
          <cell r="I54">
            <v>7.19</v>
          </cell>
        </row>
        <row r="55">
          <cell r="E55">
            <v>1831.53</v>
          </cell>
        </row>
        <row r="63">
          <cell r="E63">
            <v>3968.06</v>
          </cell>
          <cell r="G63">
            <v>1382.75</v>
          </cell>
          <cell r="H63">
            <v>77.45</v>
          </cell>
        </row>
        <row r="64">
          <cell r="E64">
            <v>1837.66</v>
          </cell>
          <cell r="H64">
            <v>26.27</v>
          </cell>
        </row>
        <row r="65">
          <cell r="E65">
            <v>582.23</v>
          </cell>
          <cell r="H65">
            <v>4.88</v>
          </cell>
        </row>
        <row r="66">
          <cell r="E66">
            <v>1942.75</v>
          </cell>
          <cell r="H66">
            <v>129.68</v>
          </cell>
        </row>
        <row r="67">
          <cell r="E67">
            <v>789.1</v>
          </cell>
          <cell r="H67">
            <v>38.299999999999997</v>
          </cell>
        </row>
        <row r="68">
          <cell r="E68">
            <v>416.93</v>
          </cell>
          <cell r="H68">
            <v>10.51</v>
          </cell>
        </row>
        <row r="69">
          <cell r="E69">
            <v>6260.49</v>
          </cell>
          <cell r="H69">
            <v>315.99</v>
          </cell>
          <cell r="I69">
            <v>227.59</v>
          </cell>
        </row>
        <row r="70">
          <cell r="E70">
            <v>6091.36</v>
          </cell>
          <cell r="H70">
            <v>110.3</v>
          </cell>
          <cell r="I70">
            <v>44.29</v>
          </cell>
        </row>
        <row r="71">
          <cell r="E71">
            <v>827.48</v>
          </cell>
          <cell r="H71">
            <v>26.42</v>
          </cell>
        </row>
        <row r="72">
          <cell r="E72">
            <v>2103.27</v>
          </cell>
          <cell r="H72">
            <v>66.87</v>
          </cell>
        </row>
        <row r="73">
          <cell r="E73">
            <v>2643.55</v>
          </cell>
          <cell r="H73">
            <v>84.35</v>
          </cell>
        </row>
        <row r="74">
          <cell r="E74">
            <v>1436.28</v>
          </cell>
          <cell r="H74">
            <v>77.36</v>
          </cell>
        </row>
        <row r="75">
          <cell r="E75">
            <v>2759.29</v>
          </cell>
          <cell r="H75">
            <v>109.17</v>
          </cell>
        </row>
        <row r="76">
          <cell r="E76">
            <v>1099.94</v>
          </cell>
          <cell r="H76">
            <v>13.68</v>
          </cell>
        </row>
        <row r="77">
          <cell r="E77">
            <v>4430.7</v>
          </cell>
          <cell r="H77">
            <v>169.33</v>
          </cell>
        </row>
        <row r="78">
          <cell r="E78">
            <v>3579.71</v>
          </cell>
          <cell r="H78">
            <v>59.03</v>
          </cell>
        </row>
        <row r="79">
          <cell r="E79">
            <v>1549.54</v>
          </cell>
          <cell r="H79">
            <v>43.55</v>
          </cell>
        </row>
        <row r="80">
          <cell r="E80">
            <v>889.77</v>
          </cell>
          <cell r="H80">
            <v>50.17</v>
          </cell>
          <cell r="I80">
            <v>19.04</v>
          </cell>
        </row>
        <row r="81">
          <cell r="E81">
            <v>1375.62</v>
          </cell>
          <cell r="H81">
            <v>105.83</v>
          </cell>
        </row>
        <row r="82">
          <cell r="E82">
            <v>5975.88</v>
          </cell>
          <cell r="H82">
            <v>107.53</v>
          </cell>
        </row>
        <row r="83">
          <cell r="E83">
            <v>1877.81</v>
          </cell>
        </row>
        <row r="84">
          <cell r="E84">
            <v>196.84</v>
          </cell>
          <cell r="H84">
            <v>14.1</v>
          </cell>
        </row>
        <row r="85">
          <cell r="E85">
            <v>2055.64</v>
          </cell>
          <cell r="H85">
            <v>65.84</v>
          </cell>
        </row>
        <row r="86">
          <cell r="E86">
            <v>2915.25</v>
          </cell>
          <cell r="H86">
            <v>101.63</v>
          </cell>
        </row>
        <row r="87">
          <cell r="E87">
            <v>2033.39</v>
          </cell>
          <cell r="H87">
            <v>50.47</v>
          </cell>
        </row>
        <row r="88">
          <cell r="E88">
            <v>1608.32</v>
          </cell>
          <cell r="H88">
            <v>141.68</v>
          </cell>
        </row>
        <row r="89">
          <cell r="E89">
            <v>1200.43</v>
          </cell>
          <cell r="H89">
            <v>106.45</v>
          </cell>
          <cell r="I89">
            <v>13.51</v>
          </cell>
        </row>
        <row r="90">
          <cell r="E90">
            <v>1128.4100000000001</v>
          </cell>
          <cell r="H90">
            <v>80.989999999999995</v>
          </cell>
          <cell r="I90">
            <v>25.06</v>
          </cell>
        </row>
        <row r="91">
          <cell r="E91">
            <v>1834.05</v>
          </cell>
          <cell r="H91">
            <v>78.7</v>
          </cell>
        </row>
        <row r="92">
          <cell r="E92">
            <v>704.3</v>
          </cell>
          <cell r="H92">
            <v>104.46</v>
          </cell>
        </row>
        <row r="93">
          <cell r="E93">
            <v>2853.18</v>
          </cell>
          <cell r="H93">
            <v>156.84</v>
          </cell>
        </row>
        <row r="94">
          <cell r="E94">
            <v>3851.18</v>
          </cell>
          <cell r="H94">
            <v>134.44999999999999</v>
          </cell>
        </row>
        <row r="95">
          <cell r="E95">
            <v>2370.1999999999998</v>
          </cell>
          <cell r="H95">
            <v>163.89</v>
          </cell>
        </row>
        <row r="96">
          <cell r="E96">
            <v>3115.35</v>
          </cell>
          <cell r="H96">
            <v>85.4</v>
          </cell>
        </row>
        <row r="97">
          <cell r="E97">
            <v>1028.05</v>
          </cell>
          <cell r="H97">
            <v>123.33</v>
          </cell>
        </row>
        <row r="98">
          <cell r="E98">
            <v>9394.39</v>
          </cell>
          <cell r="H98">
            <v>187.32</v>
          </cell>
          <cell r="I98">
            <v>58.14</v>
          </cell>
        </row>
        <row r="99">
          <cell r="E99">
            <v>1012.92</v>
          </cell>
          <cell r="H99">
            <v>57.64</v>
          </cell>
        </row>
        <row r="100">
          <cell r="E100">
            <v>2187.87</v>
          </cell>
          <cell r="H100">
            <v>146.88</v>
          </cell>
        </row>
        <row r="101">
          <cell r="E101">
            <v>2377.35</v>
          </cell>
          <cell r="H101">
            <v>146.81</v>
          </cell>
          <cell r="I101">
            <v>2.97</v>
          </cell>
        </row>
        <row r="102">
          <cell r="E102">
            <v>5523.24</v>
          </cell>
          <cell r="H102">
            <v>288.27999999999997</v>
          </cell>
          <cell r="I102">
            <v>65.650000000000006</v>
          </cell>
        </row>
        <row r="103">
          <cell r="E103">
            <v>813.81</v>
          </cell>
        </row>
        <row r="104">
          <cell r="E104">
            <v>1121.21</v>
          </cell>
          <cell r="H104">
            <v>12.25</v>
          </cell>
        </row>
        <row r="105">
          <cell r="E105">
            <v>1922.16</v>
          </cell>
          <cell r="H105">
            <v>6.21</v>
          </cell>
        </row>
        <row r="106">
          <cell r="E106">
            <v>297.47000000000003</v>
          </cell>
        </row>
        <row r="107">
          <cell r="E107">
            <v>52.75</v>
          </cell>
        </row>
        <row r="121">
          <cell r="E121">
            <v>0</v>
          </cell>
        </row>
        <row r="122">
          <cell r="E122">
            <v>415.36</v>
          </cell>
        </row>
        <row r="123">
          <cell r="E123">
            <v>1704.2</v>
          </cell>
          <cell r="H123">
            <v>27.39</v>
          </cell>
        </row>
        <row r="124">
          <cell r="E124">
            <v>1012.69</v>
          </cell>
        </row>
        <row r="125">
          <cell r="E125">
            <v>11411.16</v>
          </cell>
          <cell r="H125">
            <v>111.82</v>
          </cell>
        </row>
        <row r="126">
          <cell r="E126">
            <v>401.88</v>
          </cell>
        </row>
        <row r="127">
          <cell r="E127">
            <v>5555.94</v>
          </cell>
          <cell r="H127">
            <v>47.52</v>
          </cell>
        </row>
        <row r="128">
          <cell r="E128">
            <v>2626.48</v>
          </cell>
          <cell r="G128">
            <v>110.99</v>
          </cell>
          <cell r="H128">
            <v>56.51</v>
          </cell>
        </row>
        <row r="129">
          <cell r="E129">
            <v>1516.16</v>
          </cell>
          <cell r="H129">
            <v>31.81</v>
          </cell>
        </row>
        <row r="130">
          <cell r="E130">
            <v>520.97</v>
          </cell>
        </row>
        <row r="131">
          <cell r="E131">
            <v>4127.8900000000003</v>
          </cell>
          <cell r="H131">
            <v>46.15</v>
          </cell>
        </row>
        <row r="132">
          <cell r="E132">
            <v>2410.3200000000002</v>
          </cell>
          <cell r="H132">
            <v>71.86</v>
          </cell>
        </row>
        <row r="133">
          <cell r="E133">
            <v>510.43</v>
          </cell>
          <cell r="H133">
            <v>4</v>
          </cell>
        </row>
        <row r="134">
          <cell r="E134">
            <v>5629.04</v>
          </cell>
          <cell r="H134">
            <v>23.31</v>
          </cell>
        </row>
        <row r="135">
          <cell r="E135">
            <v>1007.77</v>
          </cell>
          <cell r="H135">
            <v>27</v>
          </cell>
        </row>
        <row r="136">
          <cell r="E136">
            <v>192.93</v>
          </cell>
        </row>
        <row r="137">
          <cell r="E137">
            <v>7105.01</v>
          </cell>
          <cell r="H137">
            <v>10.47</v>
          </cell>
        </row>
        <row r="138">
          <cell r="E138">
            <v>157.16999999999999</v>
          </cell>
          <cell r="H138">
            <v>1</v>
          </cell>
        </row>
        <row r="146">
          <cell r="E146">
            <v>7877.9</v>
          </cell>
          <cell r="F146">
            <v>0</v>
          </cell>
          <cell r="H146">
            <v>176.43</v>
          </cell>
        </row>
        <row r="147">
          <cell r="E147">
            <v>26984.81</v>
          </cell>
          <cell r="G147">
            <v>377.57</v>
          </cell>
          <cell r="H147">
            <v>763.34</v>
          </cell>
        </row>
        <row r="148">
          <cell r="E148">
            <v>726.86</v>
          </cell>
        </row>
        <row r="149">
          <cell r="E149">
            <v>508.31</v>
          </cell>
          <cell r="G149">
            <v>166.82</v>
          </cell>
          <cell r="H149">
            <v>2.4</v>
          </cell>
        </row>
        <row r="150">
          <cell r="E150">
            <v>2537.62</v>
          </cell>
          <cell r="H150">
            <v>23.27</v>
          </cell>
          <cell r="I150">
            <v>7.88</v>
          </cell>
        </row>
        <row r="151">
          <cell r="E151">
            <v>4105.99</v>
          </cell>
          <cell r="H151">
            <v>86.6</v>
          </cell>
          <cell r="I151">
            <v>3.48</v>
          </cell>
        </row>
        <row r="152">
          <cell r="E152">
            <v>1936.2</v>
          </cell>
          <cell r="H152">
            <v>18.149999999999999</v>
          </cell>
        </row>
        <row r="153">
          <cell r="E153">
            <v>23192.560000000001</v>
          </cell>
          <cell r="F153">
            <v>21.54</v>
          </cell>
          <cell r="H153">
            <v>3093.13</v>
          </cell>
        </row>
        <row r="154">
          <cell r="E154">
            <v>6948.74</v>
          </cell>
          <cell r="H154">
            <v>200.87</v>
          </cell>
        </row>
        <row r="155">
          <cell r="E155">
            <v>5296.62</v>
          </cell>
          <cell r="F155">
            <v>15.4</v>
          </cell>
          <cell r="H155">
            <v>454.61</v>
          </cell>
        </row>
        <row r="156">
          <cell r="E156">
            <v>9982.48</v>
          </cell>
          <cell r="G156">
            <v>7.02</v>
          </cell>
          <cell r="H156">
            <v>176.69</v>
          </cell>
          <cell r="I156">
            <v>61.99</v>
          </cell>
        </row>
        <row r="157">
          <cell r="E157">
            <v>17266.990000000002</v>
          </cell>
          <cell r="H157">
            <v>166.77</v>
          </cell>
        </row>
        <row r="158">
          <cell r="E158">
            <v>394.4</v>
          </cell>
          <cell r="H158">
            <v>5.88</v>
          </cell>
        </row>
        <row r="170">
          <cell r="E170">
            <v>391.97</v>
          </cell>
        </row>
        <row r="171">
          <cell r="E171">
            <v>485.19</v>
          </cell>
          <cell r="H171">
            <v>10.88</v>
          </cell>
          <cell r="I171">
            <v>1</v>
          </cell>
        </row>
        <row r="172">
          <cell r="E172">
            <v>329.38</v>
          </cell>
          <cell r="H172">
            <v>7.38</v>
          </cell>
        </row>
        <row r="173">
          <cell r="E173">
            <v>719.37</v>
          </cell>
          <cell r="H173">
            <v>8.25</v>
          </cell>
        </row>
        <row r="174">
          <cell r="E174">
            <v>244.34</v>
          </cell>
        </row>
        <row r="175">
          <cell r="E175">
            <v>311.17</v>
          </cell>
          <cell r="H175">
            <v>4.37</v>
          </cell>
        </row>
        <row r="176">
          <cell r="E176">
            <v>892.95</v>
          </cell>
          <cell r="G176">
            <v>0</v>
          </cell>
          <cell r="H176">
            <v>6</v>
          </cell>
        </row>
        <row r="177">
          <cell r="E177">
            <v>549</v>
          </cell>
          <cell r="H177">
            <v>10.88</v>
          </cell>
        </row>
        <row r="178">
          <cell r="E178">
            <v>66.42</v>
          </cell>
          <cell r="H178">
            <v>0</v>
          </cell>
        </row>
        <row r="179">
          <cell r="E179">
            <v>636.33000000000004</v>
          </cell>
          <cell r="H179">
            <v>21.06</v>
          </cell>
        </row>
        <row r="180">
          <cell r="E180">
            <v>84</v>
          </cell>
          <cell r="G180">
            <v>0</v>
          </cell>
        </row>
        <row r="181">
          <cell r="E181">
            <v>759.38</v>
          </cell>
          <cell r="H181">
            <v>40.21</v>
          </cell>
        </row>
        <row r="182">
          <cell r="E182">
            <v>1094.3599999999999</v>
          </cell>
          <cell r="H182">
            <v>48.09</v>
          </cell>
        </row>
        <row r="183">
          <cell r="E183">
            <v>3383.84</v>
          </cell>
          <cell r="H183">
            <v>47.12</v>
          </cell>
        </row>
        <row r="184">
          <cell r="E184">
            <v>469.25</v>
          </cell>
          <cell r="H184">
            <v>25.06</v>
          </cell>
        </row>
        <row r="185">
          <cell r="E185">
            <v>74.650000000000006</v>
          </cell>
          <cell r="H185">
            <v>1.52</v>
          </cell>
        </row>
        <row r="186">
          <cell r="E186">
            <v>9.3800000000000008</v>
          </cell>
        </row>
        <row r="187">
          <cell r="E187">
            <v>623.4</v>
          </cell>
          <cell r="H187">
            <v>2</v>
          </cell>
          <cell r="I187">
            <v>1.38</v>
          </cell>
        </row>
        <row r="188">
          <cell r="E188">
            <v>556.34</v>
          </cell>
          <cell r="H188">
            <v>3.38</v>
          </cell>
        </row>
        <row r="189">
          <cell r="E189">
            <v>222.96</v>
          </cell>
          <cell r="H189">
            <v>4</v>
          </cell>
        </row>
        <row r="190">
          <cell r="E190">
            <v>268.02</v>
          </cell>
        </row>
        <row r="191">
          <cell r="E191">
            <v>17.260000000000002</v>
          </cell>
        </row>
        <row r="192">
          <cell r="E192">
            <v>184.89</v>
          </cell>
          <cell r="H192">
            <v>1.5</v>
          </cell>
        </row>
        <row r="193">
          <cell r="E193">
            <v>233.87</v>
          </cell>
          <cell r="H193">
            <v>3</v>
          </cell>
        </row>
        <row r="194">
          <cell r="E194">
            <v>9.4</v>
          </cell>
        </row>
        <row r="195">
          <cell r="E195">
            <v>1179.69</v>
          </cell>
          <cell r="H195">
            <v>7.76</v>
          </cell>
        </row>
        <row r="196">
          <cell r="E196">
            <v>1422.11</v>
          </cell>
          <cell r="H196">
            <v>4.8899999999999997</v>
          </cell>
        </row>
        <row r="197">
          <cell r="E197">
            <v>325.08</v>
          </cell>
          <cell r="H197">
            <v>4.4800000000000004</v>
          </cell>
          <cell r="I197">
            <v>1</v>
          </cell>
        </row>
        <row r="198">
          <cell r="E198">
            <v>24.26</v>
          </cell>
          <cell r="H198">
            <v>3</v>
          </cell>
        </row>
        <row r="199">
          <cell r="E199">
            <v>43.79</v>
          </cell>
          <cell r="H199">
            <v>1</v>
          </cell>
          <cell r="I199">
            <v>1</v>
          </cell>
        </row>
        <row r="200">
          <cell r="E200">
            <v>39.11</v>
          </cell>
        </row>
        <row r="201">
          <cell r="E201">
            <v>1.52</v>
          </cell>
        </row>
        <row r="202">
          <cell r="E202">
            <v>87.36</v>
          </cell>
          <cell r="H202">
            <v>3</v>
          </cell>
        </row>
        <row r="203">
          <cell r="E203">
            <v>46.91</v>
          </cell>
        </row>
        <row r="204">
          <cell r="E204">
            <v>37.369999999999997</v>
          </cell>
        </row>
        <row r="205">
          <cell r="E205">
            <v>28.65</v>
          </cell>
        </row>
        <row r="213">
          <cell r="E213">
            <v>2334.64</v>
          </cell>
          <cell r="H213">
            <v>6.53</v>
          </cell>
        </row>
        <row r="214">
          <cell r="E214">
            <v>2973.04</v>
          </cell>
          <cell r="H214">
            <v>33.39</v>
          </cell>
          <cell r="I214">
            <v>8.89</v>
          </cell>
        </row>
        <row r="215">
          <cell r="E215">
            <v>13980.62</v>
          </cell>
          <cell r="F215">
            <v>42.97</v>
          </cell>
          <cell r="H215">
            <v>646.08000000000004</v>
          </cell>
        </row>
        <row r="216">
          <cell r="E216">
            <v>344.99</v>
          </cell>
          <cell r="H216">
            <v>0</v>
          </cell>
        </row>
        <row r="217">
          <cell r="E217">
            <v>1196.02</v>
          </cell>
          <cell r="H217">
            <v>22.92</v>
          </cell>
        </row>
        <row r="219">
          <cell r="E219">
            <v>46.88</v>
          </cell>
          <cell r="H219">
            <v>1</v>
          </cell>
          <cell r="I219">
            <v>1.53</v>
          </cell>
        </row>
        <row r="220">
          <cell r="E220">
            <v>16.72</v>
          </cell>
          <cell r="H220">
            <v>0</v>
          </cell>
        </row>
        <row r="221">
          <cell r="H221">
            <v>1</v>
          </cell>
        </row>
        <row r="222">
          <cell r="E222">
            <v>1.07</v>
          </cell>
        </row>
      </sheetData>
      <sheetData sheetId="5">
        <row r="7">
          <cell r="E7">
            <v>421.56</v>
          </cell>
          <cell r="G7">
            <v>6.11</v>
          </cell>
          <cell r="H7">
            <v>13.67</v>
          </cell>
        </row>
        <row r="8">
          <cell r="E8">
            <v>1031.06</v>
          </cell>
          <cell r="H8">
            <v>35.35</v>
          </cell>
        </row>
        <row r="9">
          <cell r="E9">
            <v>844.67</v>
          </cell>
          <cell r="H9">
            <v>23.09</v>
          </cell>
        </row>
        <row r="10">
          <cell r="E10">
            <v>3458.8</v>
          </cell>
          <cell r="H10">
            <v>135.31</v>
          </cell>
        </row>
        <row r="11">
          <cell r="E11">
            <v>1238.69</v>
          </cell>
          <cell r="H11">
            <v>27.76</v>
          </cell>
        </row>
        <row r="12">
          <cell r="E12">
            <v>771.88</v>
          </cell>
          <cell r="H12">
            <v>53.48</v>
          </cell>
          <cell r="I12">
            <v>15.37</v>
          </cell>
        </row>
        <row r="13">
          <cell r="E13">
            <v>1809.52</v>
          </cell>
          <cell r="G13">
            <v>177.65</v>
          </cell>
          <cell r="H13">
            <v>12.22</v>
          </cell>
        </row>
        <row r="14">
          <cell r="E14">
            <v>1638.28</v>
          </cell>
          <cell r="H14">
            <v>72.36</v>
          </cell>
          <cell r="I14">
            <v>2.0099999999999998</v>
          </cell>
        </row>
        <row r="15">
          <cell r="E15">
            <v>1578.2</v>
          </cell>
          <cell r="H15">
            <v>59.31</v>
          </cell>
          <cell r="I15">
            <v>6</v>
          </cell>
        </row>
        <row r="16">
          <cell r="E16">
            <v>1291.18</v>
          </cell>
          <cell r="H16">
            <v>96.61</v>
          </cell>
          <cell r="I16">
            <v>10</v>
          </cell>
        </row>
        <row r="17">
          <cell r="E17">
            <v>475.08</v>
          </cell>
          <cell r="G17">
            <v>86.68</v>
          </cell>
          <cell r="H17">
            <v>20.010000000000002</v>
          </cell>
        </row>
        <row r="18">
          <cell r="E18">
            <v>2633.34</v>
          </cell>
          <cell r="H18">
            <v>130.02000000000001</v>
          </cell>
          <cell r="I18">
            <v>3.62</v>
          </cell>
        </row>
        <row r="19">
          <cell r="E19">
            <v>1540.79</v>
          </cell>
          <cell r="H19">
            <v>41.97</v>
          </cell>
        </row>
        <row r="20">
          <cell r="E20">
            <v>1887.66</v>
          </cell>
          <cell r="H20">
            <v>54.37</v>
          </cell>
        </row>
        <row r="21">
          <cell r="E21">
            <v>1605.32</v>
          </cell>
          <cell r="H21">
            <v>66.459999999999994</v>
          </cell>
        </row>
        <row r="22">
          <cell r="E22">
            <v>1566.61</v>
          </cell>
          <cell r="H22">
            <v>67.510000000000005</v>
          </cell>
          <cell r="I22">
            <v>35.25</v>
          </cell>
        </row>
        <row r="23">
          <cell r="E23">
            <v>2273.94</v>
          </cell>
          <cell r="H23">
            <v>83.82</v>
          </cell>
          <cell r="I23">
            <v>15.46</v>
          </cell>
        </row>
        <row r="24">
          <cell r="E24">
            <v>1873.58</v>
          </cell>
          <cell r="H24">
            <v>89.25</v>
          </cell>
          <cell r="I24">
            <v>71.39</v>
          </cell>
        </row>
        <row r="25">
          <cell r="E25">
            <v>1598.49</v>
          </cell>
          <cell r="H25">
            <v>69.180000000000007</v>
          </cell>
          <cell r="I25">
            <v>15.26</v>
          </cell>
        </row>
        <row r="26">
          <cell r="E26">
            <v>2043.62</v>
          </cell>
          <cell r="H26">
            <v>91.12</v>
          </cell>
        </row>
        <row r="27">
          <cell r="E27">
            <v>1937.48</v>
          </cell>
          <cell r="H27">
            <v>55.3</v>
          </cell>
          <cell r="I27">
            <v>27.95</v>
          </cell>
        </row>
        <row r="28">
          <cell r="E28">
            <v>1325.52</v>
          </cell>
          <cell r="H28">
            <v>50.95</v>
          </cell>
          <cell r="I28">
            <v>17.600000000000001</v>
          </cell>
        </row>
        <row r="29">
          <cell r="E29">
            <v>145</v>
          </cell>
          <cell r="H29">
            <v>2</v>
          </cell>
        </row>
        <row r="30">
          <cell r="E30">
            <v>2040.52</v>
          </cell>
          <cell r="H30">
            <v>62.37</v>
          </cell>
        </row>
        <row r="31">
          <cell r="E31">
            <v>2380.1799999999998</v>
          </cell>
          <cell r="H31">
            <v>134.37</v>
          </cell>
          <cell r="I31">
            <v>46.66</v>
          </cell>
        </row>
        <row r="32">
          <cell r="E32">
            <v>1864.25</v>
          </cell>
          <cell r="H32">
            <v>56.39</v>
          </cell>
        </row>
        <row r="33">
          <cell r="E33">
            <v>1472.23</v>
          </cell>
          <cell r="H33">
            <v>98.02</v>
          </cell>
          <cell r="I33">
            <v>4.5199999999999996</v>
          </cell>
        </row>
        <row r="34">
          <cell r="E34">
            <v>848.54</v>
          </cell>
          <cell r="H34">
            <v>31.54</v>
          </cell>
        </row>
        <row r="35">
          <cell r="E35">
            <v>1995.14</v>
          </cell>
          <cell r="H35">
            <v>90.47</v>
          </cell>
        </row>
        <row r="36">
          <cell r="E36">
            <v>1126.9100000000001</v>
          </cell>
          <cell r="H36">
            <v>47.83</v>
          </cell>
          <cell r="I36">
            <v>10.5</v>
          </cell>
        </row>
        <row r="37">
          <cell r="E37">
            <v>589.54999999999995</v>
          </cell>
          <cell r="H37">
            <v>0.52</v>
          </cell>
          <cell r="I37">
            <v>0</v>
          </cell>
        </row>
        <row r="38">
          <cell r="E38">
            <v>2706.54</v>
          </cell>
          <cell r="H38">
            <v>115.02</v>
          </cell>
          <cell r="I38">
            <v>38.590000000000003</v>
          </cell>
        </row>
        <row r="39">
          <cell r="E39">
            <v>2810.34</v>
          </cell>
          <cell r="H39">
            <v>50.7</v>
          </cell>
          <cell r="I39">
            <v>61.7</v>
          </cell>
        </row>
        <row r="40">
          <cell r="E40">
            <v>2060.46</v>
          </cell>
        </row>
        <row r="41">
          <cell r="E41">
            <v>869.97</v>
          </cell>
          <cell r="H41">
            <v>20.59</v>
          </cell>
        </row>
        <row r="42">
          <cell r="E42">
            <v>1759.67</v>
          </cell>
          <cell r="H42">
            <v>151.97</v>
          </cell>
          <cell r="I42">
            <v>49.1</v>
          </cell>
        </row>
        <row r="43">
          <cell r="E43">
            <v>3858.61</v>
          </cell>
          <cell r="H43">
            <v>104.29</v>
          </cell>
          <cell r="I43">
            <v>96.44</v>
          </cell>
        </row>
        <row r="44">
          <cell r="E44">
            <v>4666.8100000000004</v>
          </cell>
          <cell r="H44">
            <v>119.52</v>
          </cell>
          <cell r="I44">
            <v>12.48</v>
          </cell>
        </row>
        <row r="45">
          <cell r="E45">
            <v>2635.58</v>
          </cell>
          <cell r="H45">
            <v>112.41</v>
          </cell>
          <cell r="I45">
            <v>7.84</v>
          </cell>
        </row>
        <row r="46">
          <cell r="E46">
            <v>967.15</v>
          </cell>
          <cell r="H46">
            <v>26.74</v>
          </cell>
        </row>
        <row r="47">
          <cell r="E47">
            <v>2058.89</v>
          </cell>
          <cell r="H47">
            <v>135.80000000000001</v>
          </cell>
          <cell r="I47">
            <v>1.03</v>
          </cell>
        </row>
        <row r="48">
          <cell r="E48">
            <v>1548.69</v>
          </cell>
          <cell r="H48">
            <v>45.98</v>
          </cell>
        </row>
        <row r="49">
          <cell r="E49">
            <v>1262.18</v>
          </cell>
          <cell r="H49">
            <v>38.15</v>
          </cell>
        </row>
        <row r="50">
          <cell r="E50">
            <v>3260.06</v>
          </cell>
          <cell r="H50">
            <v>109.38</v>
          </cell>
          <cell r="I50">
            <v>0</v>
          </cell>
        </row>
        <row r="51">
          <cell r="E51">
            <v>1380.81</v>
          </cell>
          <cell r="H51">
            <v>57.38</v>
          </cell>
        </row>
        <row r="52">
          <cell r="E52">
            <v>2821.14</v>
          </cell>
          <cell r="H52">
            <v>77.459999999999994</v>
          </cell>
          <cell r="I52">
            <v>4.66</v>
          </cell>
        </row>
        <row r="53">
          <cell r="E53">
            <v>1830.73</v>
          </cell>
          <cell r="H53">
            <v>94.32</v>
          </cell>
        </row>
        <row r="54">
          <cell r="E54">
            <v>4691.3900000000003</v>
          </cell>
          <cell r="H54">
            <v>198.49</v>
          </cell>
          <cell r="I54">
            <v>0</v>
          </cell>
        </row>
        <row r="55">
          <cell r="E55">
            <v>1028.0999999999999</v>
          </cell>
        </row>
        <row r="63">
          <cell r="E63">
            <v>3581.59</v>
          </cell>
          <cell r="G63">
            <v>1152.42</v>
          </cell>
          <cell r="H63">
            <v>58.81</v>
          </cell>
        </row>
        <row r="64">
          <cell r="E64">
            <v>1439.81</v>
          </cell>
          <cell r="H64">
            <v>22.61</v>
          </cell>
        </row>
        <row r="65">
          <cell r="E65">
            <v>157.59</v>
          </cell>
          <cell r="H65">
            <v>4.51</v>
          </cell>
        </row>
        <row r="66">
          <cell r="E66">
            <v>681.2</v>
          </cell>
          <cell r="H66">
            <v>47.21</v>
          </cell>
        </row>
        <row r="67">
          <cell r="E67">
            <v>283.45</v>
          </cell>
          <cell r="H67">
            <v>12</v>
          </cell>
        </row>
        <row r="68">
          <cell r="E68">
            <v>187.52</v>
          </cell>
          <cell r="H68">
            <v>9</v>
          </cell>
        </row>
        <row r="69">
          <cell r="E69">
            <v>2586.9899999999998</v>
          </cell>
          <cell r="H69">
            <v>115.11</v>
          </cell>
          <cell r="I69">
            <v>0</v>
          </cell>
        </row>
        <row r="70">
          <cell r="E70">
            <v>1618.17</v>
          </cell>
          <cell r="H70">
            <v>27.79</v>
          </cell>
          <cell r="I70">
            <v>11.46</v>
          </cell>
        </row>
        <row r="71">
          <cell r="E71">
            <v>279.55</v>
          </cell>
          <cell r="H71">
            <v>12</v>
          </cell>
        </row>
        <row r="72">
          <cell r="E72">
            <v>665.82</v>
          </cell>
          <cell r="H72">
            <v>35.869999999999997</v>
          </cell>
        </row>
        <row r="73">
          <cell r="E73">
            <v>647.35</v>
          </cell>
          <cell r="H73">
            <v>28.93</v>
          </cell>
        </row>
        <row r="74">
          <cell r="E74">
            <v>421.87</v>
          </cell>
          <cell r="H74">
            <v>13.47</v>
          </cell>
        </row>
        <row r="75">
          <cell r="E75">
            <v>1252.51</v>
          </cell>
          <cell r="H75">
            <v>46.31</v>
          </cell>
        </row>
        <row r="76">
          <cell r="E76">
            <v>157.88999999999999</v>
          </cell>
          <cell r="H76">
            <v>1.85</v>
          </cell>
        </row>
        <row r="77">
          <cell r="E77">
            <v>1388.15</v>
          </cell>
          <cell r="H77">
            <v>46.66</v>
          </cell>
        </row>
        <row r="78">
          <cell r="E78">
            <v>890.95</v>
          </cell>
          <cell r="H78">
            <v>12.21</v>
          </cell>
        </row>
        <row r="79">
          <cell r="E79">
            <v>772.97</v>
          </cell>
          <cell r="H79">
            <v>21.87</v>
          </cell>
        </row>
        <row r="80">
          <cell r="E80">
            <v>352.84</v>
          </cell>
          <cell r="H80">
            <v>54.54</v>
          </cell>
          <cell r="I80">
            <v>1.94</v>
          </cell>
        </row>
        <row r="81">
          <cell r="E81">
            <v>569.49</v>
          </cell>
          <cell r="H81">
            <v>31.88</v>
          </cell>
        </row>
        <row r="82">
          <cell r="E82">
            <v>3124.6</v>
          </cell>
          <cell r="H82">
            <v>75.58</v>
          </cell>
        </row>
        <row r="83">
          <cell r="E83">
            <v>481.32</v>
          </cell>
        </row>
        <row r="84">
          <cell r="E84">
            <v>188.03</v>
          </cell>
          <cell r="H84">
            <v>8</v>
          </cell>
        </row>
        <row r="85">
          <cell r="E85">
            <v>696.1</v>
          </cell>
          <cell r="H85">
            <v>6.44</v>
          </cell>
        </row>
        <row r="86">
          <cell r="E86">
            <v>1268.2</v>
          </cell>
          <cell r="H86">
            <v>43.3</v>
          </cell>
        </row>
        <row r="87">
          <cell r="E87">
            <v>672.88</v>
          </cell>
          <cell r="H87">
            <v>22.77</v>
          </cell>
        </row>
        <row r="88">
          <cell r="E88">
            <v>693.89</v>
          </cell>
          <cell r="H88">
            <v>84.61</v>
          </cell>
        </row>
        <row r="89">
          <cell r="E89">
            <v>570.25</v>
          </cell>
          <cell r="H89">
            <v>40.69</v>
          </cell>
          <cell r="I89">
            <v>0.49</v>
          </cell>
        </row>
        <row r="90">
          <cell r="E90">
            <v>561.62</v>
          </cell>
          <cell r="H90">
            <v>35.79</v>
          </cell>
          <cell r="I90">
            <v>2</v>
          </cell>
        </row>
        <row r="91">
          <cell r="E91">
            <v>767.34</v>
          </cell>
          <cell r="H91">
            <v>24.41</v>
          </cell>
        </row>
        <row r="92">
          <cell r="E92">
            <v>726.91</v>
          </cell>
          <cell r="H92">
            <v>44.98</v>
          </cell>
        </row>
        <row r="93">
          <cell r="E93">
            <v>1057.22</v>
          </cell>
          <cell r="H93">
            <v>43.9</v>
          </cell>
        </row>
        <row r="94">
          <cell r="E94">
            <v>1334.9</v>
          </cell>
          <cell r="H94">
            <v>35.31</v>
          </cell>
        </row>
        <row r="95">
          <cell r="E95">
            <v>1262.4100000000001</v>
          </cell>
          <cell r="H95">
            <v>87.45</v>
          </cell>
        </row>
        <row r="96">
          <cell r="E96">
            <v>1135.3399999999999</v>
          </cell>
          <cell r="H96">
            <v>39.130000000000003</v>
          </cell>
        </row>
        <row r="97">
          <cell r="E97">
            <v>766.51</v>
          </cell>
          <cell r="H97">
            <v>61.14</v>
          </cell>
        </row>
        <row r="98">
          <cell r="E98">
            <v>2193.5100000000002</v>
          </cell>
          <cell r="H98">
            <v>55.4</v>
          </cell>
          <cell r="I98">
            <v>3</v>
          </cell>
        </row>
        <row r="99">
          <cell r="E99">
            <v>440.08</v>
          </cell>
          <cell r="H99">
            <v>23.33</v>
          </cell>
        </row>
        <row r="100">
          <cell r="E100">
            <v>658.97</v>
          </cell>
          <cell r="H100">
            <v>67.17</v>
          </cell>
        </row>
        <row r="101">
          <cell r="E101">
            <v>921.09</v>
          </cell>
          <cell r="H101">
            <v>40.619999999999997</v>
          </cell>
          <cell r="I101">
            <v>0.08</v>
          </cell>
        </row>
        <row r="102">
          <cell r="E102">
            <v>2129.54</v>
          </cell>
          <cell r="H102">
            <v>98.63</v>
          </cell>
          <cell r="I102">
            <v>131.41999999999999</v>
          </cell>
        </row>
        <row r="103">
          <cell r="E103">
            <v>391.93</v>
          </cell>
        </row>
        <row r="104">
          <cell r="E104">
            <v>552.41</v>
          </cell>
          <cell r="H104">
            <v>9.49</v>
          </cell>
        </row>
        <row r="105">
          <cell r="E105">
            <v>278.58999999999997</v>
          </cell>
          <cell r="H105">
            <v>5.89</v>
          </cell>
        </row>
        <row r="106">
          <cell r="E106">
            <v>102.46</v>
          </cell>
        </row>
        <row r="107">
          <cell r="E107">
            <v>20.420000000000002</v>
          </cell>
        </row>
        <row r="121">
          <cell r="E121">
            <v>0</v>
          </cell>
        </row>
        <row r="122">
          <cell r="E122">
            <v>149.97</v>
          </cell>
        </row>
        <row r="123">
          <cell r="E123">
            <v>1402.44</v>
          </cell>
          <cell r="H123">
            <v>23.33</v>
          </cell>
        </row>
        <row r="124">
          <cell r="E124">
            <v>497.08</v>
          </cell>
        </row>
        <row r="125">
          <cell r="E125">
            <v>9196.06</v>
          </cell>
          <cell r="H125">
            <v>102</v>
          </cell>
        </row>
        <row r="126">
          <cell r="E126">
            <v>188.49</v>
          </cell>
        </row>
        <row r="127">
          <cell r="E127">
            <v>5580.46</v>
          </cell>
          <cell r="H127">
            <v>33</v>
          </cell>
        </row>
        <row r="128">
          <cell r="E128">
            <v>1800.99</v>
          </cell>
          <cell r="H128">
            <v>23.52</v>
          </cell>
        </row>
        <row r="129">
          <cell r="E129">
            <v>1467.64</v>
          </cell>
          <cell r="H129">
            <v>28.37</v>
          </cell>
        </row>
        <row r="130">
          <cell r="E130">
            <v>171.64</v>
          </cell>
        </row>
        <row r="131">
          <cell r="E131">
            <v>2989.37</v>
          </cell>
          <cell r="H131">
            <v>40.67</v>
          </cell>
        </row>
        <row r="132">
          <cell r="E132">
            <v>3116.8</v>
          </cell>
          <cell r="H132">
            <v>67.5</v>
          </cell>
        </row>
        <row r="133">
          <cell r="E133">
            <v>161.84</v>
          </cell>
          <cell r="H133">
            <v>3</v>
          </cell>
        </row>
        <row r="134">
          <cell r="E134">
            <v>5176.45</v>
          </cell>
          <cell r="H134">
            <v>13.98</v>
          </cell>
        </row>
        <row r="135">
          <cell r="E135">
            <v>558.32000000000005</v>
          </cell>
          <cell r="H135">
            <v>32</v>
          </cell>
        </row>
        <row r="136">
          <cell r="E136">
            <v>202.74</v>
          </cell>
        </row>
        <row r="137">
          <cell r="E137">
            <v>4062.19</v>
          </cell>
          <cell r="H137">
            <v>52.18</v>
          </cell>
        </row>
        <row r="138">
          <cell r="E138">
            <v>222.86</v>
          </cell>
          <cell r="H138">
            <v>0</v>
          </cell>
        </row>
        <row r="146">
          <cell r="E146">
            <v>6438.93</v>
          </cell>
          <cell r="H146">
            <v>177.36</v>
          </cell>
        </row>
        <row r="147">
          <cell r="E147">
            <v>1197.51</v>
          </cell>
          <cell r="G147">
            <v>387.68</v>
          </cell>
          <cell r="H147">
            <v>713.19</v>
          </cell>
        </row>
        <row r="148">
          <cell r="E148">
            <v>303.72000000000003</v>
          </cell>
        </row>
        <row r="149">
          <cell r="E149">
            <v>231.07</v>
          </cell>
          <cell r="G149">
            <v>21.18</v>
          </cell>
          <cell r="H149">
            <v>1.86</v>
          </cell>
        </row>
        <row r="150">
          <cell r="E150">
            <v>1235.92</v>
          </cell>
          <cell r="H150">
            <v>24.23</v>
          </cell>
          <cell r="I150">
            <v>2.52</v>
          </cell>
        </row>
        <row r="151">
          <cell r="E151">
            <v>2249.9299999999998</v>
          </cell>
          <cell r="H151">
            <v>64.819999999999993</v>
          </cell>
          <cell r="I151">
            <v>2.52</v>
          </cell>
        </row>
        <row r="152">
          <cell r="E152">
            <v>1494.6</v>
          </cell>
          <cell r="H152">
            <v>17.89</v>
          </cell>
        </row>
        <row r="153">
          <cell r="E153">
            <v>21856.51</v>
          </cell>
          <cell r="H153">
            <v>3474.58</v>
          </cell>
        </row>
        <row r="154">
          <cell r="E154">
            <v>6458.56</v>
          </cell>
          <cell r="H154">
            <v>145.41999999999999</v>
          </cell>
        </row>
        <row r="155">
          <cell r="E155">
            <v>3392.61</v>
          </cell>
          <cell r="H155">
            <v>470.47</v>
          </cell>
        </row>
        <row r="156">
          <cell r="E156">
            <v>8499.76</v>
          </cell>
          <cell r="G156">
            <v>5.36</v>
          </cell>
          <cell r="H156">
            <v>162.59</v>
          </cell>
          <cell r="I156">
            <v>59.94</v>
          </cell>
        </row>
        <row r="157">
          <cell r="E157">
            <v>14716.82</v>
          </cell>
          <cell r="H157">
            <v>150.88</v>
          </cell>
        </row>
        <row r="158">
          <cell r="E158">
            <v>345.52</v>
          </cell>
          <cell r="H158">
            <v>7.37</v>
          </cell>
        </row>
        <row r="170">
          <cell r="E170">
            <v>11.44</v>
          </cell>
        </row>
        <row r="171">
          <cell r="E171">
            <v>366.17</v>
          </cell>
          <cell r="H171">
            <v>6.32</v>
          </cell>
          <cell r="I171">
            <v>1</v>
          </cell>
        </row>
        <row r="172">
          <cell r="E172">
            <v>292.94</v>
          </cell>
          <cell r="H172">
            <v>7.84</v>
          </cell>
        </row>
        <row r="173">
          <cell r="E173">
            <v>223.21</v>
          </cell>
          <cell r="H173">
            <v>5.48</v>
          </cell>
        </row>
        <row r="174">
          <cell r="E174">
            <v>99.9</v>
          </cell>
        </row>
        <row r="175">
          <cell r="E175">
            <v>54.59</v>
          </cell>
          <cell r="H175">
            <v>2</v>
          </cell>
        </row>
        <row r="176">
          <cell r="E176">
            <v>94.7</v>
          </cell>
          <cell r="H176">
            <v>1</v>
          </cell>
        </row>
        <row r="177">
          <cell r="E177">
            <v>184.57</v>
          </cell>
          <cell r="H177">
            <v>7.47</v>
          </cell>
        </row>
        <row r="178">
          <cell r="E178">
            <v>2.89</v>
          </cell>
          <cell r="H178">
            <v>0</v>
          </cell>
        </row>
        <row r="179">
          <cell r="E179">
            <v>248.9</v>
          </cell>
          <cell r="H179">
            <v>8.7200000000000006</v>
          </cell>
        </row>
        <row r="180">
          <cell r="E180">
            <v>95.64</v>
          </cell>
        </row>
        <row r="181">
          <cell r="E181">
            <v>476.28</v>
          </cell>
          <cell r="H181">
            <v>26.47</v>
          </cell>
        </row>
        <row r="182">
          <cell r="E182">
            <v>510.08</v>
          </cell>
          <cell r="H182">
            <v>25.31</v>
          </cell>
        </row>
        <row r="183">
          <cell r="E183">
            <v>1647.15</v>
          </cell>
          <cell r="H183">
            <v>42.76</v>
          </cell>
        </row>
        <row r="184">
          <cell r="E184">
            <v>218.91</v>
          </cell>
          <cell r="H184">
            <v>8.52</v>
          </cell>
        </row>
        <row r="185">
          <cell r="E185">
            <v>41.06</v>
          </cell>
          <cell r="H185">
            <v>1.34</v>
          </cell>
        </row>
        <row r="186">
          <cell r="E186">
            <v>5</v>
          </cell>
        </row>
        <row r="187">
          <cell r="E187">
            <v>427.26</v>
          </cell>
          <cell r="H187">
            <v>1</v>
          </cell>
        </row>
        <row r="188">
          <cell r="E188">
            <v>321.24</v>
          </cell>
          <cell r="H188">
            <v>2</v>
          </cell>
        </row>
        <row r="189">
          <cell r="E189">
            <v>207.8</v>
          </cell>
          <cell r="H189">
            <v>3</v>
          </cell>
        </row>
        <row r="190">
          <cell r="E190">
            <v>333.38</v>
          </cell>
        </row>
        <row r="191">
          <cell r="E191">
            <v>6.33</v>
          </cell>
        </row>
        <row r="192">
          <cell r="E192">
            <v>88.63</v>
          </cell>
          <cell r="H192">
            <v>1.5</v>
          </cell>
        </row>
        <row r="193">
          <cell r="E193">
            <v>127.67</v>
          </cell>
          <cell r="H193">
            <v>3</v>
          </cell>
        </row>
        <row r="194">
          <cell r="E194">
            <v>1.96</v>
          </cell>
        </row>
        <row r="195">
          <cell r="E195">
            <v>380.26</v>
          </cell>
          <cell r="H195">
            <v>7</v>
          </cell>
        </row>
        <row r="196">
          <cell r="E196">
            <v>485.45</v>
          </cell>
          <cell r="H196">
            <v>3.48</v>
          </cell>
        </row>
        <row r="197">
          <cell r="E197">
            <v>193.59</v>
          </cell>
          <cell r="H197">
            <v>3.5</v>
          </cell>
          <cell r="I197">
            <v>1</v>
          </cell>
        </row>
        <row r="198">
          <cell r="E198">
            <v>17.329999999999998</v>
          </cell>
          <cell r="H198">
            <v>3</v>
          </cell>
        </row>
        <row r="199">
          <cell r="E199">
            <v>42.99</v>
          </cell>
          <cell r="H199">
            <v>1</v>
          </cell>
        </row>
        <row r="200">
          <cell r="E200">
            <v>0</v>
          </cell>
        </row>
        <row r="201">
          <cell r="E201">
            <v>0</v>
          </cell>
        </row>
        <row r="202">
          <cell r="E202">
            <v>50.91</v>
          </cell>
          <cell r="H202">
            <v>2.85</v>
          </cell>
        </row>
        <row r="203">
          <cell r="E203">
            <v>14.93</v>
          </cell>
        </row>
        <row r="204">
          <cell r="E204">
            <v>3</v>
          </cell>
        </row>
        <row r="205">
          <cell r="E205">
            <v>9.49</v>
          </cell>
        </row>
        <row r="213">
          <cell r="E213">
            <v>1105.1099999999999</v>
          </cell>
          <cell r="H213">
            <v>2.4700000000000002</v>
          </cell>
        </row>
        <row r="214">
          <cell r="E214">
            <v>2635.06</v>
          </cell>
          <cell r="H214">
            <v>25.04</v>
          </cell>
          <cell r="I214">
            <v>6.29</v>
          </cell>
        </row>
        <row r="215">
          <cell r="E215">
            <v>12175.33</v>
          </cell>
          <cell r="H215">
            <v>546.37</v>
          </cell>
        </row>
        <row r="216">
          <cell r="E216">
            <v>172.67</v>
          </cell>
          <cell r="H216">
            <v>0</v>
          </cell>
        </row>
        <row r="217">
          <cell r="E217">
            <v>1271.1600000000001</v>
          </cell>
          <cell r="H217">
            <v>29.9</v>
          </cell>
        </row>
        <row r="219">
          <cell r="E219">
            <v>23.2</v>
          </cell>
          <cell r="H219">
            <v>2</v>
          </cell>
          <cell r="I219">
            <v>0.47</v>
          </cell>
        </row>
        <row r="220">
          <cell r="E220">
            <v>18.87</v>
          </cell>
          <cell r="H220">
            <v>0</v>
          </cell>
        </row>
        <row r="221">
          <cell r="H221">
            <v>1</v>
          </cell>
        </row>
        <row r="222">
          <cell r="E222">
            <v>0.93</v>
          </cell>
        </row>
        <row r="230">
          <cell r="E230">
            <v>5917.87</v>
          </cell>
          <cell r="F230">
            <v>0</v>
          </cell>
          <cell r="H230">
            <v>495.62</v>
          </cell>
        </row>
        <row r="231">
          <cell r="E231">
            <v>5361.04</v>
          </cell>
          <cell r="F231">
            <v>0</v>
          </cell>
          <cell r="H231">
            <v>145.69999999999999</v>
          </cell>
          <cell r="I231">
            <v>34.880000000000003</v>
          </cell>
        </row>
        <row r="232">
          <cell r="E232">
            <v>5620.96</v>
          </cell>
          <cell r="F232">
            <v>0</v>
          </cell>
          <cell r="G232">
            <v>44.76</v>
          </cell>
          <cell r="H232">
            <v>319.24</v>
          </cell>
        </row>
        <row r="233">
          <cell r="E233">
            <v>9110.81</v>
          </cell>
          <cell r="G233">
            <v>44.07</v>
          </cell>
          <cell r="H233">
            <v>361.43</v>
          </cell>
          <cell r="I233">
            <v>5.18</v>
          </cell>
        </row>
        <row r="234">
          <cell r="E234">
            <v>9086.09</v>
          </cell>
          <cell r="F234">
            <v>0</v>
          </cell>
          <cell r="H234">
            <v>495.62</v>
          </cell>
          <cell r="I234">
            <v>54.31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6"/>
  <sheetViews>
    <sheetView tabSelected="1" view="pageBreakPreview" topLeftCell="A13" zoomScale="60" zoomScaleNormal="90" workbookViewId="0">
      <selection activeCell="A155" sqref="A1:XFD1048576"/>
    </sheetView>
  </sheetViews>
  <sheetFormatPr defaultColWidth="11.5703125" defaultRowHeight="15"/>
  <cols>
    <col min="1" max="1" width="6.42578125" style="1" customWidth="1"/>
    <col min="2" max="2" width="23.42578125" style="1" customWidth="1"/>
    <col min="3" max="3" width="15.5703125" style="1" customWidth="1"/>
    <col min="4" max="4" width="14.7109375" style="1" customWidth="1"/>
    <col min="5" max="5" width="19" style="2" customWidth="1"/>
    <col min="6" max="6" width="18.5703125" style="2" customWidth="1"/>
    <col min="7" max="7" width="13.28515625" style="2" customWidth="1"/>
    <col min="8" max="8" width="11.140625" style="2" customWidth="1"/>
    <col min="9" max="9" width="11.7109375" style="2" customWidth="1"/>
    <col min="10" max="10" width="12.28515625" style="2" customWidth="1"/>
    <col min="11" max="11" width="14.7109375" style="1" customWidth="1"/>
    <col min="12" max="12" width="14.140625" style="1" customWidth="1"/>
    <col min="13" max="13" width="13" style="1" customWidth="1"/>
    <col min="14" max="14" width="11" style="3" customWidth="1"/>
    <col min="15" max="15" width="11.5703125" style="1"/>
    <col min="16" max="19" width="11.140625" style="1" customWidth="1"/>
  </cols>
  <sheetData>
    <row r="1" spans="1:19" ht="15.7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4"/>
      <c r="M1" s="5"/>
    </row>
    <row r="2" spans="1:19">
      <c r="A2" s="5"/>
      <c r="B2" s="5"/>
      <c r="C2" s="5"/>
      <c r="D2" s="5"/>
      <c r="E2" s="6"/>
      <c r="F2" s="6"/>
      <c r="G2" s="6"/>
      <c r="H2" s="6"/>
      <c r="I2" s="6"/>
      <c r="J2" s="6"/>
      <c r="K2" s="5"/>
      <c r="L2" s="5"/>
      <c r="M2" s="5"/>
    </row>
    <row r="3" spans="1:19">
      <c r="A3" s="5"/>
      <c r="B3" s="5"/>
      <c r="C3" s="5"/>
      <c r="D3" s="5"/>
      <c r="E3" s="6"/>
      <c r="F3" s="6"/>
      <c r="G3" s="6"/>
      <c r="H3" s="6"/>
      <c r="I3" s="6"/>
      <c r="J3" s="6"/>
      <c r="K3" s="5"/>
      <c r="L3" s="5"/>
      <c r="M3" s="5"/>
    </row>
    <row r="4" spans="1:19" ht="12.75">
      <c r="A4" s="79" t="s">
        <v>1</v>
      </c>
      <c r="B4" s="80" t="s">
        <v>2</v>
      </c>
      <c r="C4" s="80" t="s">
        <v>3</v>
      </c>
      <c r="D4" s="80" t="s">
        <v>4</v>
      </c>
      <c r="E4" s="80" t="s">
        <v>5</v>
      </c>
      <c r="F4" s="80"/>
      <c r="G4" s="80"/>
      <c r="H4" s="80"/>
      <c r="I4" s="80"/>
      <c r="J4" s="80" t="s">
        <v>6</v>
      </c>
      <c r="K4" s="80" t="s">
        <v>7</v>
      </c>
      <c r="L4" s="80"/>
      <c r="M4" s="80"/>
      <c r="N4" s="82"/>
    </row>
    <row r="5" spans="1:19" ht="38.25">
      <c r="A5" s="79"/>
      <c r="B5" s="80"/>
      <c r="C5" s="80"/>
      <c r="D5" s="80"/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0"/>
      <c r="K5" s="8" t="s">
        <v>13</v>
      </c>
      <c r="L5" s="8" t="s">
        <v>14</v>
      </c>
      <c r="M5" s="8" t="s">
        <v>15</v>
      </c>
      <c r="N5" s="82"/>
      <c r="P5" s="9"/>
      <c r="Q5" s="9"/>
      <c r="R5" s="9"/>
    </row>
    <row r="6" spans="1:19">
      <c r="A6" s="81" t="s">
        <v>16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O6" s="9"/>
      <c r="P6" s="10"/>
      <c r="Q6" s="10"/>
      <c r="R6" s="10"/>
      <c r="S6" s="10"/>
    </row>
    <row r="7" spans="1:19">
      <c r="A7" s="11">
        <v>1</v>
      </c>
      <c r="B7" s="12" t="s">
        <v>17</v>
      </c>
      <c r="C7" s="13">
        <v>119</v>
      </c>
      <c r="D7" s="13">
        <v>310.7</v>
      </c>
      <c r="E7" s="14">
        <f>SUM([1]Cічень!E7+[1]Лютий!E7+[1]Березень!E7+[1]Квітень!E7+[1]Травень!E7+[1]Червень!E7)</f>
        <v>5779.68</v>
      </c>
      <c r="F7" s="14">
        <f>SUM([1]Cічень!F7+[1]Лютий!F7+[1]Березень!F7+[1]Квітень!F7+[1]Травень!F7+[1]Червень!F7)</f>
        <v>28.6</v>
      </c>
      <c r="G7" s="14">
        <f>SUM([1]Cічень!G7+[1]Лютий!G7+[1]Березень!G7+[1]Квітень!G7+[1]Травень!G7+[1]Червень!G7)</f>
        <v>115.19</v>
      </c>
      <c r="H7" s="14">
        <f>SUM([1]Cічень!H7+[1]Лютий!H7+[1]Березень!H7+[1]Квітень!H7+[1]Травень!H7+[1]Червень!H7)</f>
        <v>170.79</v>
      </c>
      <c r="I7" s="14">
        <f>SUM([1]Cічень!I7+[1]Лютий!I7+[1]Березень!I7+[1]Квітень!I7+[1]Травень!I7+[1]Червень!I7)</f>
        <v>0</v>
      </c>
      <c r="J7" s="15">
        <f t="shared" ref="J7:J38" si="0">K7/D7</f>
        <v>129.17858062439655</v>
      </c>
      <c r="K7" s="16">
        <f t="shared" ref="K7:K38" si="1">L7+M7+E7</f>
        <v>40135.785000000003</v>
      </c>
      <c r="L7" s="16">
        <f t="shared" ref="L7:L38" si="2">F7*1163</f>
        <v>33261.800000000003</v>
      </c>
      <c r="M7" s="16">
        <f t="shared" ref="M7:M38" si="3">G7*9.5</f>
        <v>1094.3050000000001</v>
      </c>
      <c r="N7" s="17"/>
      <c r="O7" s="18"/>
      <c r="P7" s="19"/>
    </row>
    <row r="8" spans="1:19">
      <c r="A8" s="11">
        <v>2</v>
      </c>
      <c r="B8" s="12" t="s">
        <v>18</v>
      </c>
      <c r="C8" s="13">
        <v>48</v>
      </c>
      <c r="D8" s="13">
        <v>529</v>
      </c>
      <c r="E8" s="14">
        <f>SUM([1]Cічень!E9+[1]Лютий!E9+[1]Березень!E9+[1]Квітень!E9+[1]Травень!E9+[1]Червень!E9)</f>
        <v>9818.86</v>
      </c>
      <c r="F8" s="14">
        <f>SUM([1]Cічень!F9+[1]Лютий!F9+[1]Березень!F9+[1]Квітень!F9+[1]Травень!F9+[1]Червень!F9)</f>
        <v>0</v>
      </c>
      <c r="G8" s="14">
        <f>SUM([1]Cічень!G9+[1]Лютий!G9+[1]Березень!G9+[1]Квітень!G9+[1]Травень!G9+[1]Червень!G9)</f>
        <v>5945.73</v>
      </c>
      <c r="H8" s="14">
        <f>SUM([1]Cічень!H9+[1]Лютий!H9+[1]Березень!H9+[1]Квітень!H9+[1]Травень!H9+[1]Червень!H9)</f>
        <v>192.9</v>
      </c>
      <c r="I8" s="14">
        <f>SUM([1]Cічень!I9+[1]Лютий!I9+[1]Березень!I9+[1]Квітень!I9+[1]Травень!I9+[1]Червень!I9)</f>
        <v>0</v>
      </c>
      <c r="J8" s="15">
        <f t="shared" si="0"/>
        <v>125.33704158790169</v>
      </c>
      <c r="K8" s="16">
        <f t="shared" si="1"/>
        <v>66303.294999999998</v>
      </c>
      <c r="L8" s="16">
        <f t="shared" si="2"/>
        <v>0</v>
      </c>
      <c r="M8" s="16">
        <f t="shared" si="3"/>
        <v>56484.434999999998</v>
      </c>
      <c r="N8" s="17"/>
      <c r="O8" s="18"/>
      <c r="P8" s="19"/>
    </row>
    <row r="9" spans="1:19">
      <c r="A9" s="11">
        <v>3</v>
      </c>
      <c r="B9" s="12" t="s">
        <v>19</v>
      </c>
      <c r="C9" s="13">
        <v>115</v>
      </c>
      <c r="D9" s="13">
        <v>1993.12</v>
      </c>
      <c r="E9" s="14">
        <f>SUM([1]Cічень!E11+[1]Лютий!E11+[1]Березень!E11+[1]Квітень!E11+[1]Травень!E11+[1]Червень!E11)</f>
        <v>22285.909999999996</v>
      </c>
      <c r="F9" s="14">
        <f>SUM([1]Cічень!F11+[1]Лютий!F11+[1]Березень!F11+[1]Квітень!F11+[1]Травень!F11+[1]Червень!F11)</f>
        <v>192.3</v>
      </c>
      <c r="G9" s="14">
        <f>SUM([1]Cічень!G11+[1]Лютий!G11+[1]Березень!G11+[1]Квітень!G11+[1]Травень!G11+[1]Червень!G11)</f>
        <v>0</v>
      </c>
      <c r="H9" s="14">
        <f>SUM([1]Cічень!H11+[1]Лютий!H11+[1]Березень!H11+[1]Квітень!H11+[1]Травень!H11+[1]Червень!H11)</f>
        <v>343.7</v>
      </c>
      <c r="I9" s="14">
        <f>SUM([1]Cічень!I11+[1]Лютий!I11+[1]Березень!I11+[1]Квітень!I11+[1]Травень!I11+[1]Червень!I11)</f>
        <v>0</v>
      </c>
      <c r="J9" s="15">
        <f t="shared" si="0"/>
        <v>123.38986613951997</v>
      </c>
      <c r="K9" s="16">
        <f t="shared" si="1"/>
        <v>245930.81000000003</v>
      </c>
      <c r="L9" s="16">
        <f t="shared" si="2"/>
        <v>223644.90000000002</v>
      </c>
      <c r="M9" s="16">
        <f t="shared" si="3"/>
        <v>0</v>
      </c>
      <c r="N9" s="17"/>
      <c r="O9" s="18"/>
      <c r="P9" s="19"/>
    </row>
    <row r="10" spans="1:19">
      <c r="A10" s="11">
        <v>4</v>
      </c>
      <c r="B10" s="12" t="s">
        <v>20</v>
      </c>
      <c r="C10" s="13">
        <v>156</v>
      </c>
      <c r="D10" s="13">
        <v>570</v>
      </c>
      <c r="E10" s="14">
        <f>SUM([1]Cічень!E13+[1]Лютий!E13+[1]Березень!E13+[1]Квітень!E13+[1]Травень!E13+[1]Червень!E13)</f>
        <v>11922.699999999999</v>
      </c>
      <c r="F10" s="14">
        <f>SUM([1]Cічень!F13+[1]Лютий!F13+[1]Березень!F13+[1]Квітень!F13+[1]Травень!F13+[1]Червень!F13)</f>
        <v>0</v>
      </c>
      <c r="G10" s="14">
        <f>SUM([1]Cічень!G13+[1]Лютий!G13+[1]Березень!G13+[1]Квітень!G13+[1]Травень!G13+[1]Червень!G13)</f>
        <v>5587.93</v>
      </c>
      <c r="H10" s="14">
        <f>SUM([1]Cічень!H13+[1]Лютий!H13+[1]Березень!H13+[1]Квітень!H13+[1]Травень!H13+[1]Червень!H13)</f>
        <v>297.48</v>
      </c>
      <c r="I10" s="14">
        <f>SUM([1]Cічень!I13+[1]Лютий!I13+[1]Березень!I13+[1]Квітень!I13+[1]Травень!I13+[1]Червень!I13)</f>
        <v>0</v>
      </c>
      <c r="J10" s="15">
        <f t="shared" si="0"/>
        <v>114.04918421052632</v>
      </c>
      <c r="K10" s="16">
        <f t="shared" si="1"/>
        <v>65008.035000000003</v>
      </c>
      <c r="L10" s="16">
        <f t="shared" si="2"/>
        <v>0</v>
      </c>
      <c r="M10" s="16">
        <f t="shared" si="3"/>
        <v>53085.335000000006</v>
      </c>
      <c r="N10" s="17"/>
      <c r="O10" s="18"/>
      <c r="P10" s="19"/>
    </row>
    <row r="11" spans="1:19">
      <c r="A11" s="11">
        <v>5</v>
      </c>
      <c r="B11" s="12" t="s">
        <v>21</v>
      </c>
      <c r="C11" s="20">
        <v>124</v>
      </c>
      <c r="D11" s="13">
        <v>627.79999999999995</v>
      </c>
      <c r="E11" s="14">
        <f>SUM([1]Cічень!E8+[1]Лютий!E8+[1]Березень!E8+[1]Квітень!E8+[1]Травень!E8+[1]Червень!E8)</f>
        <v>14201.3</v>
      </c>
      <c r="F11" s="14">
        <f>SUM([1]Cічень!F8+[1]Лютий!F8+[1]Березень!F8+[1]Квітень!F8+[1]Травень!F8+[1]Червень!F8)</f>
        <v>48.95</v>
      </c>
      <c r="G11" s="14">
        <f>SUM([1]Cічень!G8+[1]Лютий!G8+[1]Березень!G8+[1]Квітень!G8+[1]Травень!G8+[1]Червень!G8)</f>
        <v>0</v>
      </c>
      <c r="H11" s="14">
        <f>SUM([1]Cічень!H8+[1]Лютий!H8+[1]Березень!H8+[1]Квітень!H8+[1]Травень!H8+[1]Червень!H8)</f>
        <v>261.11</v>
      </c>
      <c r="I11" s="14">
        <f>SUM([1]Cічень!I8+[1]Лютий!I8+[1]Березень!I8+[1]Квітень!I8+[1]Травень!I8+[1]Червень!I8)</f>
        <v>0</v>
      </c>
      <c r="J11" s="15">
        <f t="shared" si="0"/>
        <v>113.30065307422748</v>
      </c>
      <c r="K11" s="16">
        <f t="shared" si="1"/>
        <v>71130.150000000009</v>
      </c>
      <c r="L11" s="16">
        <f t="shared" si="2"/>
        <v>56928.850000000006</v>
      </c>
      <c r="M11" s="16">
        <f t="shared" si="3"/>
        <v>0</v>
      </c>
      <c r="N11" s="17"/>
      <c r="O11" s="18"/>
      <c r="P11" s="19"/>
    </row>
    <row r="12" spans="1:19">
      <c r="A12" s="11">
        <v>6</v>
      </c>
      <c r="B12" s="12" t="s">
        <v>22</v>
      </c>
      <c r="C12" s="13">
        <v>156</v>
      </c>
      <c r="D12" s="13">
        <v>951.3</v>
      </c>
      <c r="E12" s="14">
        <f>SUM([1]Cічень!E19+[1]Лютий!E19+[1]Березень!E19+[1]Квітень!E19+[1]Травень!E19+[1]Червень!E19)</f>
        <v>17521.43</v>
      </c>
      <c r="F12" s="14">
        <f>SUM([1]Cічень!F19+[1]Лютий!F19+[1]Березень!F19+[1]Квітень!F19+[1]Травень!F19+[1]Червень!F19)</f>
        <v>62.079999999999991</v>
      </c>
      <c r="G12" s="14">
        <f>SUM([1]Cічень!G19+[1]Лютий!G19+[1]Березень!G19+[1]Квітень!G19+[1]Травень!G19+[1]Червень!G19)</f>
        <v>0</v>
      </c>
      <c r="H12" s="14">
        <f>SUM([1]Cічень!H19+[1]Лютий!H19+[1]Березень!H19+[1]Квітень!H19+[1]Травень!H19+[1]Червень!H19)</f>
        <v>422.91999999999996</v>
      </c>
      <c r="I12" s="14">
        <f>SUM([1]Cічень!I19+[1]Лютий!I19+[1]Березень!I19+[1]Квітень!I19+[1]Травень!I19+[1]Червень!I19)</f>
        <v>0</v>
      </c>
      <c r="J12" s="15">
        <f t="shared" si="0"/>
        <v>94.313539367181761</v>
      </c>
      <c r="K12" s="16">
        <f t="shared" si="1"/>
        <v>89720.47</v>
      </c>
      <c r="L12" s="16">
        <f t="shared" si="2"/>
        <v>72199.039999999994</v>
      </c>
      <c r="M12" s="16">
        <f t="shared" si="3"/>
        <v>0</v>
      </c>
      <c r="N12" s="17"/>
      <c r="O12" s="18"/>
      <c r="P12" s="19"/>
    </row>
    <row r="13" spans="1:19">
      <c r="A13" s="11">
        <v>7</v>
      </c>
      <c r="B13" s="12" t="s">
        <v>23</v>
      </c>
      <c r="C13" s="13">
        <v>320</v>
      </c>
      <c r="D13" s="13">
        <v>1642.5</v>
      </c>
      <c r="E13" s="14">
        <f>SUM([1]Cічень!E53+[1]Лютий!E53+[1]Березень!E53+[1]Квітень!E53+[1]Травень!E53+[1]Червень!E53)</f>
        <v>18927.7</v>
      </c>
      <c r="F13" s="14">
        <f>SUM([1]Cічень!F53+[1]Лютий!F53+[1]Березень!F53+[1]Квітень!F53+[1]Травень!F53+[1]Червень!F53)</f>
        <v>113.66000000000001</v>
      </c>
      <c r="G13" s="14">
        <f>SUM([1]Cічень!G53+[1]Лютий!G53+[1]Березень!G53+[1]Квітень!G53+[1]Травень!G53+[1]Червень!G53)</f>
        <v>0</v>
      </c>
      <c r="H13" s="14">
        <f>SUM([1]Cічень!H53+[1]Лютий!H53+[1]Березень!H53+[1]Квітень!H53+[1]Травень!H53+[1]Червень!H53)</f>
        <v>680.1099999999999</v>
      </c>
      <c r="I13" s="14">
        <f>SUM([1]Cічень!I53+[1]Лютий!I53+[1]Березень!I53+[1]Квітень!I53+[1]Травень!I53+[1]Червень!I53)</f>
        <v>0</v>
      </c>
      <c r="J13" s="15">
        <f t="shared" si="0"/>
        <v>92.002605783866073</v>
      </c>
      <c r="K13" s="16">
        <f t="shared" si="1"/>
        <v>151114.28000000003</v>
      </c>
      <c r="L13" s="16">
        <f t="shared" si="2"/>
        <v>132186.58000000002</v>
      </c>
      <c r="M13" s="16">
        <f t="shared" si="3"/>
        <v>0</v>
      </c>
      <c r="N13" s="17"/>
      <c r="O13" s="18"/>
      <c r="P13" s="19"/>
    </row>
    <row r="14" spans="1:19">
      <c r="A14" s="11">
        <v>8</v>
      </c>
      <c r="B14" s="12" t="s">
        <v>24</v>
      </c>
      <c r="C14" s="13">
        <v>138</v>
      </c>
      <c r="D14" s="13">
        <v>868</v>
      </c>
      <c r="E14" s="14">
        <f>SUM([1]Cічень!E12+[1]Лютий!E12+[1]Березень!E12+[1]Квітень!E12+[1]Травень!E12+[1]Червень!E12)</f>
        <v>10921.62</v>
      </c>
      <c r="F14" s="14">
        <f>SUM([1]Cічень!F12+[1]Лютий!F12+[1]Березень!F12+[1]Квітень!F12+[1]Травень!F12+[1]Червень!F12)</f>
        <v>59.080000000000005</v>
      </c>
      <c r="G14" s="14">
        <f>SUM([1]Cічень!G12+[1]Лютий!G12+[1]Березень!G12+[1]Квітень!G12+[1]Травень!G12+[1]Червень!G12)</f>
        <v>0</v>
      </c>
      <c r="H14" s="14">
        <f>SUM([1]Cічень!H12+[1]Лютий!H12+[1]Березень!H12+[1]Квітень!H12+[1]Травень!H12+[1]Червень!H12)</f>
        <v>293.16000000000003</v>
      </c>
      <c r="I14" s="14">
        <f>SUM([1]Cічень!I12+[1]Лютий!I12+[1]Березень!I12+[1]Квітень!I12+[1]Травень!I12+[1]Червень!I12)</f>
        <v>303.54000000000002</v>
      </c>
      <c r="J14" s="15">
        <f t="shared" si="0"/>
        <v>91.741543778801841</v>
      </c>
      <c r="K14" s="16">
        <f t="shared" si="1"/>
        <v>79631.66</v>
      </c>
      <c r="L14" s="16">
        <f t="shared" si="2"/>
        <v>68710.040000000008</v>
      </c>
      <c r="M14" s="16">
        <f t="shared" si="3"/>
        <v>0</v>
      </c>
      <c r="N14" s="17"/>
      <c r="O14" s="18"/>
      <c r="P14" s="19"/>
    </row>
    <row r="15" spans="1:19">
      <c r="A15" s="11">
        <v>9</v>
      </c>
      <c r="B15" s="12" t="s">
        <v>25</v>
      </c>
      <c r="C15" s="13">
        <v>212</v>
      </c>
      <c r="D15" s="13">
        <v>1060.7</v>
      </c>
      <c r="E15" s="14">
        <f>SUM([1]Cічень!E17+[1]Лютий!E17+[1]Березень!E17+[1]Квітень!E17+[1]Травень!E17+[1]Червень!E17)</f>
        <v>12761.54</v>
      </c>
      <c r="F15" s="14">
        <f>SUM([1]Cічень!F17+[1]Лютий!F17+[1]Березень!F17+[1]Квітень!F17+[1]Травень!F17+[1]Червень!F17)</f>
        <v>0</v>
      </c>
      <c r="G15" s="14">
        <f>SUM([1]Cічень!G17+[1]Лютий!G17+[1]Березень!G17+[1]Квітень!G17+[1]Травень!G17+[1]Червень!G17)</f>
        <v>8740.1999999999989</v>
      </c>
      <c r="H15" s="14">
        <f>SUM([1]Cічень!H17+[1]Лютий!H17+[1]Березень!H17+[1]Квітень!H17+[1]Травень!H17+[1]Червень!H17)</f>
        <v>324.94</v>
      </c>
      <c r="I15" s="14">
        <f>SUM([1]Cічень!I17+[1]Лютий!I17+[1]Березень!I17+[1]Квітень!I17+[1]Травень!I17+[1]Червень!I17)</f>
        <v>0</v>
      </c>
      <c r="J15" s="15">
        <f t="shared" si="0"/>
        <v>90.311530121617793</v>
      </c>
      <c r="K15" s="16">
        <f t="shared" si="1"/>
        <v>95793.44</v>
      </c>
      <c r="L15" s="16">
        <f t="shared" si="2"/>
        <v>0</v>
      </c>
      <c r="M15" s="16">
        <f t="shared" si="3"/>
        <v>83031.899999999994</v>
      </c>
      <c r="N15" s="17"/>
      <c r="O15" s="18"/>
      <c r="P15" s="19"/>
    </row>
    <row r="16" spans="1:19">
      <c r="A16" s="11">
        <v>10</v>
      </c>
      <c r="B16" s="12" t="s">
        <v>26</v>
      </c>
      <c r="C16" s="13">
        <v>364</v>
      </c>
      <c r="D16" s="13">
        <v>2103.1999999999998</v>
      </c>
      <c r="E16" s="14">
        <f>SUM([1]Cічень!E38+[1]Лютий!E38+[1]Березень!E38+[1]Квітень!E38+[1]Травень!E38+[1]Червень!E38)</f>
        <v>17744.72</v>
      </c>
      <c r="F16" s="14">
        <f>SUM([1]Cічень!F38+[1]Лютий!F38+[1]Березень!F38+[1]Квітень!F38+[1]Травень!F38+[1]Червень!F38)</f>
        <v>132.47</v>
      </c>
      <c r="G16" s="14">
        <f>SUM([1]Cічень!G38+[1]Лютий!G38+[1]Березень!G38+[1]Квітень!G38+[1]Травень!G38+[1]Червень!G38)</f>
        <v>0</v>
      </c>
      <c r="H16" s="14">
        <f>SUM([1]Cічень!H38+[1]Лютий!H38+[1]Березень!H38+[1]Квітень!H38+[1]Травень!H38+[1]Червень!H38)</f>
        <v>596.34</v>
      </c>
      <c r="I16" s="14">
        <f>SUM([1]Cічень!I38+[1]Лютий!I38+[1]Березень!I38+[1]Квітень!I38+[1]Травень!I38+[1]Червень!I38)</f>
        <v>225.12</v>
      </c>
      <c r="J16" s="15">
        <f t="shared" si="0"/>
        <v>81.688536515785472</v>
      </c>
      <c r="K16" s="16">
        <f t="shared" si="1"/>
        <v>171807.33</v>
      </c>
      <c r="L16" s="16">
        <f t="shared" si="2"/>
        <v>154062.60999999999</v>
      </c>
      <c r="M16" s="16">
        <f t="shared" si="3"/>
        <v>0</v>
      </c>
      <c r="N16" s="17"/>
      <c r="O16" s="18"/>
      <c r="P16" s="19"/>
    </row>
    <row r="17" spans="1:16">
      <c r="A17" s="11">
        <v>11</v>
      </c>
      <c r="B17" s="12" t="s">
        <v>27</v>
      </c>
      <c r="C17" s="13">
        <v>386</v>
      </c>
      <c r="D17" s="13">
        <v>2129.6999999999998</v>
      </c>
      <c r="E17" s="14">
        <f>SUM([1]Cічень!E27+[1]Лютий!E27+[1]Березень!E27+[1]Квітень!E27+[1]Травень!E27+[1]Червень!E27)</f>
        <v>21052.78</v>
      </c>
      <c r="F17" s="14">
        <f>SUM([1]Cічень!F27+[1]Лютий!F27+[1]Березень!F27+[1]Квітень!F27+[1]Травень!F27+[1]Червень!F27)</f>
        <v>123.71999999999998</v>
      </c>
      <c r="G17" s="14">
        <f>SUM([1]Cічень!G27+[1]Лютий!G27+[1]Березень!G27+[1]Квітень!G27+[1]Травень!G27+[1]Червень!G27)</f>
        <v>0</v>
      </c>
      <c r="H17" s="14">
        <f>SUM([1]Cічень!H27+[1]Лютий!H27+[1]Березень!H27+[1]Квітень!H27+[1]Травень!H27+[1]Червень!H27)</f>
        <v>419.63</v>
      </c>
      <c r="I17" s="14">
        <f>SUM([1]Cічень!I27+[1]Лютий!I27+[1]Березень!I27+[1]Квітень!I27+[1]Травень!I27+[1]Червень!I27)</f>
        <v>369.37</v>
      </c>
      <c r="J17" s="15">
        <f t="shared" si="0"/>
        <v>77.447124008076258</v>
      </c>
      <c r="K17" s="16">
        <f t="shared" si="1"/>
        <v>164939.13999999998</v>
      </c>
      <c r="L17" s="16">
        <f t="shared" si="2"/>
        <v>143886.35999999999</v>
      </c>
      <c r="M17" s="16">
        <f t="shared" si="3"/>
        <v>0</v>
      </c>
      <c r="N17" s="17"/>
      <c r="O17" s="18"/>
      <c r="P17" s="19"/>
    </row>
    <row r="18" spans="1:16">
      <c r="A18" s="11">
        <v>12</v>
      </c>
      <c r="B18" s="12" t="s">
        <v>28</v>
      </c>
      <c r="C18" s="13">
        <v>322</v>
      </c>
      <c r="D18" s="13">
        <v>1735</v>
      </c>
      <c r="E18" s="14">
        <f>SUM([1]Cічень!E14+[1]Лютий!E14+[1]Березень!E14+[1]Квітень!E14+[1]Травень!E14+[1]Червень!E14)</f>
        <v>20539.969999999998</v>
      </c>
      <c r="F18" s="14">
        <f>SUM([1]Cічень!F14+[1]Лютий!F14+[1]Березень!F14+[1]Квітень!F14+[1]Травень!F14+[1]Червень!F14)</f>
        <v>94.589999999999989</v>
      </c>
      <c r="G18" s="14">
        <f>SUM([1]Cічень!G14+[1]Лютий!G14+[1]Березень!G14+[1]Квітень!G14+[1]Травень!G14+[1]Червень!G14)</f>
        <v>0</v>
      </c>
      <c r="H18" s="14">
        <f>SUM([1]Cічень!H14+[1]Лютий!H14+[1]Березень!H14+[1]Квітень!H14+[1]Травень!H14+[1]Червень!H14)</f>
        <v>1066.0999999999999</v>
      </c>
      <c r="I18" s="14">
        <f>SUM([1]Cічень!I14+[1]Лютий!I14+[1]Березень!I14+[1]Квітень!I14+[1]Травень!I14+[1]Червень!I14)</f>
        <v>396.23999999999995</v>
      </c>
      <c r="J18" s="15">
        <f t="shared" si="0"/>
        <v>75.243884726224778</v>
      </c>
      <c r="K18" s="16">
        <f t="shared" si="1"/>
        <v>130548.13999999998</v>
      </c>
      <c r="L18" s="16">
        <f t="shared" si="2"/>
        <v>110008.16999999998</v>
      </c>
      <c r="M18" s="16">
        <f t="shared" si="3"/>
        <v>0</v>
      </c>
      <c r="N18" s="17"/>
      <c r="O18" s="18"/>
      <c r="P18" s="19"/>
    </row>
    <row r="19" spans="1:16">
      <c r="A19" s="11">
        <v>13</v>
      </c>
      <c r="B19" s="12" t="s">
        <v>29</v>
      </c>
      <c r="C19" s="13">
        <v>464</v>
      </c>
      <c r="D19" s="13">
        <v>2437.4</v>
      </c>
      <c r="E19" s="14">
        <f>SUM([1]Cічень!E54+[1]Лютий!E54+[1]Березень!E54+[1]Квітень!E54+[1]Травень!E54+[1]Червень!E54)</f>
        <v>24475.479999999996</v>
      </c>
      <c r="F19" s="14">
        <f>SUM([1]Cічень!F54+[1]Лютий!F54+[1]Березень!F54+[1]Квітень!F54+[1]Травень!F54+[1]Червень!F54)</f>
        <v>135.93</v>
      </c>
      <c r="G19" s="14">
        <f>SUM([1]Cічень!G54+[1]Лютий!G54+[1]Березень!G54+[1]Квітень!G54+[1]Травень!G54+[1]Червень!G54)</f>
        <v>0</v>
      </c>
      <c r="H19" s="14">
        <f>SUM([1]Cічень!H54+[1]Лютий!H54+[1]Березень!H54+[1]Квітень!H54+[1]Травень!H54+[1]Червень!H54)</f>
        <v>887.90000000000009</v>
      </c>
      <c r="I19" s="14">
        <f>SUM([1]Cічень!I54+[1]Лютий!I54+[1]Березень!I54+[1]Квітень!I54+[1]Травень!I54+[1]Червень!I54)</f>
        <v>441.83</v>
      </c>
      <c r="J19" s="15">
        <f t="shared" si="0"/>
        <v>74.900332321326005</v>
      </c>
      <c r="K19" s="16">
        <f t="shared" si="1"/>
        <v>182562.07</v>
      </c>
      <c r="L19" s="16">
        <f t="shared" si="2"/>
        <v>158086.59</v>
      </c>
      <c r="M19" s="16">
        <f t="shared" si="3"/>
        <v>0</v>
      </c>
      <c r="N19" s="17"/>
      <c r="O19" s="18"/>
      <c r="P19" s="19"/>
    </row>
    <row r="20" spans="1:16">
      <c r="A20" s="11">
        <v>14</v>
      </c>
      <c r="B20" s="12" t="s">
        <v>30</v>
      </c>
      <c r="C20" s="13">
        <v>360</v>
      </c>
      <c r="D20" s="13">
        <v>2274.9</v>
      </c>
      <c r="E20" s="14">
        <f>SUM([1]Cічень!E30+[1]Лютий!E30+[1]Березень!E30+[1]Квітень!E30+[1]Травень!E30+[1]Червень!E30)</f>
        <v>23819.350000000002</v>
      </c>
      <c r="F20" s="14">
        <f>SUM([1]Cічень!F30+[1]Лютий!F30+[1]Березень!F30+[1]Квітень!F30+[1]Травень!F30+[1]Червень!F30)</f>
        <v>125.8</v>
      </c>
      <c r="G20" s="14">
        <f>SUM([1]Cічень!G30+[1]Лютий!G30+[1]Березень!G30+[1]Квітень!G30+[1]Травень!G30+[1]Червень!G30)</f>
        <v>0</v>
      </c>
      <c r="H20" s="14">
        <f>SUM([1]Cічень!H30+[1]Лютий!H30+[1]Березень!H30+[1]Квітень!H30+[1]Травень!H30+[1]Червень!H30)</f>
        <v>663.6</v>
      </c>
      <c r="I20" s="14">
        <f>SUM([1]Cічень!I30+[1]Лютий!I30+[1]Березень!I30+[1]Квітень!I30+[1]Травень!I30+[1]Червень!I30)</f>
        <v>0</v>
      </c>
      <c r="J20" s="15">
        <f t="shared" si="0"/>
        <v>74.783397072398785</v>
      </c>
      <c r="K20" s="16">
        <f t="shared" si="1"/>
        <v>170124.75</v>
      </c>
      <c r="L20" s="16">
        <f t="shared" si="2"/>
        <v>146305.4</v>
      </c>
      <c r="M20" s="16">
        <f t="shared" si="3"/>
        <v>0</v>
      </c>
      <c r="N20" s="17"/>
      <c r="O20" s="18"/>
      <c r="P20" s="19"/>
    </row>
    <row r="21" spans="1:16">
      <c r="A21" s="11">
        <v>15</v>
      </c>
      <c r="B21" s="12" t="s">
        <v>31</v>
      </c>
      <c r="C21" s="13">
        <v>213</v>
      </c>
      <c r="D21" s="13">
        <v>2044.3</v>
      </c>
      <c r="E21" s="14">
        <f>SUM([1]Cічень!E44+[1]Лютий!E44+[1]Березень!E44+[1]Квітень!E44+[1]Травень!E44+[1]Червень!E44)</f>
        <v>35909.29</v>
      </c>
      <c r="F21" s="14">
        <f>SUM([1]Cічень!F44+[1]Лютий!F44+[1]Березень!F44+[1]Квітень!F44+[1]Травень!F44+[1]Червень!F44)</f>
        <v>99.559999999999988</v>
      </c>
      <c r="G21" s="14">
        <f>SUM([1]Cічень!G44+[1]Лютий!G44+[1]Березень!G44+[1]Квітень!G44+[1]Травень!G44+[1]Червень!G44)</f>
        <v>0</v>
      </c>
      <c r="H21" s="14">
        <f>SUM([1]Cічень!H44+[1]Лютий!H44+[1]Березень!H44+[1]Квітень!H44+[1]Травень!H44+[1]Червень!H44)</f>
        <v>781.11</v>
      </c>
      <c r="I21" s="14">
        <f>SUM([1]Cічень!I44+[1]Лютий!I44+[1]Березень!I44+[1]Квітень!I44+[1]Травень!I44+[1]Червень!I44)</f>
        <v>73.47999999999999</v>
      </c>
      <c r="J21" s="15">
        <f t="shared" si="0"/>
        <v>74.205141124101146</v>
      </c>
      <c r="K21" s="16">
        <f t="shared" si="1"/>
        <v>151697.56999999998</v>
      </c>
      <c r="L21" s="16">
        <f t="shared" si="2"/>
        <v>115788.27999999998</v>
      </c>
      <c r="M21" s="16">
        <f t="shared" si="3"/>
        <v>0</v>
      </c>
      <c r="N21" s="17"/>
      <c r="O21" s="18"/>
      <c r="P21" s="19"/>
    </row>
    <row r="22" spans="1:16">
      <c r="A22" s="11">
        <v>16</v>
      </c>
      <c r="B22" s="12" t="s">
        <v>32</v>
      </c>
      <c r="C22" s="13">
        <v>321</v>
      </c>
      <c r="D22" s="13">
        <v>1945.9</v>
      </c>
      <c r="E22" s="14">
        <f>SUM([1]Cічень!E16+[1]Лютий!E16+[1]Березень!E16+[1]Квітень!E16+[1]Травень!E16+[1]Червень!E16)</f>
        <v>15721.930000000002</v>
      </c>
      <c r="F22" s="14">
        <f>SUM([1]Cічень!F16+[1]Лютий!F16+[1]Березень!F16+[1]Квітень!F16+[1]Травень!F16+[1]Червень!F16)</f>
        <v>109.12</v>
      </c>
      <c r="G22" s="14">
        <f>SUM([1]Cічень!G16+[1]Лютий!G16+[1]Березень!G16+[1]Квітень!G16+[1]Травень!G16+[1]Червень!G16)</f>
        <v>0</v>
      </c>
      <c r="H22" s="14">
        <f>SUM([1]Cічень!H16+[1]Лютий!H16+[1]Березень!H16+[1]Квітень!H16+[1]Травень!H16+[1]Червень!H16)</f>
        <v>602.58000000000004</v>
      </c>
      <c r="I22" s="14">
        <f>SUM([1]Cічень!I16+[1]Лютий!I16+[1]Березень!I16+[1]Квітень!I16+[1]Травень!I16+[1]Червень!I16)</f>
        <v>262.42</v>
      </c>
      <c r="J22" s="15">
        <f t="shared" si="0"/>
        <v>73.29692687188448</v>
      </c>
      <c r="K22" s="16">
        <f t="shared" si="1"/>
        <v>142628.49000000002</v>
      </c>
      <c r="L22" s="16">
        <f t="shared" si="2"/>
        <v>126906.56000000001</v>
      </c>
      <c r="M22" s="16">
        <f t="shared" si="3"/>
        <v>0</v>
      </c>
      <c r="N22" s="17"/>
      <c r="O22" s="18"/>
      <c r="P22" s="19"/>
    </row>
    <row r="23" spans="1:16">
      <c r="A23" s="11">
        <v>17</v>
      </c>
      <c r="B23" s="12" t="s">
        <v>33</v>
      </c>
      <c r="C23" s="13">
        <v>204</v>
      </c>
      <c r="D23" s="13">
        <v>1049.1199999999999</v>
      </c>
      <c r="E23" s="14">
        <f>SUM([1]Cічень!E20+[1]Лютий!E20+[1]Березень!E20+[1]Квітень!E20+[1]Травень!E20+[1]Червень!E20)</f>
        <v>21452.52</v>
      </c>
      <c r="F23" s="14">
        <f>SUM([1]Cічень!F20+[1]Лютий!F20+[1]Березень!F20+[1]Квітень!F20+[1]Травень!F20+[1]Червень!F20)</f>
        <v>46.449999999999996</v>
      </c>
      <c r="G23" s="14">
        <f>SUM([1]Cічень!G20+[1]Лютий!G20+[1]Березень!G20+[1]Квітень!G20+[1]Травень!G20+[1]Червень!G20)</f>
        <v>0</v>
      </c>
      <c r="H23" s="14">
        <f>SUM([1]Cічень!H20+[1]Лютий!H20+[1]Березень!H20+[1]Квітень!H20+[1]Травень!H20+[1]Червень!H20)</f>
        <v>555.62</v>
      </c>
      <c r="I23" s="14">
        <f>SUM([1]Cічень!I20+[1]Лютий!I20+[1]Березень!I20+[1]Квітень!I20+[1]Травень!I20+[1]Червень!I20)</f>
        <v>0</v>
      </c>
      <c r="J23" s="15">
        <f t="shared" si="0"/>
        <v>71.940168903461952</v>
      </c>
      <c r="K23" s="16">
        <f t="shared" si="1"/>
        <v>75473.87</v>
      </c>
      <c r="L23" s="16">
        <f t="shared" si="2"/>
        <v>54021.35</v>
      </c>
      <c r="M23" s="16">
        <f t="shared" si="3"/>
        <v>0</v>
      </c>
      <c r="N23" s="17"/>
      <c r="O23" s="18"/>
      <c r="P23" s="19"/>
    </row>
    <row r="24" spans="1:16">
      <c r="A24" s="11">
        <v>18</v>
      </c>
      <c r="B24" s="12" t="s">
        <v>34</v>
      </c>
      <c r="C24" s="13">
        <v>54</v>
      </c>
      <c r="D24" s="13">
        <v>1066.2</v>
      </c>
      <c r="E24" s="14">
        <f>SUM([1]Cічень!E40+[1]Лютий!E40+[1]Березень!E40+[1]Квітень!E40+[1]Травень!E40+[1]Червень!E40)</f>
        <v>28286.51</v>
      </c>
      <c r="F24" s="14">
        <f>SUM([1]Cічень!F40+[1]Лютий!F40+[1]Березень!F40+[1]Квітень!F40+[1]Травень!F40+[1]Червень!F40)</f>
        <v>41.47</v>
      </c>
      <c r="G24" s="14">
        <f>SUM([1]Cічень!G40+[1]Лютий!G40+[1]Березень!G40+[1]Квітень!G40+[1]Травень!G40+[1]Червень!G40)</f>
        <v>0</v>
      </c>
      <c r="H24" s="14">
        <f>SUM([1]Cічень!H40+[1]Лютий!H40+[1]Березень!H40+[1]Квітень!H40+[1]Травень!H40+[1]Червень!H40)</f>
        <v>0</v>
      </c>
      <c r="I24" s="14">
        <f>SUM([1]Cічень!I40+[1]Лютий!I40+[1]Березень!I40+[1]Квітень!I40+[1]Травень!I40+[1]Червень!I40)</f>
        <v>0</v>
      </c>
      <c r="J24" s="15">
        <f t="shared" si="0"/>
        <v>71.765259801162998</v>
      </c>
      <c r="K24" s="16">
        <f t="shared" si="1"/>
        <v>76516.12</v>
      </c>
      <c r="L24" s="16">
        <f t="shared" si="2"/>
        <v>48229.61</v>
      </c>
      <c r="M24" s="16">
        <f t="shared" si="3"/>
        <v>0</v>
      </c>
      <c r="N24" s="17"/>
      <c r="O24" s="18"/>
      <c r="P24" s="19"/>
    </row>
    <row r="25" spans="1:16">
      <c r="A25" s="11">
        <v>19</v>
      </c>
      <c r="B25" s="12" t="s">
        <v>35</v>
      </c>
      <c r="C25" s="13">
        <v>416</v>
      </c>
      <c r="D25" s="13">
        <v>2416.8000000000002</v>
      </c>
      <c r="E25" s="14">
        <f>SUM([1]Cічень!E26+[1]Лютий!E26+[1]Березень!E26+[1]Квітень!E26+[1]Травень!E26+[1]Червень!E26)</f>
        <v>21254.129999999997</v>
      </c>
      <c r="F25" s="14">
        <f>SUM([1]Cічень!F26+[1]Лютий!F26+[1]Березень!F26+[1]Квітень!F26+[1]Травень!F26+[1]Червень!F26)</f>
        <v>127.56</v>
      </c>
      <c r="G25" s="14">
        <f>SUM([1]Cічень!G26+[1]Лютий!G26+[1]Березень!G26+[1]Квітень!G26+[1]Травень!G26+[1]Червень!G26)</f>
        <v>0</v>
      </c>
      <c r="H25" s="14">
        <f>SUM([1]Cічень!H26+[1]Лютий!H26+[1]Березень!H26+[1]Квітень!H26+[1]Травень!H26+[1]Червень!H26)</f>
        <v>1092.76</v>
      </c>
      <c r="I25" s="14">
        <f>SUM([1]Cічень!I26+[1]Лютий!I26+[1]Березень!I26+[1]Квітень!I26+[1]Травень!I26+[1]Червень!I26)</f>
        <v>456.99999999999994</v>
      </c>
      <c r="J25" s="15">
        <f t="shared" si="0"/>
        <v>70.178090863952335</v>
      </c>
      <c r="K25" s="16">
        <f t="shared" si="1"/>
        <v>169606.41</v>
      </c>
      <c r="L25" s="16">
        <f t="shared" si="2"/>
        <v>148352.28</v>
      </c>
      <c r="M25" s="16">
        <f t="shared" si="3"/>
        <v>0</v>
      </c>
      <c r="N25" s="17"/>
      <c r="O25" s="18"/>
      <c r="P25" s="19"/>
    </row>
    <row r="26" spans="1:16">
      <c r="A26" s="11">
        <v>20</v>
      </c>
      <c r="B26" s="12" t="s">
        <v>36</v>
      </c>
      <c r="C26" s="13">
        <v>315</v>
      </c>
      <c r="D26" s="13">
        <v>2129.6999999999998</v>
      </c>
      <c r="E26" s="14">
        <f>SUM([1]Cічень!E33+[1]Лютий!E33+[1]Березень!E33+[1]Квітень!E33+[1]Травень!E33+[1]Червень!E33)</f>
        <v>15522.619999999999</v>
      </c>
      <c r="F26" s="14">
        <f>SUM([1]Cічень!F33+[1]Лютий!F33+[1]Березень!F33+[1]Квітень!F33+[1]Травень!F33+[1]Червень!F33)</f>
        <v>114.60000000000001</v>
      </c>
      <c r="G26" s="14">
        <f>SUM([1]Cічень!G33+[1]Лютий!G33+[1]Березень!G33+[1]Квітень!G33+[1]Травень!G33+[1]Червень!G33)</f>
        <v>0</v>
      </c>
      <c r="H26" s="14">
        <f>SUM([1]Cічень!H33+[1]Лютий!H33+[1]Березень!H33+[1]Квітень!H33+[1]Травень!H33+[1]Червень!H33)</f>
        <v>602.66</v>
      </c>
      <c r="I26" s="14">
        <f>SUM([1]Cічень!I33+[1]Лютий!I33+[1]Березень!I33+[1]Квітень!I33+[1]Травень!I33+[1]Червень!I33)</f>
        <v>330.40999999999997</v>
      </c>
      <c r="J26" s="15">
        <f t="shared" si="0"/>
        <v>69.870131943466234</v>
      </c>
      <c r="K26" s="16">
        <f t="shared" si="1"/>
        <v>148802.42000000001</v>
      </c>
      <c r="L26" s="16">
        <f t="shared" si="2"/>
        <v>133279.80000000002</v>
      </c>
      <c r="M26" s="16">
        <f t="shared" si="3"/>
        <v>0</v>
      </c>
      <c r="N26" s="17"/>
      <c r="O26" s="18"/>
      <c r="P26" s="19"/>
    </row>
    <row r="27" spans="1:16">
      <c r="A27" s="11">
        <v>21</v>
      </c>
      <c r="B27" s="12" t="s">
        <v>37</v>
      </c>
      <c r="C27" s="13">
        <v>308</v>
      </c>
      <c r="D27" s="13">
        <v>1799.2</v>
      </c>
      <c r="E27" s="14">
        <f>SUM([1]Cічень!E23+[1]Лютий!E23+[1]Березень!E23+[1]Квітень!E23+[1]Травень!E23+[1]Червень!E23)</f>
        <v>17261.82</v>
      </c>
      <c r="F27" s="14">
        <f>SUM([1]Cічень!F23+[1]Лютий!F23+[1]Березень!F23+[1]Квітень!F23+[1]Травень!F23+[1]Червень!F23)</f>
        <v>91.73</v>
      </c>
      <c r="G27" s="14">
        <f>SUM([1]Cічень!G23+[1]Лютий!G23+[1]Березень!G23+[1]Квітень!G23+[1]Травень!G23+[1]Червень!G23)</f>
        <v>0</v>
      </c>
      <c r="H27" s="14">
        <f>SUM([1]Cічень!H23+[1]Лютий!H23+[1]Березень!H23+[1]Квітень!H23+[1]Травень!H23+[1]Червень!H23)</f>
        <v>350.78999999999996</v>
      </c>
      <c r="I27" s="14">
        <f>SUM([1]Cічень!I23+[1]Лютий!I23+[1]Березень!I23+[1]Квітень!I23+[1]Травень!I23+[1]Червень!I23)</f>
        <v>234.59</v>
      </c>
      <c r="J27" s="15">
        <f t="shared" si="0"/>
        <v>68.888289239662072</v>
      </c>
      <c r="K27" s="16">
        <f t="shared" si="1"/>
        <v>123943.81</v>
      </c>
      <c r="L27" s="16">
        <f t="shared" si="2"/>
        <v>106681.99</v>
      </c>
      <c r="M27" s="16">
        <f t="shared" si="3"/>
        <v>0</v>
      </c>
      <c r="N27" s="17"/>
      <c r="O27" s="18"/>
      <c r="P27" s="19"/>
    </row>
    <row r="28" spans="1:16">
      <c r="A28" s="11">
        <v>22</v>
      </c>
      <c r="B28" s="12" t="s">
        <v>38</v>
      </c>
      <c r="C28" s="13">
        <v>350</v>
      </c>
      <c r="D28" s="13">
        <v>2104.3000000000002</v>
      </c>
      <c r="E28" s="14">
        <f>SUM([1]Cічень!E21+[1]Лютий!E21+[1]Березень!E21+[1]Квітень!E21+[1]Травень!E21+[1]Червень!E21)</f>
        <v>20550.47</v>
      </c>
      <c r="F28" s="14">
        <f>SUM([1]Cічень!F21+[1]Лютий!F21+[1]Березень!F21+[1]Квітень!F21+[1]Травень!F21+[1]Червень!F21)</f>
        <v>105.45</v>
      </c>
      <c r="G28" s="14">
        <f>SUM([1]Cічень!G21+[1]Лютий!G21+[1]Березень!G21+[1]Квітень!G21+[1]Травень!G21+[1]Червень!G21)</f>
        <v>0</v>
      </c>
      <c r="H28" s="14">
        <f>SUM([1]Cічень!H21+[1]Лютий!H21+[1]Березень!H21+[1]Квітень!H21+[1]Травень!H21+[1]Червень!H21)</f>
        <v>689.66000000000008</v>
      </c>
      <c r="I28" s="14">
        <f>SUM([1]Cічень!I21+[1]Лютий!I21+[1]Березень!I21+[1]Квітень!I21+[1]Травень!I21+[1]Червень!I21)</f>
        <v>34</v>
      </c>
      <c r="J28" s="15">
        <f t="shared" si="0"/>
        <v>68.045820462861755</v>
      </c>
      <c r="K28" s="16">
        <f t="shared" si="1"/>
        <v>143188.82</v>
      </c>
      <c r="L28" s="16">
        <f t="shared" si="2"/>
        <v>122638.35</v>
      </c>
      <c r="M28" s="16">
        <f t="shared" si="3"/>
        <v>0</v>
      </c>
      <c r="N28" s="17"/>
      <c r="O28" s="18"/>
      <c r="P28" s="19"/>
    </row>
    <row r="29" spans="1:16">
      <c r="A29" s="11">
        <v>23</v>
      </c>
      <c r="B29" s="12" t="s">
        <v>39</v>
      </c>
      <c r="C29" s="20">
        <v>219</v>
      </c>
      <c r="D29" s="13">
        <v>2020.8</v>
      </c>
      <c r="E29" s="14">
        <f>SUM([1]Cічень!E10+[1]Лютий!E10+[1]Березень!E10+[1]Квітень!E10+[1]Травень!E10+[1]Червень!E10)</f>
        <v>18888.43</v>
      </c>
      <c r="F29" s="14">
        <f>SUM([1]Cічень!F10+[1]Лютий!F10+[1]Березень!F10+[1]Квітень!F10+[1]Травень!F10+[1]Червень!F10)</f>
        <v>100.09</v>
      </c>
      <c r="G29" s="14">
        <f>SUM([1]Cічень!G10+[1]Лютий!G10+[1]Березень!G10+[1]Квітень!G10+[1]Травень!G10+[1]Червень!G10)</f>
        <v>0</v>
      </c>
      <c r="H29" s="14">
        <f>SUM([1]Cічень!H10+[1]Лютий!H10+[1]Березень!H10+[1]Квітень!H10+[1]Травень!H10+[1]Червень!H10)</f>
        <v>899.01</v>
      </c>
      <c r="I29" s="14">
        <f>SUM([1]Cічень!I10+[1]Лютий!I10+[1]Березень!I10+[1]Квітень!I10+[1]Травень!I10+[1]Червень!I10)</f>
        <v>0</v>
      </c>
      <c r="J29" s="15">
        <f t="shared" si="0"/>
        <v>66.950267220902617</v>
      </c>
      <c r="K29" s="16">
        <f t="shared" si="1"/>
        <v>135293.1</v>
      </c>
      <c r="L29" s="16">
        <f t="shared" si="2"/>
        <v>116404.67</v>
      </c>
      <c r="M29" s="16">
        <f t="shared" si="3"/>
        <v>0</v>
      </c>
      <c r="N29" s="17"/>
      <c r="O29" s="18"/>
      <c r="P29" s="19"/>
    </row>
    <row r="30" spans="1:16">
      <c r="A30" s="11">
        <v>24</v>
      </c>
      <c r="B30" s="12" t="s">
        <v>40</v>
      </c>
      <c r="C30" s="20">
        <v>222</v>
      </c>
      <c r="D30" s="13">
        <v>1803.7</v>
      </c>
      <c r="E30" s="14">
        <f>SUM([1]Cічень!E28+[1]Лютий!E28+[1]Березень!E28+[1]Квітень!E28+[1]Травень!E28+[1]Червень!E28)</f>
        <v>15954.480000000001</v>
      </c>
      <c r="F30" s="14">
        <f>SUM([1]Cічень!F28+[1]Лютий!F28+[1]Березень!F28+[1]Квітень!F28+[1]Травень!F28+[1]Червень!F28)</f>
        <v>89.320000000000007</v>
      </c>
      <c r="G30" s="14">
        <f>SUM([1]Cічень!G28+[1]Лютий!G28+[1]Березень!G28+[1]Квітень!G28+[1]Травень!G28+[1]Червень!G28)</f>
        <v>0</v>
      </c>
      <c r="H30" s="14">
        <f>SUM([1]Cічень!H28+[1]Лютий!H28+[1]Березень!H28+[1]Квітень!H28+[1]Травень!H28+[1]Червень!H28)</f>
        <v>411.54999999999995</v>
      </c>
      <c r="I30" s="14">
        <f>SUM([1]Cічень!I28+[1]Лютий!I28+[1]Березень!I28+[1]Квітень!I28+[1]Травень!I28+[1]Червень!I28)</f>
        <v>245.51000000000002</v>
      </c>
      <c r="J30" s="15">
        <f t="shared" si="0"/>
        <v>66.4376781061152</v>
      </c>
      <c r="K30" s="16">
        <f t="shared" si="1"/>
        <v>119833.64</v>
      </c>
      <c r="L30" s="16">
        <f t="shared" si="2"/>
        <v>103879.16</v>
      </c>
      <c r="M30" s="16">
        <f t="shared" si="3"/>
        <v>0</v>
      </c>
      <c r="N30" s="17"/>
      <c r="O30" s="18"/>
      <c r="P30" s="19"/>
    </row>
    <row r="31" spans="1:16">
      <c r="A31" s="11">
        <v>25</v>
      </c>
      <c r="B31" s="12" t="s">
        <v>41</v>
      </c>
      <c r="C31" s="13">
        <v>307</v>
      </c>
      <c r="D31" s="13">
        <v>1798.9</v>
      </c>
      <c r="E31" s="14">
        <f>SUM([1]Cічень!E34+[1]Лютий!E34+[1]Березень!E34+[1]Квітень!E34+[1]Травень!E34+[1]Червень!E34)</f>
        <v>10513.630000000001</v>
      </c>
      <c r="F31" s="14">
        <f>SUM([1]Cічень!F34+[1]Лютий!F34+[1]Березень!F34+[1]Квітень!F34+[1]Травень!F34+[1]Червень!F34)</f>
        <v>92.62</v>
      </c>
      <c r="G31" s="14">
        <f>SUM([1]Cічень!G34+[1]Лютий!G34+[1]Березень!G34+[1]Квітень!G34+[1]Травень!G34+[1]Червень!G34)</f>
        <v>0</v>
      </c>
      <c r="H31" s="14">
        <f>SUM([1]Cічень!H34+[1]Лютий!H34+[1]Березень!H34+[1]Квітень!H34+[1]Травень!H34+[1]Червень!H34)</f>
        <v>286.91000000000003</v>
      </c>
      <c r="I31" s="14">
        <f>SUM([1]Cічень!I34+[1]Лютий!I34+[1]Березень!I34+[1]Квітень!I34+[1]Травень!I34+[1]Червень!I34)</f>
        <v>0</v>
      </c>
      <c r="J31" s="15">
        <f t="shared" si="0"/>
        <v>65.723881260770483</v>
      </c>
      <c r="K31" s="16">
        <f t="shared" si="1"/>
        <v>118230.69000000002</v>
      </c>
      <c r="L31" s="16">
        <f t="shared" si="2"/>
        <v>107717.06000000001</v>
      </c>
      <c r="M31" s="16">
        <f t="shared" si="3"/>
        <v>0</v>
      </c>
      <c r="N31" s="17"/>
      <c r="O31" s="18"/>
      <c r="P31" s="19"/>
    </row>
    <row r="32" spans="1:16">
      <c r="A32" s="11">
        <v>26</v>
      </c>
      <c r="B32" s="12" t="s">
        <v>42</v>
      </c>
      <c r="C32" s="13">
        <v>43</v>
      </c>
      <c r="D32" s="13">
        <v>550</v>
      </c>
      <c r="E32" s="14">
        <f>SUM([1]Cічень!E41+[1]Лютий!E41+[1]Березень!E41+[1]Квітень!E41+[1]Травень!E41+[1]Червень!E41)</f>
        <v>9058.33</v>
      </c>
      <c r="F32" s="14">
        <f>SUM([1]Cічень!F41+[1]Лютий!F41+[1]Березень!F41+[1]Квітень!F41+[1]Травень!F41+[1]Червень!F41)</f>
        <v>0</v>
      </c>
      <c r="G32" s="14">
        <f>SUM([1]Cічень!G41+[1]Лютий!G41+[1]Березень!G41+[1]Квітень!G41+[1]Травень!G41+[1]Червень!G41)</f>
        <v>2775.8999999999996</v>
      </c>
      <c r="H32" s="14">
        <f>SUM([1]Cічень!H41+[1]Лютий!H41+[1]Березень!H41+[1]Квітень!H41+[1]Травень!H41+[1]Червень!H41)</f>
        <v>181.97</v>
      </c>
      <c r="I32" s="14">
        <f>SUM([1]Cічень!I41+[1]Лютий!I41+[1]Березень!I41+[1]Квітень!I41+[1]Травень!I41+[1]Червень!I41)</f>
        <v>0</v>
      </c>
      <c r="J32" s="15">
        <f t="shared" si="0"/>
        <v>64.417054545454548</v>
      </c>
      <c r="K32" s="16">
        <f t="shared" si="1"/>
        <v>35429.379999999997</v>
      </c>
      <c r="L32" s="16">
        <f t="shared" si="2"/>
        <v>0</v>
      </c>
      <c r="M32" s="16">
        <f t="shared" si="3"/>
        <v>26371.049999999996</v>
      </c>
      <c r="N32" s="17"/>
      <c r="O32" s="18"/>
      <c r="P32" s="19"/>
    </row>
    <row r="33" spans="1:19">
      <c r="A33" s="11">
        <v>27</v>
      </c>
      <c r="B33" s="12" t="s">
        <v>43</v>
      </c>
      <c r="C33" s="13">
        <v>347</v>
      </c>
      <c r="D33" s="13">
        <v>1735</v>
      </c>
      <c r="E33" s="14">
        <f>SUM([1]Cічень!E22+[1]Лютий!E22+[1]Березень!E22+[1]Квітень!E22+[1]Травень!E22+[1]Червень!E22)</f>
        <v>22912.29</v>
      </c>
      <c r="F33" s="14">
        <f>SUM([1]Cічень!F22+[1]Лютий!F22+[1]Березень!F22+[1]Квітень!F22+[1]Травень!F22+[1]Червень!F22)</f>
        <v>73.61</v>
      </c>
      <c r="G33" s="14">
        <f>SUM([1]Cічень!G22+[1]Лютий!G22+[1]Березень!G22+[1]Квітень!G22+[1]Травень!G22+[1]Червень!G22)</f>
        <v>0</v>
      </c>
      <c r="H33" s="14">
        <f>SUM([1]Cічень!H22+[1]Лютий!H22+[1]Березень!H22+[1]Квітень!H22+[1]Травень!H22+[1]Червень!H22)</f>
        <v>753.38000000000011</v>
      </c>
      <c r="I33" s="14">
        <f>SUM([1]Cічень!I22+[1]Лютий!I22+[1]Березень!I22+[1]Квітень!I22+[1]Травень!I22+[1]Червень!I22)</f>
        <v>229.45000000000002</v>
      </c>
      <c r="J33" s="15">
        <f t="shared" si="0"/>
        <v>62.547965417867438</v>
      </c>
      <c r="K33" s="16">
        <f t="shared" si="1"/>
        <v>108520.72</v>
      </c>
      <c r="L33" s="16">
        <f t="shared" si="2"/>
        <v>85608.43</v>
      </c>
      <c r="M33" s="16">
        <f t="shared" si="3"/>
        <v>0</v>
      </c>
      <c r="N33" s="17"/>
      <c r="O33" s="18"/>
      <c r="P33" s="19"/>
      <c r="S33" s="19"/>
    </row>
    <row r="34" spans="1:19">
      <c r="A34" s="11">
        <v>28</v>
      </c>
      <c r="B34" s="12" t="s">
        <v>44</v>
      </c>
      <c r="C34" s="13">
        <v>124</v>
      </c>
      <c r="D34" s="13">
        <v>1098.2</v>
      </c>
      <c r="E34" s="14">
        <f>SUM([1]Cічень!E37+[1]Лютий!E37+[1]Березень!E37+[1]Квітень!E37+[1]Травень!E37+[1]Червень!E37)</f>
        <v>6828.26</v>
      </c>
      <c r="F34" s="14">
        <f>SUM([1]Cічень!F37+[1]Лютий!F37+[1]Березень!F37+[1]Квітень!F37+[1]Травень!F37+[1]Червень!F37)</f>
        <v>52.5</v>
      </c>
      <c r="G34" s="14">
        <f>SUM([1]Cічень!G37+[1]Лютий!G37+[1]Березень!G37+[1]Квітень!G37+[1]Травень!G37+[1]Червень!G37)</f>
        <v>0</v>
      </c>
      <c r="H34" s="14">
        <f>SUM([1]Cічень!H37+[1]Лютий!H37+[1]Березень!H37+[1]Квітень!H37+[1]Травень!H37+[1]Червень!H37)</f>
        <v>171.07</v>
      </c>
      <c r="I34" s="14">
        <f>SUM([1]Cічень!I37+[1]Лютий!I37+[1]Березень!I37+[1]Квітень!I37+[1]Травень!I37+[1]Червень!I37)</f>
        <v>66.239999999999995</v>
      </c>
      <c r="J34" s="15">
        <f t="shared" si="0"/>
        <v>61.815479876160985</v>
      </c>
      <c r="K34" s="16">
        <f t="shared" si="1"/>
        <v>67885.759999999995</v>
      </c>
      <c r="L34" s="16">
        <f t="shared" si="2"/>
        <v>61057.5</v>
      </c>
      <c r="M34" s="16">
        <f t="shared" si="3"/>
        <v>0</v>
      </c>
      <c r="N34" s="17"/>
      <c r="O34" s="18"/>
      <c r="P34" s="19"/>
    </row>
    <row r="35" spans="1:19">
      <c r="A35" s="11">
        <v>29</v>
      </c>
      <c r="B35" s="12" t="s">
        <v>45</v>
      </c>
      <c r="C35" s="13">
        <v>324</v>
      </c>
      <c r="D35" s="13">
        <v>2274.9</v>
      </c>
      <c r="E35" s="14">
        <f>SUM([1]Cічень!E36+[1]Лютий!E36+[1]Березень!E36+[1]Квітень!E36+[1]Травень!E36+[1]Червень!E36)</f>
        <v>15193.5</v>
      </c>
      <c r="F35" s="14">
        <f>SUM([1]Cічень!F36+[1]Лютий!F36+[1]Березень!F36+[1]Квітень!F36+[1]Травень!F36+[1]Червень!F36)</f>
        <v>102.85000000000001</v>
      </c>
      <c r="G35" s="14">
        <f>SUM([1]Cічень!G36+[1]Лютий!G36+[1]Березень!G36+[1]Квітень!G36+[1]Травень!G36+[1]Червень!G36)</f>
        <v>0</v>
      </c>
      <c r="H35" s="14">
        <f>SUM([1]Cічень!H36+[1]Лютий!H36+[1]Березень!H36+[1]Квітень!H36+[1]Травень!H36+[1]Червень!H36)</f>
        <v>498.83</v>
      </c>
      <c r="I35" s="14">
        <f>SUM([1]Cічень!I36+[1]Лютий!I36+[1]Березень!I36+[1]Квітень!I36+[1]Травень!I36+[1]Червень!I36)</f>
        <v>131.81</v>
      </c>
      <c r="J35" s="15">
        <f t="shared" si="0"/>
        <v>59.258890500681339</v>
      </c>
      <c r="K35" s="16">
        <f t="shared" si="1"/>
        <v>134808.04999999999</v>
      </c>
      <c r="L35" s="16">
        <f t="shared" si="2"/>
        <v>119614.55</v>
      </c>
      <c r="M35" s="16">
        <f t="shared" si="3"/>
        <v>0</v>
      </c>
      <c r="N35" s="17"/>
      <c r="O35" s="18"/>
      <c r="P35" s="19"/>
    </row>
    <row r="36" spans="1:19">
      <c r="A36" s="11">
        <v>30</v>
      </c>
      <c r="B36" s="12" t="s">
        <v>46</v>
      </c>
      <c r="C36" s="13">
        <v>551</v>
      </c>
      <c r="D36" s="13">
        <v>2462.1</v>
      </c>
      <c r="E36" s="14">
        <f>SUM([1]Cічень!E43+[1]Лютий!E43+[1]Березень!E43+[1]Квітень!E43+[1]Травень!E43+[1]Червень!E43)</f>
        <v>27045.469999999998</v>
      </c>
      <c r="F36" s="14">
        <f>SUM([1]Cічень!F43+[1]Лютий!F43+[1]Березень!F43+[1]Квітень!F43+[1]Травень!F43+[1]Червень!F43)</f>
        <v>101.35</v>
      </c>
      <c r="G36" s="14">
        <f>SUM([1]Cічень!G43+[1]Лютий!G43+[1]Березень!G43+[1]Квітень!G43+[1]Травень!G43+[1]Червень!G43)</f>
        <v>0</v>
      </c>
      <c r="H36" s="14">
        <f>SUM([1]Cічень!H43+[1]Лютий!H43+[1]Березень!H43+[1]Квітень!H43+[1]Травень!H43+[1]Червень!H43)</f>
        <v>716.51</v>
      </c>
      <c r="I36" s="14">
        <f>SUM([1]Cічень!I43+[1]Лютий!I43+[1]Березень!I43+[1]Квітень!I43+[1]Травень!I43+[1]Червень!I43)</f>
        <v>639.25</v>
      </c>
      <c r="J36" s="15">
        <f t="shared" si="0"/>
        <v>58.858502904025016</v>
      </c>
      <c r="K36" s="16">
        <f t="shared" si="1"/>
        <v>144915.51999999999</v>
      </c>
      <c r="L36" s="16">
        <f t="shared" si="2"/>
        <v>117870.04999999999</v>
      </c>
      <c r="M36" s="16">
        <f t="shared" si="3"/>
        <v>0</v>
      </c>
      <c r="N36" s="17"/>
      <c r="O36" s="18"/>
      <c r="P36" s="19"/>
    </row>
    <row r="37" spans="1:19">
      <c r="A37" s="11">
        <v>31</v>
      </c>
      <c r="B37" s="12" t="s">
        <v>47</v>
      </c>
      <c r="C37" s="13">
        <v>360</v>
      </c>
      <c r="D37" s="13">
        <v>2128.9</v>
      </c>
      <c r="E37" s="14">
        <f>SUM([1]Cічень!E15+[1]Лютий!E15+[1]Березень!E15+[1]Квітень!E15+[1]Травень!E15+[1]Червень!E15)</f>
        <v>20333.61</v>
      </c>
      <c r="F37" s="14">
        <f>SUM([1]Cічень!F15+[1]Лютий!F15+[1]Березень!F15+[1]Квітень!F15+[1]Травень!F15+[1]Червень!F15)</f>
        <v>89.999999999999986</v>
      </c>
      <c r="G37" s="14">
        <f>SUM([1]Cічень!G15+[1]Лютий!G15+[1]Березень!G15+[1]Квітень!G15+[1]Травень!G15+[1]Червень!G15)</f>
        <v>0</v>
      </c>
      <c r="H37" s="14">
        <f>SUM([1]Cічень!H15+[1]Лютий!H15+[1]Березень!H15+[1]Квітень!H15+[1]Травень!H15+[1]Червень!H15)</f>
        <v>492.97</v>
      </c>
      <c r="I37" s="14">
        <f>SUM([1]Cічень!I15+[1]Лютий!I15+[1]Березень!I15+[1]Квітень!I15+[1]Травень!I15+[1]Червень!I15)</f>
        <v>187.69</v>
      </c>
      <c r="J37" s="15">
        <f t="shared" si="0"/>
        <v>58.717464418244155</v>
      </c>
      <c r="K37" s="16">
        <f t="shared" si="1"/>
        <v>125003.60999999999</v>
      </c>
      <c r="L37" s="16">
        <f t="shared" si="2"/>
        <v>104669.99999999999</v>
      </c>
      <c r="M37" s="16">
        <f t="shared" si="3"/>
        <v>0</v>
      </c>
      <c r="N37" s="17"/>
      <c r="O37" s="18"/>
      <c r="P37" s="19"/>
    </row>
    <row r="38" spans="1:19">
      <c r="A38" s="11">
        <v>32</v>
      </c>
      <c r="B38" s="12" t="s">
        <v>48</v>
      </c>
      <c r="C38" s="13">
        <v>306</v>
      </c>
      <c r="D38" s="13">
        <v>2129.6999999999998</v>
      </c>
      <c r="E38" s="14">
        <f>SUM([1]Cічень!E25+[1]Лютий!E25+[1]Березень!E25+[1]Квітень!E25+[1]Травень!E25+[1]Червень!E25)</f>
        <v>15315.51</v>
      </c>
      <c r="F38" s="14">
        <f>SUM([1]Cічень!F25+[1]Лютий!F25+[1]Березень!F25+[1]Квітень!F25+[1]Травень!F25+[1]Червень!F25)</f>
        <v>88.7</v>
      </c>
      <c r="G38" s="14">
        <f>SUM([1]Cічень!G25+[1]Лютий!G25+[1]Березень!G25+[1]Квітень!G25+[1]Травень!G25+[1]Червень!G25)</f>
        <v>0</v>
      </c>
      <c r="H38" s="14">
        <f>SUM([1]Cічень!H25+[1]Лютий!H25+[1]Березень!H25+[1]Квітень!H25+[1]Травень!H25+[1]Червень!H25)</f>
        <v>489.11</v>
      </c>
      <c r="I38" s="14">
        <f>SUM([1]Cічень!I25+[1]Лютий!I25+[1]Березень!I25+[1]Квітень!I25+[1]Травень!I25+[1]Червень!I25)</f>
        <v>674.52</v>
      </c>
      <c r="J38" s="15">
        <f t="shared" si="0"/>
        <v>55.629248250927368</v>
      </c>
      <c r="K38" s="16">
        <f t="shared" si="1"/>
        <v>118473.61</v>
      </c>
      <c r="L38" s="16">
        <f t="shared" si="2"/>
        <v>103158.1</v>
      </c>
      <c r="M38" s="16">
        <f t="shared" si="3"/>
        <v>0</v>
      </c>
      <c r="N38" s="17"/>
      <c r="O38" s="18"/>
      <c r="P38" s="19"/>
      <c r="S38" s="21"/>
    </row>
    <row r="39" spans="1:19">
      <c r="A39" s="11">
        <v>33</v>
      </c>
      <c r="B39" s="12" t="s">
        <v>49</v>
      </c>
      <c r="C39" s="13">
        <v>392</v>
      </c>
      <c r="D39" s="13">
        <v>1954.8</v>
      </c>
      <c r="E39" s="14">
        <f>SUM([1]Cічень!E18+[1]Лютий!E18+[1]Березень!E18+[1]Квітень!E18+[1]Травень!E18+[1]Червень!E18)</f>
        <v>15161.12</v>
      </c>
      <c r="F39" s="14">
        <f>SUM([1]Cічень!F18+[1]Лютий!F18+[1]Березень!F18+[1]Квітень!F18+[1]Травень!F18+[1]Червень!F18)</f>
        <v>77.539999999999992</v>
      </c>
      <c r="G39" s="14">
        <f>SUM([1]Cічень!G18+[1]Лютий!G18+[1]Березень!G18+[1]Квітень!G18+[1]Травень!G18+[1]Червень!G18)</f>
        <v>0</v>
      </c>
      <c r="H39" s="14">
        <f>SUM([1]Cічень!H18+[1]Лютий!H18+[1]Березень!H18+[1]Квітень!H18+[1]Травень!H18+[1]Червень!H18)</f>
        <v>456.69000000000005</v>
      </c>
      <c r="I39" s="14">
        <f>SUM([1]Cічень!I18+[1]Лютий!I18+[1]Березень!I18+[1]Квітень!I18+[1]Травень!I18+[1]Червень!I18)</f>
        <v>261.18</v>
      </c>
      <c r="J39" s="15">
        <f t="shared" ref="J39:J55" si="4">K39/D39</f>
        <v>53.887937384898706</v>
      </c>
      <c r="K39" s="16">
        <f t="shared" ref="K39:K55" si="5">L39+M39+E39</f>
        <v>105340.13999999998</v>
      </c>
      <c r="L39" s="16">
        <f t="shared" ref="L39:L55" si="6">F39*1163</f>
        <v>90179.01999999999</v>
      </c>
      <c r="M39" s="16">
        <f t="shared" ref="M39:M55" si="7">G39*9.5</f>
        <v>0</v>
      </c>
      <c r="N39" s="17"/>
      <c r="O39" s="18"/>
      <c r="P39" s="19"/>
    </row>
    <row r="40" spans="1:19">
      <c r="A40" s="11">
        <v>34</v>
      </c>
      <c r="B40" s="12" t="s">
        <v>50</v>
      </c>
      <c r="C40" s="13">
        <v>117</v>
      </c>
      <c r="D40" s="13">
        <v>966</v>
      </c>
      <c r="E40" s="14">
        <f>SUM([1]Cічень!E55+[1]Лютий!E55+[1]Березень!E55+[1]Квітень!E55+[1]Травень!E55+[1]Червень!E55)</f>
        <v>10114.060000000001</v>
      </c>
      <c r="F40" s="14">
        <f>SUM([1]Cічень!F55+[1]Лютий!F55+[1]Березень!F55+[1]Квітень!F55+[1]Травень!F55+[1]Червень!F55)</f>
        <v>34.630000000000003</v>
      </c>
      <c r="G40" s="14">
        <f>SUM([1]Cічень!G55+[1]Лютий!G55+[1]Березень!G55+[1]Квітень!G55+[1]Травень!G55+[1]Червень!G55)</f>
        <v>0</v>
      </c>
      <c r="H40" s="14">
        <f>SUM([1]Cічень!H55+[1]Лютий!H55+[1]Березень!H55+[1]Квітень!H55+[1]Травень!H55+[1]Червень!H55)</f>
        <v>0</v>
      </c>
      <c r="I40" s="14">
        <f>SUM([1]Cічень!I55+[1]Лютий!I55+[1]Березень!I55+[1]Квітень!I55+[1]Травень!I55+[1]Червень!I55)</f>
        <v>0</v>
      </c>
      <c r="J40" s="15">
        <f t="shared" si="4"/>
        <v>52.162267080745345</v>
      </c>
      <c r="K40" s="16">
        <f t="shared" si="5"/>
        <v>50388.75</v>
      </c>
      <c r="L40" s="16">
        <f t="shared" si="6"/>
        <v>40274.69</v>
      </c>
      <c r="M40" s="16">
        <f t="shared" si="7"/>
        <v>0</v>
      </c>
      <c r="N40" s="17"/>
      <c r="O40" s="18"/>
      <c r="P40" s="19"/>
      <c r="S40" s="21"/>
    </row>
    <row r="41" spans="1:19">
      <c r="A41" s="11">
        <v>35</v>
      </c>
      <c r="B41" s="12" t="s">
        <v>51</v>
      </c>
      <c r="C41" s="13">
        <v>378</v>
      </c>
      <c r="D41" s="13">
        <v>2104</v>
      </c>
      <c r="E41" s="14">
        <f>SUM([1]Cічень!E39+[1]Лютий!E39+[1]Березень!E39+[1]Квітень!E39+[1]Травень!E39+[1]Червень!E39)</f>
        <v>22022.27</v>
      </c>
      <c r="F41" s="14">
        <f>SUM([1]Cічень!F39+[1]Лютий!F39+[1]Березень!F39+[1]Квітень!F39+[1]Травень!F39+[1]Червень!F39)</f>
        <v>74.64</v>
      </c>
      <c r="G41" s="14">
        <f>SUM([1]Cічень!G39+[1]Лютий!G39+[1]Березень!G39+[1]Квітень!G39+[1]Травень!G39+[1]Червень!G39)</f>
        <v>0</v>
      </c>
      <c r="H41" s="14">
        <f>SUM([1]Cічень!H39+[1]Лютий!H39+[1]Березень!H39+[1]Квітень!H39+[1]Травень!H39+[1]Червень!H39)</f>
        <v>338.7</v>
      </c>
      <c r="I41" s="14">
        <f>SUM([1]Cічень!I39+[1]Лютий!I39+[1]Березень!I39+[1]Квітень!I39+[1]Травень!I39+[1]Червень!I39)</f>
        <v>421.59</v>
      </c>
      <c r="J41" s="15">
        <f t="shared" si="4"/>
        <v>51.724615019011409</v>
      </c>
      <c r="K41" s="16">
        <f t="shared" si="5"/>
        <v>108828.59000000001</v>
      </c>
      <c r="L41" s="16">
        <f t="shared" si="6"/>
        <v>86806.32</v>
      </c>
      <c r="M41" s="16">
        <f t="shared" si="7"/>
        <v>0</v>
      </c>
      <c r="N41" s="17"/>
      <c r="O41" s="18"/>
      <c r="P41" s="19"/>
    </row>
    <row r="42" spans="1:19">
      <c r="A42" s="11">
        <v>36</v>
      </c>
      <c r="B42" s="12" t="s">
        <v>52</v>
      </c>
      <c r="C42" s="13">
        <v>453</v>
      </c>
      <c r="D42" s="13">
        <v>2416.8000000000002</v>
      </c>
      <c r="E42" s="14">
        <f>SUM([1]Cічень!E24+[1]Лютий!E24+[1]Березень!E24+[1]Квітень!E24+[1]Травень!E24+[1]Червень!E24)</f>
        <v>25832.97</v>
      </c>
      <c r="F42" s="14">
        <f>SUM([1]Cічень!F24+[1]Лютий!F24+[1]Березень!F24+[1]Квітень!F24+[1]Травень!F24+[1]Червень!F24)</f>
        <v>84.59</v>
      </c>
      <c r="G42" s="14">
        <f>SUM([1]Cічень!G24+[1]Лютий!G24+[1]Березень!G24+[1]Квітень!G24+[1]Травень!G24+[1]Червень!G24)</f>
        <v>0</v>
      </c>
      <c r="H42" s="14">
        <f>SUM([1]Cічень!H24+[1]Лютий!H24+[1]Березень!H24+[1]Квітень!H24+[1]Травень!H24+[1]Червень!H24)</f>
        <v>671.93000000000006</v>
      </c>
      <c r="I42" s="14">
        <f>SUM([1]Cічень!I24+[1]Лютий!I24+[1]Березень!I24+[1]Квітень!I24+[1]Травень!I24+[1]Червень!I24)</f>
        <v>708.28000000000009</v>
      </c>
      <c r="J42" s="15">
        <f t="shared" si="4"/>
        <v>51.394877523998673</v>
      </c>
      <c r="K42" s="16">
        <f t="shared" si="5"/>
        <v>124211.14</v>
      </c>
      <c r="L42" s="16">
        <f t="shared" si="6"/>
        <v>98378.17</v>
      </c>
      <c r="M42" s="16">
        <f t="shared" si="7"/>
        <v>0</v>
      </c>
      <c r="N42" s="17"/>
      <c r="O42" s="18"/>
      <c r="P42" s="19"/>
    </row>
    <row r="43" spans="1:19">
      <c r="A43" s="11">
        <v>37</v>
      </c>
      <c r="B43" s="12" t="s">
        <v>53</v>
      </c>
      <c r="C43" s="13">
        <v>382</v>
      </c>
      <c r="D43" s="13">
        <v>2436.4</v>
      </c>
      <c r="E43" s="14">
        <f>SUM([1]Cічень!E42+[1]Лютий!E42+[1]Березень!E42+[1]Квітень!E42+[1]Травень!E42+[1]Червень!E42)</f>
        <v>21132.559999999998</v>
      </c>
      <c r="F43" s="14">
        <f>SUM([1]Cічень!F42+[1]Лютий!F42+[1]Березень!F42+[1]Квітень!F42+[1]Травень!F42+[1]Червень!F42)</f>
        <v>88.329999999999984</v>
      </c>
      <c r="G43" s="14">
        <f>SUM([1]Cічень!G42+[1]Лютий!G42+[1]Березень!G42+[1]Квітень!G42+[1]Травень!G42+[1]Червень!G42)</f>
        <v>0</v>
      </c>
      <c r="H43" s="14">
        <f>SUM([1]Cічень!H42+[1]Лютий!H42+[1]Березень!H42+[1]Квітень!H42+[1]Травень!H42+[1]Червень!H42)</f>
        <v>1295.6600000000001</v>
      </c>
      <c r="I43" s="14">
        <f>SUM([1]Cічень!I42+[1]Лютий!I42+[1]Березень!I42+[1]Квітень!I42+[1]Травень!I42+[1]Червень!I42)</f>
        <v>458.56000000000006</v>
      </c>
      <c r="J43" s="15">
        <f t="shared" si="4"/>
        <v>50.837444590379235</v>
      </c>
      <c r="K43" s="16">
        <f t="shared" si="5"/>
        <v>123860.34999999998</v>
      </c>
      <c r="L43" s="16">
        <f t="shared" si="6"/>
        <v>102727.78999999998</v>
      </c>
      <c r="M43" s="16">
        <f t="shared" si="7"/>
        <v>0</v>
      </c>
      <c r="N43" s="17"/>
      <c r="O43" s="18"/>
      <c r="P43" s="19"/>
    </row>
    <row r="44" spans="1:19">
      <c r="A44" s="11">
        <v>38</v>
      </c>
      <c r="B44" s="12" t="s">
        <v>54</v>
      </c>
      <c r="C44" s="13">
        <v>359</v>
      </c>
      <c r="D44" s="13">
        <v>2319.1999999999998</v>
      </c>
      <c r="E44" s="14">
        <f>SUM([1]Cічень!E45+[1]Лютий!E45+[1]Березень!E45+[1]Квітень!E45+[1]Травень!E45+[1]Червень!E45)</f>
        <v>19730.07</v>
      </c>
      <c r="F44" s="14">
        <f>SUM([1]Cічень!F45+[1]Лютий!F45+[1]Березень!F45+[1]Квітень!F45+[1]Травень!F45+[1]Червень!F45)</f>
        <v>83.24</v>
      </c>
      <c r="G44" s="14">
        <f>SUM([1]Cічень!G45+[1]Лютий!G45+[1]Березень!G45+[1]Квітень!G45+[1]Травень!G45+[1]Червень!G45)</f>
        <v>0</v>
      </c>
      <c r="H44" s="14">
        <f>SUM([1]Cічень!H45+[1]Лютий!H45+[1]Березень!H45+[1]Квітень!H45+[1]Травень!H45+[1]Червень!H45)</f>
        <v>969.56999999999994</v>
      </c>
      <c r="I44" s="14">
        <f>SUM([1]Cічень!I45+[1]Лютий!I45+[1]Березень!I45+[1]Квітень!I45+[1]Травень!I45+[1]Червень!I45)</f>
        <v>920.2</v>
      </c>
      <c r="J44" s="15">
        <f t="shared" si="4"/>
        <v>50.249305795101762</v>
      </c>
      <c r="K44" s="16">
        <f t="shared" si="5"/>
        <v>116538.19</v>
      </c>
      <c r="L44" s="16">
        <f t="shared" si="6"/>
        <v>96808.12</v>
      </c>
      <c r="M44" s="16">
        <f t="shared" si="7"/>
        <v>0</v>
      </c>
      <c r="N44" s="17"/>
      <c r="O44" s="18"/>
      <c r="P44" s="19"/>
    </row>
    <row r="45" spans="1:19">
      <c r="A45" s="11">
        <v>39</v>
      </c>
      <c r="B45" s="12" t="s">
        <v>55</v>
      </c>
      <c r="C45" s="13">
        <v>209</v>
      </c>
      <c r="D45" s="13">
        <v>1514.6</v>
      </c>
      <c r="E45" s="14">
        <f>SUM([1]Cічень!E32+[1]Лютий!E32+[1]Березень!E32+[1]Квітень!E32+[1]Травень!E32+[1]Червень!E32)</f>
        <v>21393.7</v>
      </c>
      <c r="F45" s="14">
        <f>SUM([1]Cічень!F32+[1]Лютий!F32+[1]Березень!F32+[1]Квітень!F32+[1]Травень!F32+[1]Червень!F32)</f>
        <v>46.529999999999994</v>
      </c>
      <c r="G45" s="14">
        <f>SUM([1]Cічень!G32+[1]Лютий!G32+[1]Березень!G32+[1]Квітень!G32+[1]Травень!G32+[1]Червень!G32)</f>
        <v>0</v>
      </c>
      <c r="H45" s="14">
        <f>SUM([1]Cічень!H32+[1]Лютий!H32+[1]Березень!H32+[1]Квітень!H32+[1]Травень!H32+[1]Червень!H32)</f>
        <v>577.72</v>
      </c>
      <c r="I45" s="14">
        <f>SUM([1]Cічень!I32+[1]Лютий!I32+[1]Березень!I32+[1]Квітень!I32+[1]Травень!I32+[1]Червень!I32)</f>
        <v>0</v>
      </c>
      <c r="J45" s="15">
        <f t="shared" si="4"/>
        <v>49.853486068929094</v>
      </c>
      <c r="K45" s="16">
        <f t="shared" si="5"/>
        <v>75508.09</v>
      </c>
      <c r="L45" s="16">
        <f t="shared" si="6"/>
        <v>54114.389999999992</v>
      </c>
      <c r="M45" s="16">
        <f t="shared" si="7"/>
        <v>0</v>
      </c>
      <c r="N45" s="17"/>
      <c r="O45" s="18"/>
      <c r="P45" s="19"/>
    </row>
    <row r="46" spans="1:19">
      <c r="A46" s="11">
        <v>40</v>
      </c>
      <c r="B46" s="12" t="s">
        <v>56</v>
      </c>
      <c r="C46" s="13">
        <v>207</v>
      </c>
      <c r="D46" s="13">
        <v>896.8</v>
      </c>
      <c r="E46" s="14">
        <f>SUM([1]Cічень!E49+[1]Лютий!E49+[1]Березень!E49+[1]Квітень!E49+[1]Травень!E49+[1]Червень!E49)</f>
        <v>44547.54</v>
      </c>
      <c r="F46" s="14">
        <f>SUM([1]Cічень!F49+[1]Лютий!F49+[1]Березень!F49+[1]Квітень!F49+[1]Травень!F49+[1]Червень!F49)</f>
        <v>0</v>
      </c>
      <c r="G46" s="14">
        <f>SUM([1]Cічень!G49+[1]Лютий!G49+[1]Березень!G49+[1]Квітень!G49+[1]Травень!G49+[1]Червень!G49)</f>
        <v>0</v>
      </c>
      <c r="H46" s="14">
        <f>SUM([1]Cічень!H49+[1]Лютий!H49+[1]Березень!H49+[1]Квітень!H49+[1]Травень!H49+[1]Червень!H49)</f>
        <v>430.03</v>
      </c>
      <c r="I46" s="14">
        <f>SUM([1]Cічень!I49+[1]Лютий!I49+[1]Березень!I49+[1]Квітень!I49+[1]Травень!I49+[1]Червень!I49)</f>
        <v>0</v>
      </c>
      <c r="J46" s="15">
        <f t="shared" si="4"/>
        <v>49.67388492417485</v>
      </c>
      <c r="K46" s="16">
        <f t="shared" si="5"/>
        <v>44547.54</v>
      </c>
      <c r="L46" s="16">
        <f t="shared" si="6"/>
        <v>0</v>
      </c>
      <c r="M46" s="16">
        <f t="shared" si="7"/>
        <v>0</v>
      </c>
      <c r="N46" s="17"/>
      <c r="O46" s="18"/>
      <c r="P46" s="19"/>
    </row>
    <row r="47" spans="1:19">
      <c r="A47" s="11">
        <v>41</v>
      </c>
      <c r="B47" s="12" t="s">
        <v>57</v>
      </c>
      <c r="C47" s="13">
        <v>307</v>
      </c>
      <c r="D47" s="13">
        <v>2129.6999999999998</v>
      </c>
      <c r="E47" s="14">
        <f>SUM([1]Cічень!E47+[1]Лютий!E47+[1]Березень!E47+[1]Квітень!E47+[1]Травень!E47+[1]Червень!E47)</f>
        <v>18354.149999999998</v>
      </c>
      <c r="F47" s="14">
        <f>SUM([1]Cічень!F47+[1]Лютий!F47+[1]Березень!F47+[1]Квітень!F47+[1]Травень!F47+[1]Червень!F47)</f>
        <v>74.94</v>
      </c>
      <c r="G47" s="14">
        <f>SUM([1]Cічень!G47+[1]Лютий!G47+[1]Березень!G47+[1]Квітень!G47+[1]Травень!G47+[1]Червень!G47)</f>
        <v>0</v>
      </c>
      <c r="H47" s="14">
        <f>SUM([1]Cічень!H47+[1]Лютий!H47+[1]Березень!H47+[1]Квітень!H47+[1]Травень!H47+[1]Червень!H47)</f>
        <v>1011.4299999999998</v>
      </c>
      <c r="I47" s="14">
        <f>SUM([1]Cічень!I47+[1]Лютий!I47+[1]Березень!I47+[1]Квітень!I47+[1]Травень!I47+[1]Червень!I47)</f>
        <v>273.23999999999995</v>
      </c>
      <c r="J47" s="15">
        <f t="shared" si="4"/>
        <v>49.541893224397803</v>
      </c>
      <c r="K47" s="16">
        <f t="shared" si="5"/>
        <v>105509.37</v>
      </c>
      <c r="L47" s="16">
        <f t="shared" si="6"/>
        <v>87155.22</v>
      </c>
      <c r="M47" s="16">
        <f t="shared" si="7"/>
        <v>0</v>
      </c>
      <c r="N47" s="17"/>
      <c r="O47" s="18"/>
      <c r="P47" s="19"/>
    </row>
    <row r="48" spans="1:19">
      <c r="A48" s="11">
        <v>42</v>
      </c>
      <c r="B48" s="12" t="s">
        <v>58</v>
      </c>
      <c r="C48" s="13">
        <v>228</v>
      </c>
      <c r="D48" s="13">
        <v>1413.6</v>
      </c>
      <c r="E48" s="14">
        <f>SUM([1]Cічень!E48+[1]Лютий!E48+[1]Березень!E48+[1]Квітень!E48+[1]Травень!E48+[1]Червень!E48)</f>
        <v>17631.169999999998</v>
      </c>
      <c r="F48" s="14">
        <f>SUM([1]Cічень!F48+[1]Лютий!F48+[1]Березень!F48+[1]Квітень!F48+[1]Травень!F48+[1]Червень!F48)</f>
        <v>43.23</v>
      </c>
      <c r="G48" s="14">
        <f>SUM([1]Cічень!G48+[1]Лютий!G48+[1]Березень!G48+[1]Квітень!G48+[1]Травень!G48+[1]Червень!G48)</f>
        <v>0</v>
      </c>
      <c r="H48" s="14">
        <f>SUM([1]Cічень!H48+[1]Лютий!H48+[1]Березень!H48+[1]Квітень!H48+[1]Травень!H48+[1]Червень!H48)</f>
        <v>401.5</v>
      </c>
      <c r="I48" s="14">
        <f>SUM([1]Cічень!I48+[1]Лютий!I48+[1]Березень!I48+[1]Квітень!I48+[1]Травень!I48+[1]Червень!I48)</f>
        <v>0</v>
      </c>
      <c r="J48" s="15">
        <f t="shared" si="4"/>
        <v>48.038808715336735</v>
      </c>
      <c r="K48" s="16">
        <f t="shared" si="5"/>
        <v>67907.66</v>
      </c>
      <c r="L48" s="16">
        <f t="shared" si="6"/>
        <v>50276.49</v>
      </c>
      <c r="M48" s="16">
        <f t="shared" si="7"/>
        <v>0</v>
      </c>
      <c r="N48" s="17"/>
      <c r="O48" s="18"/>
      <c r="P48" s="19"/>
    </row>
    <row r="49" spans="1:16">
      <c r="A49" s="11">
        <v>43</v>
      </c>
      <c r="B49" s="12" t="s">
        <v>59</v>
      </c>
      <c r="C49" s="13">
        <v>337</v>
      </c>
      <c r="D49" s="13">
        <v>1988</v>
      </c>
      <c r="E49" s="14">
        <f>SUM([1]Cічень!E31+[1]Лютий!E31+[1]Березень!E31+[1]Квітень!E31+[1]Травень!E31+[1]Червень!E31)</f>
        <v>19163.82</v>
      </c>
      <c r="F49" s="14">
        <f>SUM([1]Cічень!F31+[1]Лютий!F31+[1]Березень!F31+[1]Квітень!F31+[1]Травень!F31+[1]Червень!F31)</f>
        <v>62.51</v>
      </c>
      <c r="G49" s="14">
        <f>SUM([1]Cічень!G31+[1]Лютий!G31+[1]Березень!G31+[1]Квітень!G31+[1]Травень!G31+[1]Червень!G31)</f>
        <v>0</v>
      </c>
      <c r="H49" s="14">
        <f>SUM([1]Cічень!H31+[1]Лютий!H31+[1]Березень!H31+[1]Квітень!H31+[1]Травень!H31+[1]Червень!H31)</f>
        <v>934.75</v>
      </c>
      <c r="I49" s="14">
        <f>SUM([1]Cічень!I31+[1]Лютий!I31+[1]Березень!I31+[1]Квітень!I31+[1]Травень!I31+[1]Червень!I31)</f>
        <v>207.65</v>
      </c>
      <c r="J49" s="15">
        <f t="shared" si="4"/>
        <v>46.208727364185116</v>
      </c>
      <c r="K49" s="16">
        <f t="shared" si="5"/>
        <v>91862.950000000012</v>
      </c>
      <c r="L49" s="16">
        <f t="shared" si="6"/>
        <v>72699.13</v>
      </c>
      <c r="M49" s="16">
        <f t="shared" si="7"/>
        <v>0</v>
      </c>
      <c r="N49" s="17"/>
      <c r="O49" s="18"/>
      <c r="P49" s="19"/>
    </row>
    <row r="50" spans="1:16">
      <c r="A50" s="11">
        <v>44</v>
      </c>
      <c r="B50" s="12" t="s">
        <v>60</v>
      </c>
      <c r="C50" s="13">
        <v>185</v>
      </c>
      <c r="D50" s="13">
        <v>1099.3</v>
      </c>
      <c r="E50" s="14">
        <f>SUM([1]Cічень!E46+[1]Лютий!E46+[1]Березень!E46+[1]Квітень!E46+[1]Травень!E46+[1]Червень!E46)</f>
        <v>11481.43</v>
      </c>
      <c r="F50" s="14">
        <f>SUM([1]Cічень!F46+[1]Лютий!F46+[1]Березень!F46+[1]Квітень!F46+[1]Травень!F46+[1]Червень!F46)</f>
        <v>33.61</v>
      </c>
      <c r="G50" s="14">
        <f>SUM([1]Cічень!G46+[1]Лютий!G46+[1]Березень!G46+[1]Квітень!G46+[1]Травень!G46+[1]Червень!G46)</f>
        <v>0</v>
      </c>
      <c r="H50" s="14">
        <f>SUM([1]Cічень!H46+[1]Лютий!H46+[1]Березень!H46+[1]Квітень!H46+[1]Травень!H46+[1]Червень!H46)</f>
        <v>236.45</v>
      </c>
      <c r="I50" s="14">
        <f>SUM([1]Cічень!I46+[1]Лютий!I46+[1]Березень!I46+[1]Квітень!I46+[1]Травень!I46+[1]Червень!I46)</f>
        <v>0</v>
      </c>
      <c r="J50" s="15">
        <f t="shared" si="4"/>
        <v>46.001873919767128</v>
      </c>
      <c r="K50" s="16">
        <f t="shared" si="5"/>
        <v>50569.86</v>
      </c>
      <c r="L50" s="16">
        <f t="shared" si="6"/>
        <v>39088.43</v>
      </c>
      <c r="M50" s="16">
        <f t="shared" si="7"/>
        <v>0</v>
      </c>
      <c r="N50" s="17"/>
      <c r="O50" s="18"/>
      <c r="P50" s="19"/>
    </row>
    <row r="51" spans="1:16">
      <c r="A51" s="11">
        <v>45</v>
      </c>
      <c r="B51" s="12" t="s">
        <v>61</v>
      </c>
      <c r="C51" s="13">
        <v>330</v>
      </c>
      <c r="D51" s="13">
        <v>2389.8000000000002</v>
      </c>
      <c r="E51" s="14">
        <f>SUM([1]Cічень!E35+[1]Лютий!E35+[1]Березень!E35+[1]Квітень!E35+[1]Травень!E35+[1]Червень!E35)</f>
        <v>25512.78</v>
      </c>
      <c r="F51" s="14">
        <f>SUM([1]Cічень!F35+[1]Лютий!F35+[1]Березень!F35+[1]Квітень!F35+[1]Травень!F35+[1]Червень!F35)</f>
        <v>71.89</v>
      </c>
      <c r="G51" s="14">
        <f>SUM([1]Cічень!G35+[1]Лютий!G35+[1]Березень!G35+[1]Квітень!G35+[1]Травень!G35+[1]Червень!G35)</f>
        <v>0</v>
      </c>
      <c r="H51" s="14">
        <f>SUM([1]Cічень!H35+[1]Лютий!H35+[1]Березень!H35+[1]Квітень!H35+[1]Травень!H35+[1]Червень!H35)</f>
        <v>697.7</v>
      </c>
      <c r="I51" s="14">
        <f>SUM([1]Cічень!I35+[1]Лютий!I35+[1]Березень!I35+[1]Квітень!I35+[1]Травень!I35+[1]Червень!I35)</f>
        <v>639.39</v>
      </c>
      <c r="J51" s="15">
        <f t="shared" si="4"/>
        <v>45.661080425140177</v>
      </c>
      <c r="K51" s="16">
        <f t="shared" si="5"/>
        <v>109120.85</v>
      </c>
      <c r="L51" s="16">
        <f t="shared" si="6"/>
        <v>83608.070000000007</v>
      </c>
      <c r="M51" s="16">
        <f t="shared" si="7"/>
        <v>0</v>
      </c>
      <c r="N51" s="17"/>
      <c r="O51" s="18"/>
      <c r="P51" s="19"/>
    </row>
    <row r="52" spans="1:16">
      <c r="A52" s="11">
        <v>46</v>
      </c>
      <c r="B52" s="12" t="s">
        <v>62</v>
      </c>
      <c r="C52" s="13">
        <v>350</v>
      </c>
      <c r="D52" s="13">
        <v>2831.4</v>
      </c>
      <c r="E52" s="14">
        <f>SUM([1]Cічень!E52+[1]Лютий!E52+[1]Березень!E52+[1]Квітень!E52+[1]Травень!E52+[1]Червень!E52)</f>
        <v>31442.19</v>
      </c>
      <c r="F52" s="14">
        <f>SUM([1]Cічень!F52+[1]Лютий!F52+[1]Березень!F52+[1]Квітень!F52+[1]Травень!F52+[1]Червень!F52)</f>
        <v>83.43</v>
      </c>
      <c r="G52" s="14">
        <f>SUM([1]Cічень!G52+[1]Лютий!G52+[1]Березень!G52+[1]Квітень!G52+[1]Травень!G52+[1]Червень!G52)</f>
        <v>0</v>
      </c>
      <c r="H52" s="14">
        <f>SUM([1]Cічень!H52+[1]Лютий!H52+[1]Березень!H52+[1]Квітень!H52+[1]Травень!H52+[1]Червень!H52)</f>
        <v>552.96</v>
      </c>
      <c r="I52" s="14">
        <f>SUM([1]Cічень!I52+[1]Лютий!I52+[1]Березень!I52+[1]Квітень!I52+[1]Травень!I52+[1]Червень!I52)</f>
        <v>320.85999999999996</v>
      </c>
      <c r="J52" s="15">
        <f t="shared" si="4"/>
        <v>45.373765628311084</v>
      </c>
      <c r="K52" s="16">
        <f t="shared" si="5"/>
        <v>128471.28000000001</v>
      </c>
      <c r="L52" s="16">
        <f t="shared" si="6"/>
        <v>97029.090000000011</v>
      </c>
      <c r="M52" s="16">
        <f t="shared" si="7"/>
        <v>0</v>
      </c>
      <c r="N52" s="17"/>
      <c r="O52" s="18"/>
      <c r="P52" s="19"/>
    </row>
    <row r="53" spans="1:16">
      <c r="A53" s="11">
        <v>47</v>
      </c>
      <c r="B53" s="12" t="s">
        <v>63</v>
      </c>
      <c r="C53" s="13">
        <v>450</v>
      </c>
      <c r="D53" s="13">
        <v>2462.1799999999998</v>
      </c>
      <c r="E53" s="14">
        <f>SUM([1]Cічень!E50+[1]Лютий!E50+[1]Березень!E50+[1]Квітень!E50+[1]Травень!E50+[1]Червень!E50)</f>
        <v>27735.520000000004</v>
      </c>
      <c r="F53" s="14">
        <f>SUM([1]Cічень!F50+[1]Лютий!F50+[1]Березень!F50+[1]Квітень!F50+[1]Травень!F50+[1]Червень!F50)</f>
        <v>68.489999999999995</v>
      </c>
      <c r="G53" s="14">
        <f>SUM([1]Cічень!G50+[1]Лютий!G50+[1]Березень!G50+[1]Квітень!G50+[1]Травень!G50+[1]Червень!G50)</f>
        <v>0</v>
      </c>
      <c r="H53" s="14">
        <f>SUM([1]Cічень!H50+[1]Лютий!H50+[1]Березень!H50+[1]Квітень!H50+[1]Травень!H50+[1]Червень!H50)</f>
        <v>877.9899999999999</v>
      </c>
      <c r="I53" s="14">
        <f>SUM([1]Cічень!I50+[1]Лютий!I50+[1]Березень!I50+[1]Квітень!I50+[1]Травень!I50+[1]Червень!I50)</f>
        <v>226.17000000000002</v>
      </c>
      <c r="J53" s="15">
        <f t="shared" si="4"/>
        <v>43.615572378948741</v>
      </c>
      <c r="K53" s="16">
        <f t="shared" si="5"/>
        <v>107389.39</v>
      </c>
      <c r="L53" s="16">
        <f t="shared" si="6"/>
        <v>79653.87</v>
      </c>
      <c r="M53" s="16">
        <f t="shared" si="7"/>
        <v>0</v>
      </c>
      <c r="N53" s="17"/>
      <c r="O53" s="18"/>
      <c r="P53" s="19"/>
    </row>
    <row r="54" spans="1:16">
      <c r="A54" s="11">
        <v>48</v>
      </c>
      <c r="B54" s="12" t="s">
        <v>64</v>
      </c>
      <c r="C54" s="13">
        <v>220</v>
      </c>
      <c r="D54" s="13">
        <v>1330</v>
      </c>
      <c r="E54" s="14">
        <f>SUM([1]Cічень!E51+[1]Лютий!E51+[1]Березень!E51+[1]Квітень!E51+[1]Травень!E51+[1]Червень!E51)</f>
        <v>14980.059999999998</v>
      </c>
      <c r="F54" s="14">
        <f>SUM([1]Cічень!F51+[1]Лютий!F51+[1]Березень!F51+[1]Квітень!F51+[1]Травень!F51+[1]Червень!F51)</f>
        <v>32.269999999999996</v>
      </c>
      <c r="G54" s="14">
        <f>SUM([1]Cічень!G51+[1]Лютий!G51+[1]Березень!G51+[1]Квітень!G51+[1]Травень!G51+[1]Червень!G51)</f>
        <v>0</v>
      </c>
      <c r="H54" s="14">
        <f>SUM([1]Cічень!H51+[1]Лютий!H51+[1]Березень!H51+[1]Квітень!H51+[1]Травень!H51+[1]Червень!H51)</f>
        <v>491.47999999999996</v>
      </c>
      <c r="I54" s="14">
        <f>SUM([1]Cічень!I51+[1]Лютий!I51+[1]Березень!I51+[1]Квітень!I51+[1]Травень!I51+[1]Червень!I51)</f>
        <v>0</v>
      </c>
      <c r="J54" s="15">
        <f t="shared" si="4"/>
        <v>39.481255639097739</v>
      </c>
      <c r="K54" s="16">
        <f t="shared" si="5"/>
        <v>52510.069999999992</v>
      </c>
      <c r="L54" s="16">
        <f t="shared" si="6"/>
        <v>37530.009999999995</v>
      </c>
      <c r="M54" s="16">
        <f t="shared" si="7"/>
        <v>0</v>
      </c>
      <c r="N54" s="17"/>
      <c r="O54" s="18"/>
      <c r="P54" s="19"/>
    </row>
    <row r="55" spans="1:16">
      <c r="A55" s="11">
        <v>49</v>
      </c>
      <c r="B55" s="12" t="s">
        <v>65</v>
      </c>
      <c r="C55" s="13">
        <v>48</v>
      </c>
      <c r="D55" s="13">
        <v>530</v>
      </c>
      <c r="E55" s="14">
        <f>SUM([1]Cічень!E29+[1]Лютий!E29+[1]Березень!E29+[1]Квітень!E29+[1]Травень!E29+[1]Червень!E29)</f>
        <v>5525.68</v>
      </c>
      <c r="F55" s="14">
        <f>SUM([1]Cічень!F29+[1]Лютий!F29+[1]Березень!F29+[1]Квітень!F29+[1]Травень!F29+[1]Червень!F29)</f>
        <v>0</v>
      </c>
      <c r="G55" s="14">
        <f>SUM([1]Cічень!G29+[1]Лютий!G29+[1]Березень!G29+[1]Квітень!G29+[1]Травень!G29+[1]Червень!G29)</f>
        <v>0</v>
      </c>
      <c r="H55" s="14">
        <f>SUM([1]Cічень!H29+[1]Лютий!H29+[1]Березень!H29+[1]Квітень!H29+[1]Травень!H29+[1]Червень!H29)</f>
        <v>72.22</v>
      </c>
      <c r="I55" s="14">
        <f>SUM([1]Cічень!I29+[1]Лютий!I29+[1]Березень!I29+[1]Квітень!I29+[1]Травень!I29+[1]Червень!I29)</f>
        <v>0</v>
      </c>
      <c r="J55" s="15">
        <f t="shared" si="4"/>
        <v>10.425811320754718</v>
      </c>
      <c r="K55" s="16">
        <f t="shared" si="5"/>
        <v>5525.68</v>
      </c>
      <c r="L55" s="16">
        <f t="shared" si="6"/>
        <v>0</v>
      </c>
      <c r="M55" s="16">
        <f t="shared" si="7"/>
        <v>0</v>
      </c>
      <c r="N55" s="17"/>
      <c r="O55" s="18"/>
      <c r="P55" s="19"/>
    </row>
    <row r="56" spans="1:16">
      <c r="A56" s="22"/>
      <c r="B56" s="23" t="s">
        <v>66</v>
      </c>
      <c r="C56" s="24">
        <f t="shared" ref="C56:I56" si="8">SUM(C7:C55)</f>
        <v>13220</v>
      </c>
      <c r="D56" s="24">
        <f t="shared" si="8"/>
        <v>82573.62</v>
      </c>
      <c r="E56" s="24">
        <f t="shared" si="8"/>
        <v>921536.93</v>
      </c>
      <c r="F56" s="24">
        <f t="shared" si="8"/>
        <v>3604.0299999999997</v>
      </c>
      <c r="G56" s="24">
        <f t="shared" si="8"/>
        <v>23164.949999999997</v>
      </c>
      <c r="H56" s="24">
        <f t="shared" si="8"/>
        <v>26213.950000000004</v>
      </c>
      <c r="I56" s="25">
        <f t="shared" si="8"/>
        <v>9739.59</v>
      </c>
      <c r="J56" s="26"/>
      <c r="K56" s="27"/>
      <c r="L56" s="27"/>
      <c r="M56" s="27"/>
      <c r="N56" s="17"/>
      <c r="O56" s="18"/>
      <c r="P56" s="19"/>
    </row>
    <row r="57" spans="1:16">
      <c r="A57" s="28"/>
      <c r="B57" s="23" t="s">
        <v>67</v>
      </c>
      <c r="C57" s="24"/>
      <c r="D57" s="24"/>
      <c r="E57" s="24"/>
      <c r="F57" s="24"/>
      <c r="G57" s="24"/>
      <c r="H57" s="24"/>
      <c r="I57" s="25"/>
      <c r="J57" s="15">
        <f>SUM(J7:J55)/49</f>
        <v>67.966667102994521</v>
      </c>
      <c r="K57" s="27"/>
      <c r="L57" s="27"/>
      <c r="M57" s="27"/>
      <c r="N57" s="17"/>
      <c r="O57" s="18"/>
      <c r="P57" s="19"/>
    </row>
    <row r="58" spans="1:16">
      <c r="A58" s="5"/>
      <c r="B58" s="5"/>
      <c r="C58" s="5"/>
      <c r="D58" s="5"/>
      <c r="E58" s="6"/>
      <c r="F58" s="6"/>
      <c r="G58" s="6"/>
      <c r="H58" s="6"/>
      <c r="I58" s="6"/>
      <c r="J58" s="6"/>
      <c r="K58" s="5"/>
      <c r="L58" s="5"/>
      <c r="M58" s="5"/>
      <c r="N58" s="17"/>
      <c r="O58" s="18"/>
      <c r="P58" s="19"/>
    </row>
    <row r="59" spans="1:16">
      <c r="A59" s="5"/>
      <c r="B59" s="5"/>
      <c r="C59" s="5"/>
      <c r="D59" s="5"/>
      <c r="E59" s="6"/>
      <c r="F59" s="6"/>
      <c r="G59" s="6"/>
      <c r="H59" s="6"/>
      <c r="I59" s="6"/>
      <c r="J59" s="6"/>
      <c r="K59" s="5"/>
      <c r="L59" s="5"/>
      <c r="M59" s="5"/>
      <c r="N59" s="17"/>
      <c r="O59" s="18"/>
      <c r="P59" s="19"/>
    </row>
    <row r="60" spans="1:16">
      <c r="A60" s="79" t="s">
        <v>1</v>
      </c>
      <c r="B60" s="80" t="s">
        <v>2</v>
      </c>
      <c r="C60" s="80" t="s">
        <v>3</v>
      </c>
      <c r="D60" s="80" t="s">
        <v>4</v>
      </c>
      <c r="E60" s="80" t="s">
        <v>5</v>
      </c>
      <c r="F60" s="80"/>
      <c r="G60" s="80"/>
      <c r="H60" s="80"/>
      <c r="I60" s="80"/>
      <c r="J60" s="80" t="s">
        <v>6</v>
      </c>
      <c r="K60" s="80" t="s">
        <v>7</v>
      </c>
      <c r="L60" s="80"/>
      <c r="M60" s="80"/>
      <c r="N60" s="17"/>
      <c r="O60" s="18"/>
      <c r="P60" s="19"/>
    </row>
    <row r="61" spans="1:16" ht="38.25">
      <c r="A61" s="79"/>
      <c r="B61" s="80"/>
      <c r="C61" s="80"/>
      <c r="D61" s="80"/>
      <c r="E61" s="8" t="s">
        <v>8</v>
      </c>
      <c r="F61" s="8" t="s">
        <v>9</v>
      </c>
      <c r="G61" s="8" t="s">
        <v>10</v>
      </c>
      <c r="H61" s="8" t="s">
        <v>11</v>
      </c>
      <c r="I61" s="7" t="s">
        <v>12</v>
      </c>
      <c r="J61" s="80"/>
      <c r="K61" s="8" t="s">
        <v>13</v>
      </c>
      <c r="L61" s="8" t="s">
        <v>14</v>
      </c>
      <c r="M61" s="8" t="s">
        <v>15</v>
      </c>
      <c r="N61" s="17"/>
      <c r="O61" s="18"/>
      <c r="P61" s="19"/>
    </row>
    <row r="62" spans="1:16">
      <c r="A62" s="81" t="s">
        <v>68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17"/>
      <c r="O62" s="18"/>
      <c r="P62" s="19"/>
    </row>
    <row r="63" spans="1:16">
      <c r="A63" s="11">
        <v>1</v>
      </c>
      <c r="B63" s="12" t="s">
        <v>69</v>
      </c>
      <c r="C63" s="13">
        <v>334</v>
      </c>
      <c r="D63" s="13">
        <v>495</v>
      </c>
      <c r="E63" s="14">
        <f>SUM([1]Cічень!E63+[1]Лютий!E63+[1]Березень!E63+[1]Квітень!E63+[1]Травень!E63+[1]Червень!E63)</f>
        <v>27176.47</v>
      </c>
      <c r="F63" s="14">
        <f>SUM([1]Cічень!F63+[1]Лютий!F63+[1]Березень!F63+[1]Квітень!F63+[1]Травень!F63+[1]Червень!F63)</f>
        <v>0</v>
      </c>
      <c r="G63" s="14">
        <f>SUM([1]Cічень!G63+[1]Лютий!G63+[1]Березень!G63+[1]Квітень!G63+[1]Травень!G63+[1]Червень!G63)</f>
        <v>15574.41</v>
      </c>
      <c r="H63" s="14">
        <f>SUM([1]Cічень!H63+[1]Лютий!H63+[1]Березень!H63+[1]Квітень!H63+[1]Травень!H63+[1]Червень!H63)</f>
        <v>797.69</v>
      </c>
      <c r="I63" s="14">
        <f>SUM([1]Cічень!I63+[1]Лютий!I63+[1]Березень!I63+[1]Квітень!I63+[1]Травень!I63+[1]Червень!I63)</f>
        <v>0</v>
      </c>
      <c r="J63" s="15">
        <f t="shared" ref="J63:J107" si="9">K63/D63</f>
        <v>353.80477777777776</v>
      </c>
      <c r="K63" s="16">
        <f t="shared" ref="K63:K107" si="10">L63+M63+E63</f>
        <v>175133.36499999999</v>
      </c>
      <c r="L63" s="16">
        <f t="shared" ref="L63:L104" si="11">F63*1163</f>
        <v>0</v>
      </c>
      <c r="M63" s="16">
        <f t="shared" ref="M63:M107" si="12">G63*9.5</f>
        <v>147956.89499999999</v>
      </c>
      <c r="N63" s="17"/>
      <c r="O63" s="18"/>
      <c r="P63" s="19"/>
    </row>
    <row r="64" spans="1:16">
      <c r="A64" s="11">
        <v>2</v>
      </c>
      <c r="B64" s="12" t="s">
        <v>70</v>
      </c>
      <c r="C64" s="13">
        <v>687</v>
      </c>
      <c r="D64" s="13">
        <v>2717.99</v>
      </c>
      <c r="E64" s="14">
        <f>SUM([1]Cічень!E67+[1]Лютий!E67+[1]Березень!E67+[1]Квітень!E67+[1]Травень!E67+[1]Червень!E67)</f>
        <v>4372.78</v>
      </c>
      <c r="F64" s="14">
        <f>SUM([1]Cічень!F67+[1]Лютий!F67+[1]Березень!F67+[1]Квітень!F67+[1]Травень!F67+[1]Червень!F67)</f>
        <v>263.85999999999996</v>
      </c>
      <c r="G64" s="14">
        <f>SUM([1]Cічень!G67+[1]Лютий!G67+[1]Березень!G67+[1]Квітень!G67+[1]Травень!G67+[1]Червень!G67)</f>
        <v>0</v>
      </c>
      <c r="H64" s="14">
        <f>SUM([1]Cічень!H67+[1]Лютий!H67+[1]Березень!H67+[1]Квітень!H67+[1]Травень!H67+[1]Червень!H67)</f>
        <v>192.38</v>
      </c>
      <c r="I64" s="14">
        <f>SUM([1]Cічень!I67+[1]Лютий!I67+[1]Березень!I67+[1]Квітень!I67+[1]Травень!I67+[1]Червень!I67)</f>
        <v>0</v>
      </c>
      <c r="J64" s="15">
        <f t="shared" si="9"/>
        <v>114.51181203757187</v>
      </c>
      <c r="K64" s="16">
        <f t="shared" si="10"/>
        <v>311241.95999999996</v>
      </c>
      <c r="L64" s="16">
        <f t="shared" si="11"/>
        <v>306869.17999999993</v>
      </c>
      <c r="M64" s="16">
        <f t="shared" si="12"/>
        <v>0</v>
      </c>
      <c r="N64" s="17"/>
      <c r="O64" s="18"/>
      <c r="P64" s="19"/>
    </row>
    <row r="65" spans="1:16">
      <c r="A65" s="11">
        <v>3</v>
      </c>
      <c r="B65" s="12" t="s">
        <v>71</v>
      </c>
      <c r="C65" s="13">
        <v>601</v>
      </c>
      <c r="D65" s="13">
        <v>1812.7</v>
      </c>
      <c r="E65" s="14">
        <f>SUM([1]Cічень!E65+[1]Лютий!E65+[1]Березень!E65+[1]Квітень!E65+[1]Травень!E65+[1]Червень!E65)</f>
        <v>2216.84</v>
      </c>
      <c r="F65" s="14">
        <f>SUM([1]Cічень!F65+[1]Лютий!F65+[1]Березень!F65+[1]Квітень!F65+[1]Травень!F65+[1]Червень!F65)</f>
        <v>147.13</v>
      </c>
      <c r="G65" s="14">
        <f>SUM([1]Cічень!G65+[1]Лютий!G65+[1]Березень!G65+[1]Квітень!G65+[1]Травень!G65+[1]Червень!G65)</f>
        <v>0</v>
      </c>
      <c r="H65" s="14">
        <f>SUM([1]Cічень!H65+[1]Лютий!H65+[1]Березень!H65+[1]Квітень!H65+[1]Травень!H65+[1]Червень!H65)</f>
        <v>27.630000000000003</v>
      </c>
      <c r="I65" s="14">
        <f>SUM([1]Cічень!I65+[1]Лютий!I65+[1]Березень!I65+[1]Квітень!I65+[1]Травень!I65+[1]Червень!I65)</f>
        <v>0</v>
      </c>
      <c r="J65" s="15">
        <f t="shared" si="9"/>
        <v>95.619258564572178</v>
      </c>
      <c r="K65" s="16">
        <f t="shared" si="10"/>
        <v>173329.03</v>
      </c>
      <c r="L65" s="16">
        <f t="shared" si="11"/>
        <v>171112.19</v>
      </c>
      <c r="M65" s="16">
        <f t="shared" si="12"/>
        <v>0</v>
      </c>
      <c r="N65" s="17"/>
      <c r="O65" s="18"/>
      <c r="P65" s="19"/>
    </row>
    <row r="66" spans="1:16" ht="25.5">
      <c r="A66" s="11">
        <v>4</v>
      </c>
      <c r="B66" s="12" t="s">
        <v>72</v>
      </c>
      <c r="C66" s="13">
        <v>110</v>
      </c>
      <c r="D66" s="13">
        <v>526.29999999999995</v>
      </c>
      <c r="E66" s="14">
        <f>SUM([1]Cічень!E64+[1]Лютий!E64+[1]Березень!E64+[1]Квітень!E64+[1]Травень!E64+[1]Червень!E64)</f>
        <v>9999.44</v>
      </c>
      <c r="F66" s="14">
        <f>SUM([1]Cічень!F64+[1]Лютий!F64+[1]Березень!F64+[1]Квітень!F64+[1]Травень!F64+[1]Червень!F64)</f>
        <v>28.560000000000002</v>
      </c>
      <c r="G66" s="14">
        <f>SUM([1]Cічень!G64+[1]Лютий!G64+[1]Березень!G64+[1]Квітень!G64+[1]Травень!G64+[1]Червень!G64)</f>
        <v>0</v>
      </c>
      <c r="H66" s="14">
        <f>SUM([1]Cічень!H64+[1]Лютий!H64+[1]Березень!H64+[1]Квітень!H64+[1]Травень!H64+[1]Червень!H64)</f>
        <v>151.14999999999998</v>
      </c>
      <c r="I66" s="14">
        <f>SUM([1]Cічень!I64+[1]Лютий!I64+[1]Березень!I64+[1]Квітень!I64+[1]Травень!I64+[1]Червень!I64)</f>
        <v>0</v>
      </c>
      <c r="J66" s="15">
        <f t="shared" si="9"/>
        <v>82.110431312939411</v>
      </c>
      <c r="K66" s="16">
        <f t="shared" si="10"/>
        <v>43214.720000000008</v>
      </c>
      <c r="L66" s="16">
        <f t="shared" si="11"/>
        <v>33215.280000000006</v>
      </c>
      <c r="M66" s="16">
        <f t="shared" si="12"/>
        <v>0</v>
      </c>
      <c r="N66" s="17"/>
      <c r="O66" s="18"/>
      <c r="P66" s="19"/>
    </row>
    <row r="67" spans="1:16">
      <c r="A67" s="11">
        <v>5</v>
      </c>
      <c r="B67" s="12" t="s">
        <v>73</v>
      </c>
      <c r="C67" s="13">
        <v>282</v>
      </c>
      <c r="D67" s="13">
        <v>3225</v>
      </c>
      <c r="E67" s="14">
        <f>SUM([1]Cічень!E73+[1]Лютий!E73+[1]Березень!E73+[1]Квітень!E73+[1]Травень!E73+[1]Червень!E73)</f>
        <v>19598.669999999998</v>
      </c>
      <c r="F67" s="14">
        <f>SUM([1]Cічень!F73+[1]Лютий!F73+[1]Березень!F73+[1]Квітень!F73+[1]Травень!F73+[1]Червень!F73)</f>
        <v>206.48</v>
      </c>
      <c r="G67" s="14">
        <f>SUM([1]Cічень!G73+[1]Лютий!G73+[1]Березень!G73+[1]Квітень!G73+[1]Травень!G73+[1]Червень!G73)</f>
        <v>0</v>
      </c>
      <c r="H67" s="14">
        <f>SUM([1]Cічень!H73+[1]Лютий!H73+[1]Березень!H73+[1]Квітень!H73+[1]Травень!H73+[1]Червень!H73)</f>
        <v>283.87</v>
      </c>
      <c r="I67" s="14">
        <f>SUM([1]Cічень!I73+[1]Лютий!I73+[1]Березень!I73+[1]Квітень!I73+[1]Травень!I73+[1]Червень!I73)</f>
        <v>0</v>
      </c>
      <c r="J67" s="15">
        <f t="shared" si="9"/>
        <v>80.537956589147285</v>
      </c>
      <c r="K67" s="16">
        <f t="shared" si="10"/>
        <v>259734.90999999997</v>
      </c>
      <c r="L67" s="16">
        <f t="shared" si="11"/>
        <v>240136.24</v>
      </c>
      <c r="M67" s="16">
        <f t="shared" si="12"/>
        <v>0</v>
      </c>
      <c r="N67" s="17"/>
      <c r="O67" s="18"/>
      <c r="P67" s="19"/>
    </row>
    <row r="68" spans="1:16">
      <c r="A68" s="11">
        <v>6</v>
      </c>
      <c r="B68" s="12" t="s">
        <v>74</v>
      </c>
      <c r="C68" s="13">
        <v>788</v>
      </c>
      <c r="D68" s="13">
        <v>6353.7</v>
      </c>
      <c r="E68" s="14">
        <f>SUM([1]Cічень!E69+[1]Лютий!E69+[1]Березень!E69+[1]Квітень!E69+[1]Травень!E69+[1]Червень!E69)</f>
        <v>65814.05</v>
      </c>
      <c r="F68" s="14">
        <f>SUM([1]Cічень!F69+[1]Лютий!F69+[1]Березень!F69+[1]Квітень!F69+[1]Травень!F69+[1]Червень!F69)</f>
        <v>356.9</v>
      </c>
      <c r="G68" s="14">
        <f>SUM([1]Cічень!G69+[1]Лютий!G69+[1]Березень!G69+[1]Квітень!G69+[1]Травень!G69+[1]Червень!G69)</f>
        <v>0</v>
      </c>
      <c r="H68" s="14">
        <f>SUM([1]Cічень!H69+[1]Лютий!H69+[1]Березень!H69+[1]Квітень!H69+[1]Травень!H69+[1]Червень!H69)</f>
        <v>1449.87</v>
      </c>
      <c r="I68" s="14">
        <f>SUM([1]Cічень!I69+[1]Лютий!I69+[1]Березень!I69+[1]Квітень!I69+[1]Травень!I69+[1]Червень!I69)</f>
        <v>832.96</v>
      </c>
      <c r="J68" s="15">
        <f t="shared" si="9"/>
        <v>75.686411067566922</v>
      </c>
      <c r="K68" s="16">
        <f t="shared" si="10"/>
        <v>480888.74999999994</v>
      </c>
      <c r="L68" s="16">
        <f t="shared" si="11"/>
        <v>415074.69999999995</v>
      </c>
      <c r="M68" s="16">
        <f t="shared" si="12"/>
        <v>0</v>
      </c>
      <c r="N68" s="17"/>
      <c r="O68" s="18"/>
      <c r="P68" s="19"/>
    </row>
    <row r="69" spans="1:16">
      <c r="A69" s="11">
        <v>7</v>
      </c>
      <c r="B69" s="12" t="s">
        <v>75</v>
      </c>
      <c r="C69" s="13">
        <v>859</v>
      </c>
      <c r="D69" s="13">
        <v>3975.1</v>
      </c>
      <c r="E69" s="14">
        <f>SUM([1]Cічень!E74+[1]Лютий!E74+[1]Березень!E74+[1]Квітень!E74+[1]Травень!E74+[1]Червень!E74)</f>
        <v>10033.320000000002</v>
      </c>
      <c r="F69" s="14">
        <f>SUM([1]Cічень!F74+[1]Лютий!F74+[1]Березень!F74+[1]Квітень!F74+[1]Травень!F74+[1]Червень!F74)</f>
        <v>232.55999999999997</v>
      </c>
      <c r="G69" s="14">
        <f>SUM([1]Cічень!G74+[1]Лютий!G74+[1]Березень!G74+[1]Квітень!G74+[1]Травень!G74+[1]Червень!G74)</f>
        <v>0</v>
      </c>
      <c r="H69" s="14">
        <f>SUM([1]Cічень!H74+[1]Лютий!H74+[1]Березень!H74+[1]Квітень!H74+[1]Травень!H74+[1]Червень!H74)</f>
        <v>362.07000000000005</v>
      </c>
      <c r="I69" s="14">
        <f>SUM([1]Cічень!I74+[1]Лютий!I74+[1]Березень!I74+[1]Квітень!I74+[1]Травень!I74+[1]Червень!I74)</f>
        <v>0</v>
      </c>
      <c r="J69" s="15">
        <f t="shared" si="9"/>
        <v>70.564413473874865</v>
      </c>
      <c r="K69" s="16">
        <f t="shared" si="10"/>
        <v>280500.59999999998</v>
      </c>
      <c r="L69" s="16">
        <f t="shared" si="11"/>
        <v>270467.27999999997</v>
      </c>
      <c r="M69" s="16">
        <f t="shared" si="12"/>
        <v>0</v>
      </c>
      <c r="N69" s="17"/>
      <c r="O69" s="18"/>
      <c r="P69" s="19"/>
    </row>
    <row r="70" spans="1:16">
      <c r="A70" s="11">
        <v>8</v>
      </c>
      <c r="B70" s="12" t="s">
        <v>76</v>
      </c>
      <c r="C70" s="13">
        <v>417</v>
      </c>
      <c r="D70" s="13">
        <v>2305.1</v>
      </c>
      <c r="E70" s="14">
        <f>SUM([1]Cічень!E71+[1]Лютий!E71+[1]Березень!E71+[1]Квітень!E71+[1]Травень!E71+[1]Червень!E71)</f>
        <v>3737.67</v>
      </c>
      <c r="F70" s="14">
        <f>SUM([1]Cічень!F71+[1]Лютий!F71+[1]Березень!F71+[1]Квітень!F71+[1]Травень!F71+[1]Червень!F71)</f>
        <v>132.07999999999998</v>
      </c>
      <c r="G70" s="14">
        <f>SUM([1]Cічень!G71+[1]Лютий!G71+[1]Березень!G71+[1]Квітень!G71+[1]Травень!G71+[1]Червень!G71)</f>
        <v>0</v>
      </c>
      <c r="H70" s="14">
        <f>SUM([1]Cічень!H71+[1]Лютий!H71+[1]Березень!H71+[1]Квітень!H71+[1]Травень!H71+[1]Червень!H71)</f>
        <v>132.61000000000001</v>
      </c>
      <c r="I70" s="14">
        <f>SUM([1]Cічень!I71+[1]Лютий!I71+[1]Березень!I71+[1]Квітень!I71+[1]Травень!I71+[1]Червень!I71)</f>
        <v>0</v>
      </c>
      <c r="J70" s="15">
        <f t="shared" si="9"/>
        <v>68.260253351264581</v>
      </c>
      <c r="K70" s="16">
        <f t="shared" si="10"/>
        <v>157346.71</v>
      </c>
      <c r="L70" s="16">
        <f t="shared" si="11"/>
        <v>153609.03999999998</v>
      </c>
      <c r="M70" s="16">
        <f t="shared" si="12"/>
        <v>0</v>
      </c>
      <c r="N70" s="17"/>
      <c r="O70" s="18"/>
      <c r="P70" s="19"/>
    </row>
    <row r="71" spans="1:16">
      <c r="A71" s="11">
        <v>9</v>
      </c>
      <c r="B71" s="12" t="s">
        <v>77</v>
      </c>
      <c r="C71" s="13">
        <v>999</v>
      </c>
      <c r="D71" s="13">
        <v>4097.3999999999996</v>
      </c>
      <c r="E71" s="14">
        <f>SUM([1]Cічень!E66+[1]Лютий!E66+[1]Березень!E66+[1]Квітень!E66+[1]Травень!E66+[1]Червень!E66)</f>
        <v>11311.79</v>
      </c>
      <c r="F71" s="14">
        <f>SUM([1]Cічень!F66+[1]Лютий!F66+[1]Березень!F66+[1]Квітень!F66+[1]Травень!F66+[1]Червень!F66)</f>
        <v>230.74</v>
      </c>
      <c r="G71" s="14">
        <f>SUM([1]Cічень!G66+[1]Лютий!G66+[1]Березень!G66+[1]Квітень!G66+[1]Травень!G66+[1]Червень!G66)</f>
        <v>0</v>
      </c>
      <c r="H71" s="14">
        <f>SUM([1]Cічень!H66+[1]Лютий!H66+[1]Березень!H66+[1]Квітень!H66+[1]Травень!H66+[1]Червень!H66)</f>
        <v>548.12</v>
      </c>
      <c r="I71" s="14">
        <f>SUM([1]Cічень!I66+[1]Лютий!I66+[1]Березень!I66+[1]Квітень!I66+[1]Травень!I66+[1]Червень!I66)</f>
        <v>0</v>
      </c>
      <c r="J71" s="15">
        <f t="shared" si="9"/>
        <v>68.253626690096155</v>
      </c>
      <c r="K71" s="16">
        <f t="shared" si="10"/>
        <v>279662.40999999997</v>
      </c>
      <c r="L71" s="16">
        <f t="shared" si="11"/>
        <v>268350.62</v>
      </c>
      <c r="M71" s="16">
        <f t="shared" si="12"/>
        <v>0</v>
      </c>
      <c r="N71" s="17"/>
      <c r="O71" s="18"/>
      <c r="P71" s="19"/>
    </row>
    <row r="72" spans="1:16">
      <c r="A72" s="11">
        <v>10</v>
      </c>
      <c r="B72" s="12" t="s">
        <v>78</v>
      </c>
      <c r="C72" s="13">
        <v>26</v>
      </c>
      <c r="D72" s="13">
        <v>455.1</v>
      </c>
      <c r="E72" s="14">
        <f>SUM([1]Cічень!E68+[1]Лютий!E68+[1]Березень!E68+[1]Квітень!E68+[1]Травень!E68+[1]Червень!E68)</f>
        <v>1798.73</v>
      </c>
      <c r="F72" s="14">
        <f>SUM([1]Cічень!F68+[1]Лютий!F68+[1]Березень!F68+[1]Квітень!F68+[1]Травень!F68+[1]Червень!F68)</f>
        <v>23.66</v>
      </c>
      <c r="G72" s="14">
        <f>SUM([1]Cічень!G68+[1]Лютий!G68+[1]Березень!G68+[1]Квітень!G68+[1]Травень!G68+[1]Червень!G68)</f>
        <v>0</v>
      </c>
      <c r="H72" s="14">
        <f>SUM([1]Cічень!H68+[1]Лютий!H68+[1]Березень!H68+[1]Квітень!H68+[1]Травень!H68+[1]Червень!H68)</f>
        <v>61.2</v>
      </c>
      <c r="I72" s="14">
        <f>SUM([1]Cічень!I68+[1]Лютий!I68+[1]Березень!I68+[1]Квітень!I68+[1]Травень!I68+[1]Червень!I68)</f>
        <v>0</v>
      </c>
      <c r="J72" s="15">
        <f t="shared" si="9"/>
        <v>64.415095583388265</v>
      </c>
      <c r="K72" s="16">
        <f t="shared" si="10"/>
        <v>29315.31</v>
      </c>
      <c r="L72" s="16">
        <f t="shared" si="11"/>
        <v>27516.58</v>
      </c>
      <c r="M72" s="16">
        <f t="shared" si="12"/>
        <v>0</v>
      </c>
      <c r="N72" s="17"/>
      <c r="O72" s="18"/>
      <c r="P72" s="19"/>
    </row>
    <row r="73" spans="1:16">
      <c r="A73" s="11">
        <v>11</v>
      </c>
      <c r="B73" s="12" t="s">
        <v>79</v>
      </c>
      <c r="C73" s="13">
        <v>1001</v>
      </c>
      <c r="D73" s="13">
        <v>5467</v>
      </c>
      <c r="E73" s="14">
        <f>SUM([1]Cічень!E70+[1]Лютий!E70+[1]Березень!E70+[1]Квітень!E70+[1]Травень!E70+[1]Червень!E70)</f>
        <v>33031.4</v>
      </c>
      <c r="F73" s="14">
        <f>SUM([1]Cічень!F70+[1]Лютий!F70+[1]Березень!F70+[1]Квітень!F70+[1]Травень!F70+[1]Червень!F70)</f>
        <v>268.05</v>
      </c>
      <c r="G73" s="14">
        <f>SUM([1]Cічень!G70+[1]Лютий!G70+[1]Березень!G70+[1]Квітень!G70+[1]Травень!G70+[1]Червень!G70)</f>
        <v>0</v>
      </c>
      <c r="H73" s="14">
        <f>SUM([1]Cічень!H70+[1]Лютий!H70+[1]Березень!H70+[1]Квітень!H70+[1]Травень!H70+[1]Червень!H70)</f>
        <v>534.06000000000006</v>
      </c>
      <c r="I73" s="14">
        <f>SUM([1]Cічень!I70+[1]Лютий!I70+[1]Березень!I70+[1]Квітень!I70+[1]Травень!I70+[1]Червень!I70)</f>
        <v>199</v>
      </c>
      <c r="J73" s="15">
        <f t="shared" si="9"/>
        <v>63.064486921529181</v>
      </c>
      <c r="K73" s="16">
        <f t="shared" si="10"/>
        <v>344773.55000000005</v>
      </c>
      <c r="L73" s="16">
        <f t="shared" si="11"/>
        <v>311742.15000000002</v>
      </c>
      <c r="M73" s="16">
        <f t="shared" si="12"/>
        <v>0</v>
      </c>
      <c r="N73" s="17"/>
      <c r="O73" s="18"/>
      <c r="P73" s="19"/>
    </row>
    <row r="74" spans="1:16">
      <c r="A74" s="11">
        <v>12</v>
      </c>
      <c r="B74" s="12" t="s">
        <v>80</v>
      </c>
      <c r="C74" s="13">
        <v>160</v>
      </c>
      <c r="D74" s="13">
        <v>1310</v>
      </c>
      <c r="E74" s="14">
        <f>SUM([1]Cічень!E76+[1]Лютий!E76+[1]Березень!E76+[1]Квітень!E76+[1]Травень!E76+[1]Червень!E76)</f>
        <v>7509.3600000000015</v>
      </c>
      <c r="F74" s="14">
        <f>SUM([1]Cічень!F76+[1]Лютий!F76+[1]Березень!F76+[1]Квітень!F76+[1]Травень!F76+[1]Червень!F76)</f>
        <v>0</v>
      </c>
      <c r="G74" s="14">
        <f>SUM([1]Cічень!G76+[1]Лютий!G76+[1]Березень!G76+[1]Квітень!G76+[1]Травень!G76+[1]Червень!G76)</f>
        <v>7305.42</v>
      </c>
      <c r="H74" s="14">
        <f>SUM([1]Cічень!H76+[1]Лютий!H76+[1]Березень!H76+[1]Квітень!H76+[1]Травень!H76+[1]Червень!H76)</f>
        <v>68.31</v>
      </c>
      <c r="I74" s="14">
        <f>SUM([1]Cічень!I76+[1]Лютий!I76+[1]Березень!I76+[1]Квітень!I76+[1]Травень!I76+[1]Червень!I76)</f>
        <v>0</v>
      </c>
      <c r="J74" s="15">
        <f t="shared" si="9"/>
        <v>58.710572519083975</v>
      </c>
      <c r="K74" s="16">
        <f t="shared" si="10"/>
        <v>76910.850000000006</v>
      </c>
      <c r="L74" s="16">
        <f t="shared" si="11"/>
        <v>0</v>
      </c>
      <c r="M74" s="16">
        <f t="shared" si="12"/>
        <v>69401.490000000005</v>
      </c>
      <c r="N74" s="17"/>
      <c r="O74" s="18"/>
      <c r="P74" s="19"/>
    </row>
    <row r="75" spans="1:16">
      <c r="A75" s="11">
        <v>13</v>
      </c>
      <c r="B75" s="12" t="s">
        <v>81</v>
      </c>
      <c r="C75" s="13">
        <v>819</v>
      </c>
      <c r="D75" s="13">
        <v>3510</v>
      </c>
      <c r="E75" s="14">
        <f>SUM([1]Cічень!E72+[1]Лютий!E72+[1]Березень!E72+[1]Квітень!E72+[1]Травень!E72+[1]Червень!E72)</f>
        <v>13158.77</v>
      </c>
      <c r="F75" s="14">
        <f>SUM([1]Cічень!F72+[1]Лютий!F72+[1]Березень!F72+[1]Квітень!F72+[1]Травень!F72+[1]Червень!F72)</f>
        <v>0</v>
      </c>
      <c r="G75" s="14">
        <f>SUM([1]Cічень!G72+[1]Лютий!G72+[1]Березень!G72+[1]Квітень!G72+[1]Травень!G72+[1]Червень!G72)</f>
        <v>17806.53</v>
      </c>
      <c r="H75" s="14">
        <f>SUM([1]Cічень!H72+[1]Лютий!H72+[1]Березень!H72+[1]Квітень!H72+[1]Травень!H72+[1]Червень!H72)</f>
        <v>353.42</v>
      </c>
      <c r="I75" s="14">
        <f>SUM([1]Cічень!I72+[1]Лютий!I72+[1]Березень!I72+[1]Квітень!I72+[1]Травень!I72+[1]Червень!I72)</f>
        <v>0</v>
      </c>
      <c r="J75" s="15">
        <f t="shared" si="9"/>
        <v>51.943249287749275</v>
      </c>
      <c r="K75" s="16">
        <f t="shared" si="10"/>
        <v>182320.80499999996</v>
      </c>
      <c r="L75" s="16">
        <f t="shared" si="11"/>
        <v>0</v>
      </c>
      <c r="M75" s="16">
        <f t="shared" si="12"/>
        <v>169162.03499999997</v>
      </c>
      <c r="N75" s="17"/>
      <c r="O75" s="18"/>
      <c r="P75" s="19"/>
    </row>
    <row r="76" spans="1:16">
      <c r="A76" s="11">
        <v>14</v>
      </c>
      <c r="B76" s="12" t="s">
        <v>82</v>
      </c>
      <c r="C76" s="13">
        <v>351</v>
      </c>
      <c r="D76" s="13">
        <v>1314</v>
      </c>
      <c r="E76" s="14">
        <f>SUM([1]Cічень!E80+[1]Лютий!E80+[1]Березень!E80+[1]Квітень!E80+[1]Травень!E80+[1]Червень!E80)</f>
        <v>4346.3</v>
      </c>
      <c r="F76" s="14">
        <f>SUM([1]Cічень!F80+[1]Лютий!F80+[1]Березень!F80+[1]Квітень!F80+[1]Травень!F80+[1]Червень!F80)</f>
        <v>54.39</v>
      </c>
      <c r="G76" s="14">
        <f>SUM([1]Cічень!G80+[1]Лютий!G80+[1]Березень!G80+[1]Квітень!G80+[1]Травень!G80+[1]Червень!G80)</f>
        <v>0</v>
      </c>
      <c r="H76" s="14">
        <f>SUM([1]Cічень!H80+[1]Лютий!H80+[1]Березень!H80+[1]Квітень!H80+[1]Травень!H80+[1]Червень!H80)</f>
        <v>281.21000000000004</v>
      </c>
      <c r="I76" s="14">
        <f>SUM([1]Cічень!I80+[1]Лютий!I80+[1]Березень!I80+[1]Квітень!I80+[1]Травень!I80+[1]Червень!I80)</f>
        <v>90.93</v>
      </c>
      <c r="J76" s="15">
        <f t="shared" si="9"/>
        <v>51.447389649923892</v>
      </c>
      <c r="K76" s="16">
        <f t="shared" si="10"/>
        <v>67601.87</v>
      </c>
      <c r="L76" s="16">
        <f t="shared" si="11"/>
        <v>63255.57</v>
      </c>
      <c r="M76" s="16">
        <f t="shared" si="12"/>
        <v>0</v>
      </c>
      <c r="N76" s="17"/>
      <c r="O76" s="18"/>
      <c r="P76" s="19"/>
    </row>
    <row r="77" spans="1:16">
      <c r="A77" s="11">
        <v>15</v>
      </c>
      <c r="B77" s="12" t="s">
        <v>83</v>
      </c>
      <c r="C77" s="13">
        <v>550</v>
      </c>
      <c r="D77" s="13">
        <v>1626.9</v>
      </c>
      <c r="E77" s="14">
        <f>SUM([1]Cічень!E78+[1]Лютий!E78+[1]Березень!E78+[1]Квітень!E78+[1]Травень!E78+[1]Червень!E78)</f>
        <v>23321.52</v>
      </c>
      <c r="F77" s="14">
        <f>SUM([1]Cічень!F78+[1]Лютий!F78+[1]Березень!F78+[1]Квітень!F78+[1]Травень!F78+[1]Червень!F78)</f>
        <v>0</v>
      </c>
      <c r="G77" s="14">
        <f>SUM([1]Cічень!G78+[1]Лютий!G78+[1]Березень!G78+[1]Квітень!G78+[1]Травень!G78+[1]Червень!G78)</f>
        <v>6204.45</v>
      </c>
      <c r="H77" s="14">
        <f>SUM([1]Cічень!H78+[1]Лютий!H78+[1]Березень!H78+[1]Квітень!H78+[1]Травень!H78+[1]Червень!H78)</f>
        <v>255.85000000000002</v>
      </c>
      <c r="I77" s="14">
        <f>SUM([1]Cічень!I78+[1]Лютий!I78+[1]Березень!I78+[1]Квітень!I78+[1]Травень!I78+[1]Червень!I78)</f>
        <v>0</v>
      </c>
      <c r="J77" s="15">
        <f t="shared" si="9"/>
        <v>50.564751982297615</v>
      </c>
      <c r="K77" s="16">
        <f t="shared" si="10"/>
        <v>82263.794999999998</v>
      </c>
      <c r="L77" s="16">
        <f t="shared" si="11"/>
        <v>0</v>
      </c>
      <c r="M77" s="16">
        <f t="shared" si="12"/>
        <v>58942.275000000001</v>
      </c>
      <c r="N77" s="17"/>
      <c r="O77" s="18"/>
      <c r="P77" s="19"/>
    </row>
    <row r="78" spans="1:16">
      <c r="A78" s="11">
        <v>16</v>
      </c>
      <c r="B78" s="12" t="s">
        <v>84</v>
      </c>
      <c r="C78" s="13">
        <v>637</v>
      </c>
      <c r="D78" s="13">
        <v>5302.9</v>
      </c>
      <c r="E78" s="14">
        <f>SUM([1]Cічень!E79+[1]Лютий!E79+[1]Березень!E79+[1]Квітень!E79+[1]Травень!E79+[1]Червень!E79)</f>
        <v>9599.24</v>
      </c>
      <c r="F78" s="14">
        <f>SUM([1]Cічень!F79+[1]Лютий!F79+[1]Березень!F79+[1]Квітень!F79+[1]Травень!F79+[1]Червень!F79)</f>
        <v>217.49</v>
      </c>
      <c r="G78" s="14">
        <f>SUM([1]Cічень!G79+[1]Лютий!G79+[1]Березень!G79+[1]Квітень!G79+[1]Травень!G79+[1]Червень!G79)</f>
        <v>0</v>
      </c>
      <c r="H78" s="14">
        <f>SUM([1]Cічень!H79+[1]Лютий!H79+[1]Березень!H79+[1]Квітень!H79+[1]Травень!H79+[1]Червень!H79)</f>
        <v>223.84000000000003</v>
      </c>
      <c r="I78" s="14">
        <f>SUM([1]Cічень!I79+[1]Лютий!I79+[1]Березень!I79+[1]Квітень!I79+[1]Травень!I79+[1]Червень!I79)</f>
        <v>0</v>
      </c>
      <c r="J78" s="15">
        <f t="shared" si="9"/>
        <v>49.508780101453937</v>
      </c>
      <c r="K78" s="16">
        <f t="shared" si="10"/>
        <v>262540.11000000004</v>
      </c>
      <c r="L78" s="16">
        <f t="shared" si="11"/>
        <v>252940.87000000002</v>
      </c>
      <c r="M78" s="16">
        <f t="shared" si="12"/>
        <v>0</v>
      </c>
      <c r="N78" s="17"/>
      <c r="O78" s="18"/>
      <c r="P78" s="19"/>
    </row>
    <row r="79" spans="1:16">
      <c r="A79" s="11">
        <v>17</v>
      </c>
      <c r="B79" s="12" t="s">
        <v>85</v>
      </c>
      <c r="C79" s="13">
        <v>1411</v>
      </c>
      <c r="D79" s="13">
        <v>7885.7</v>
      </c>
      <c r="E79" s="14">
        <f>SUM([1]Cічень!E86+[1]Лютий!E86+[1]Березень!E86+[1]Квітень!E86+[1]Травень!E86+[1]Червень!E86)</f>
        <v>28729.910000000003</v>
      </c>
      <c r="F79" s="14">
        <f>SUM([1]Cічень!F86+[1]Лютий!F86+[1]Березень!F86+[1]Квітень!F86+[1]Травень!F86+[1]Червень!F86)</f>
        <v>305.98999999999995</v>
      </c>
      <c r="G79" s="14">
        <f>SUM([1]Cічень!G86+[1]Лютий!G86+[1]Березень!G86+[1]Квітень!G86+[1]Травень!G86+[1]Червень!G86)</f>
        <v>0</v>
      </c>
      <c r="H79" s="14">
        <f>SUM([1]Cічень!H86+[1]Лютий!H86+[1]Березень!H86+[1]Квітень!H86+[1]Травень!H86+[1]Червень!H86)</f>
        <v>517.79999999999995</v>
      </c>
      <c r="I79" s="14">
        <f>SUM([1]Cічень!I86+[1]Лютий!I86+[1]Березень!I86+[1]Квітень!I86+[1]Травень!I86+[1]Червень!I86)</f>
        <v>74</v>
      </c>
      <c r="J79" s="15">
        <f t="shared" si="9"/>
        <v>48.771355745209675</v>
      </c>
      <c r="K79" s="16">
        <f t="shared" si="10"/>
        <v>384596.27999999991</v>
      </c>
      <c r="L79" s="16">
        <f t="shared" si="11"/>
        <v>355866.36999999994</v>
      </c>
      <c r="M79" s="16">
        <f t="shared" si="12"/>
        <v>0</v>
      </c>
      <c r="N79" s="17"/>
      <c r="O79" s="18"/>
      <c r="P79" s="19"/>
    </row>
    <row r="80" spans="1:16">
      <c r="A80" s="11">
        <v>18</v>
      </c>
      <c r="B80" s="12" t="s">
        <v>86</v>
      </c>
      <c r="C80" s="13">
        <v>1240</v>
      </c>
      <c r="D80" s="13">
        <v>4778</v>
      </c>
      <c r="E80" s="14">
        <f>SUM([1]Cічень!E85+[1]Лютий!E85+[1]Березень!E85+[1]Квітень!E85+[1]Травень!E85+[1]Червень!E85)</f>
        <v>12567.84</v>
      </c>
      <c r="F80" s="14">
        <f>SUM([1]Cічень!F85+[1]Лютий!F85+[1]Березень!F85+[1]Квітень!F85+[1]Травень!F85+[1]Червень!F85)</f>
        <v>177.6</v>
      </c>
      <c r="G80" s="14">
        <f>SUM([1]Cічень!G85+[1]Лютий!G85+[1]Березень!G85+[1]Квітень!G85+[1]Травень!G85+[1]Червень!G85)</f>
        <v>0</v>
      </c>
      <c r="H80" s="14">
        <f>SUM([1]Cічень!H85+[1]Лютий!H85+[1]Березень!H85+[1]Квітень!H85+[1]Травень!H85+[1]Червень!H85)</f>
        <v>309.29000000000002</v>
      </c>
      <c r="I80" s="14">
        <f>SUM([1]Cічень!I85+[1]Лютий!I85+[1]Березень!I85+[1]Квітень!I85+[1]Травень!I85+[1]Червень!I85)</f>
        <v>0</v>
      </c>
      <c r="J80" s="15">
        <f t="shared" si="9"/>
        <v>45.859489326077856</v>
      </c>
      <c r="K80" s="16">
        <f t="shared" si="10"/>
        <v>219116.63999999998</v>
      </c>
      <c r="L80" s="16">
        <f t="shared" si="11"/>
        <v>206548.8</v>
      </c>
      <c r="M80" s="16">
        <f t="shared" si="12"/>
        <v>0</v>
      </c>
      <c r="N80" s="17"/>
      <c r="O80" s="18"/>
      <c r="P80" s="19"/>
    </row>
    <row r="81" spans="1:16">
      <c r="A81" s="11">
        <v>19</v>
      </c>
      <c r="B81" s="12" t="s">
        <v>87</v>
      </c>
      <c r="C81" s="13">
        <v>3610</v>
      </c>
      <c r="D81" s="13">
        <v>6840.2</v>
      </c>
      <c r="E81" s="14">
        <f>SUM([1]Cічень!E82+[1]Лютий!E82+[1]Березень!E82+[1]Квітень!E82+[1]Травень!E82+[1]Червень!E82)</f>
        <v>36202.400000000001</v>
      </c>
      <c r="F81" s="14">
        <f>SUM([1]Cічень!F82+[1]Лютий!F82+[1]Березень!F82+[1]Квітень!F82+[1]Травень!F82+[1]Червень!F82)</f>
        <v>231.06</v>
      </c>
      <c r="G81" s="14">
        <f>SUM([1]Cічень!G82+[1]Лютий!G82+[1]Березень!G82+[1]Квітень!G82+[1]Травень!G82+[1]Червень!G82)</f>
        <v>0</v>
      </c>
      <c r="H81" s="14">
        <f>SUM([1]Cічень!H82+[1]Лютий!H82+[1]Березень!H82+[1]Квітень!H82+[1]Травень!H82+[1]Червень!H82)</f>
        <v>605.85</v>
      </c>
      <c r="I81" s="14">
        <f>SUM([1]Cічень!I82+[1]Лютий!I82+[1]Березень!I82+[1]Квітень!I82+[1]Травень!I82+[1]Червень!I82)</f>
        <v>0</v>
      </c>
      <c r="J81" s="15">
        <f t="shared" si="9"/>
        <v>44.578401216338712</v>
      </c>
      <c r="K81" s="16">
        <f t="shared" si="10"/>
        <v>304925.18000000005</v>
      </c>
      <c r="L81" s="16">
        <f t="shared" si="11"/>
        <v>268722.78000000003</v>
      </c>
      <c r="M81" s="16">
        <f t="shared" si="12"/>
        <v>0</v>
      </c>
      <c r="N81" s="17"/>
      <c r="O81" s="18"/>
      <c r="P81" s="19"/>
    </row>
    <row r="82" spans="1:16">
      <c r="A82" s="11">
        <v>20</v>
      </c>
      <c r="B82" s="12" t="s">
        <v>88</v>
      </c>
      <c r="C82" s="13">
        <v>1502</v>
      </c>
      <c r="D82" s="13">
        <v>5543.9</v>
      </c>
      <c r="E82" s="14">
        <f>SUM([1]Cічень!E75+[1]Лютий!E75+[1]Березень!E75+[1]Квітень!E75+[1]Травень!E75+[1]Червень!E75)</f>
        <v>19136.89</v>
      </c>
      <c r="F82" s="14">
        <f>SUM([1]Cічень!F75+[1]Лютий!F75+[1]Березень!F75+[1]Квітень!F75+[1]Травень!F75+[1]Червень!F75)</f>
        <v>194.85</v>
      </c>
      <c r="G82" s="14">
        <f>SUM([1]Cічень!G75+[1]Лютий!G75+[1]Березень!G75+[1]Квітень!G75+[1]Травень!G75+[1]Червень!G75)</f>
        <v>0</v>
      </c>
      <c r="H82" s="14">
        <f>SUM([1]Cічень!H75+[1]Лютий!H75+[1]Березень!H75+[1]Квітень!H75+[1]Травень!H75+[1]Червень!H75)</f>
        <v>625.82999999999993</v>
      </c>
      <c r="I82" s="14">
        <f>SUM([1]Cічень!I75+[1]Лютий!I75+[1]Березень!I75+[1]Квітень!I75+[1]Травень!I75+[1]Червень!I75)</f>
        <v>0</v>
      </c>
      <c r="J82" s="15">
        <f t="shared" si="9"/>
        <v>44.327538375511828</v>
      </c>
      <c r="K82" s="16">
        <f t="shared" si="10"/>
        <v>245747.44</v>
      </c>
      <c r="L82" s="16">
        <f t="shared" si="11"/>
        <v>226610.55</v>
      </c>
      <c r="M82" s="16">
        <f t="shared" si="12"/>
        <v>0</v>
      </c>
      <c r="N82" s="17"/>
      <c r="O82" s="18"/>
      <c r="P82" s="19"/>
    </row>
    <row r="83" spans="1:16">
      <c r="A83" s="11">
        <v>21</v>
      </c>
      <c r="B83" s="12" t="s">
        <v>89</v>
      </c>
      <c r="C83" s="13">
        <v>391</v>
      </c>
      <c r="D83" s="13">
        <v>5626</v>
      </c>
      <c r="E83" s="14">
        <f>SUM([1]Cічень!E96+[1]Лютий!E96+[1]Березень!E96+[1]Квітень!E96+[1]Травень!E96+[1]Червень!E96)</f>
        <v>15714.730000000001</v>
      </c>
      <c r="F83" s="14">
        <f>SUM([1]Cічень!F96+[1]Лютий!F96+[1]Березень!F96+[1]Квітень!F96+[1]Травень!F96+[1]Червень!F96)</f>
        <v>193.46000000000004</v>
      </c>
      <c r="G83" s="14">
        <f>SUM([1]Cічень!G96+[1]Лютий!G96+[1]Березень!G96+[1]Квітень!G96+[1]Травень!G96+[1]Червень!G96)</f>
        <v>0</v>
      </c>
      <c r="H83" s="14">
        <f>SUM([1]Cічень!H96+[1]Лютий!H96+[1]Березень!H96+[1]Квітень!H96+[1]Травень!H96+[1]Червень!H96)</f>
        <v>442.56999999999994</v>
      </c>
      <c r="I83" s="14">
        <f>SUM([1]Cічень!I96+[1]Лютий!I96+[1]Березень!I96+[1]Квітень!I96+[1]Травень!I96+[1]Червень!I96)</f>
        <v>0</v>
      </c>
      <c r="J83" s="15">
        <f t="shared" si="9"/>
        <v>42.785053323853546</v>
      </c>
      <c r="K83" s="16">
        <f t="shared" si="10"/>
        <v>240708.71000000005</v>
      </c>
      <c r="L83" s="16">
        <f t="shared" si="11"/>
        <v>224993.98000000004</v>
      </c>
      <c r="M83" s="16">
        <f t="shared" si="12"/>
        <v>0</v>
      </c>
      <c r="N83" s="17"/>
      <c r="O83" s="18"/>
      <c r="P83" s="19"/>
    </row>
    <row r="84" spans="1:16">
      <c r="A84" s="11">
        <v>22</v>
      </c>
      <c r="B84" s="12" t="s">
        <v>90</v>
      </c>
      <c r="C84" s="13">
        <v>1365</v>
      </c>
      <c r="D84" s="13">
        <v>7804.9</v>
      </c>
      <c r="E84" s="14">
        <f>SUM([1]Cічень!E88+[1]Лютий!E88+[1]Березень!E88+[1]Квітень!E88+[1]Травень!E88+[1]Червень!E88)</f>
        <v>12350.21</v>
      </c>
      <c r="F84" s="14">
        <f>SUM([1]Cічень!F88+[1]Лютий!F88+[1]Березень!F88+[1]Квітень!F88+[1]Травень!F88+[1]Червень!F88)</f>
        <v>263.89999999999998</v>
      </c>
      <c r="G84" s="14">
        <f>SUM([1]Cічень!G88+[1]Лютий!G88+[1]Березень!G88+[1]Квітень!G88+[1]Травень!G88+[1]Червень!G88)</f>
        <v>0</v>
      </c>
      <c r="H84" s="14">
        <f>SUM([1]Cічень!H88+[1]Лютий!H88+[1]Березень!H88+[1]Квітень!H88+[1]Травень!H88+[1]Червень!H88)</f>
        <v>773.59</v>
      </c>
      <c r="I84" s="14">
        <f>SUM([1]Cічень!I88+[1]Лютий!I88+[1]Березень!I88+[1]Квітень!I88+[1]Травень!I88+[1]Червень!I88)</f>
        <v>0</v>
      </c>
      <c r="J84" s="15">
        <f t="shared" si="9"/>
        <v>40.905829671104051</v>
      </c>
      <c r="K84" s="16">
        <f t="shared" si="10"/>
        <v>319265.90999999997</v>
      </c>
      <c r="L84" s="16">
        <f t="shared" si="11"/>
        <v>306915.69999999995</v>
      </c>
      <c r="M84" s="16">
        <f t="shared" si="12"/>
        <v>0</v>
      </c>
      <c r="N84" s="17"/>
      <c r="O84" s="18"/>
      <c r="P84" s="19"/>
    </row>
    <row r="85" spans="1:16">
      <c r="A85" s="11">
        <v>23</v>
      </c>
      <c r="B85" s="12" t="s">
        <v>91</v>
      </c>
      <c r="C85" s="13">
        <v>483</v>
      </c>
      <c r="D85" s="13">
        <v>3135</v>
      </c>
      <c r="E85" s="14">
        <f>SUM([1]Cічень!E77+[1]Лютий!E77+[1]Березень!E77+[1]Квітень!E77+[1]Травень!E77+[1]Червень!E77)</f>
        <v>33716.659999999996</v>
      </c>
      <c r="F85" s="14">
        <f>SUM([1]Cічень!F77+[1]Лютий!F77+[1]Березень!F77+[1]Квітень!F77+[1]Травень!F77+[1]Червень!F77)</f>
        <v>80.97</v>
      </c>
      <c r="G85" s="14">
        <f>SUM([1]Cічень!G77+[1]Лютий!G77+[1]Березень!G77+[1]Квітень!G77+[1]Травень!G77+[1]Червень!G77)</f>
        <v>0</v>
      </c>
      <c r="H85" s="14">
        <f>SUM([1]Cічень!H77+[1]Лютий!H77+[1]Березень!H77+[1]Квітень!H77+[1]Травень!H77+[1]Червень!H77)</f>
        <v>711.47</v>
      </c>
      <c r="I85" s="14">
        <f>SUM([1]Cічень!I77+[1]Лютий!I77+[1]Березень!I77+[1]Квітень!I77+[1]Травень!I77+[1]Червень!I77)</f>
        <v>0</v>
      </c>
      <c r="J85" s="15">
        <f t="shared" si="9"/>
        <v>40.792590111642738</v>
      </c>
      <c r="K85" s="16">
        <f t="shared" si="10"/>
        <v>127884.76999999999</v>
      </c>
      <c r="L85" s="16">
        <f t="shared" si="11"/>
        <v>94168.11</v>
      </c>
      <c r="M85" s="16">
        <f t="shared" si="12"/>
        <v>0</v>
      </c>
      <c r="N85" s="17"/>
      <c r="O85" s="18"/>
      <c r="P85" s="19"/>
    </row>
    <row r="86" spans="1:16">
      <c r="A86" s="11">
        <v>24</v>
      </c>
      <c r="B86" s="12" t="s">
        <v>92</v>
      </c>
      <c r="C86" s="13">
        <v>733</v>
      </c>
      <c r="D86" s="13">
        <v>5000</v>
      </c>
      <c r="E86" s="14">
        <f>SUM([1]Cічень!E90+[1]Лютий!E90+[1]Березень!E90+[1]Квітень!E90+[1]Травень!E90+[1]Червень!E90)</f>
        <v>7543.29</v>
      </c>
      <c r="F86" s="14">
        <f>SUM([1]Cічень!F90+[1]Лютий!F90+[1]Березень!F90+[1]Квітень!F90+[1]Травень!F90+[1]Червень!F90)</f>
        <v>162.13999999999999</v>
      </c>
      <c r="G86" s="14">
        <f>SUM([1]Cічень!G90+[1]Лютий!G90+[1]Березень!G90+[1]Квітень!G90+[1]Травень!G90+[1]Червень!G90)</f>
        <v>0</v>
      </c>
      <c r="H86" s="14">
        <f>SUM([1]Cічень!H90+[1]Лютий!H90+[1]Березень!H90+[1]Квітень!H90+[1]Травень!H90+[1]Червень!H90)</f>
        <v>368.65000000000003</v>
      </c>
      <c r="I86" s="14">
        <f>SUM([1]Cічень!I90+[1]Лютий!I90+[1]Березень!I90+[1]Квітень!I90+[1]Травень!I90+[1]Червень!I90)</f>
        <v>127</v>
      </c>
      <c r="J86" s="15">
        <f t="shared" si="9"/>
        <v>39.222421999999995</v>
      </c>
      <c r="K86" s="16">
        <f t="shared" si="10"/>
        <v>196112.11</v>
      </c>
      <c r="L86" s="16">
        <f t="shared" si="11"/>
        <v>188568.81999999998</v>
      </c>
      <c r="M86" s="16">
        <f t="shared" si="12"/>
        <v>0</v>
      </c>
      <c r="N86" s="17"/>
      <c r="O86" s="18"/>
      <c r="P86" s="19"/>
    </row>
    <row r="87" spans="1:16">
      <c r="A87" s="11">
        <v>25</v>
      </c>
      <c r="B87" s="12" t="s">
        <v>93</v>
      </c>
      <c r="C87" s="13">
        <v>1177</v>
      </c>
      <c r="D87" s="13">
        <v>6951.6</v>
      </c>
      <c r="E87" s="14">
        <f>SUM([1]Cічень!E87+[1]Лютий!E87+[1]Березень!E87+[1]Квітень!E87+[1]Травень!E87+[1]Червень!E87)</f>
        <v>9505.2899999999991</v>
      </c>
      <c r="F87" s="14">
        <f>SUM([1]Cічень!F87+[1]Лютий!F87+[1]Березень!F87+[1]Квітень!F87+[1]Травень!F87+[1]Червень!F87)</f>
        <v>223.72000000000003</v>
      </c>
      <c r="G87" s="14">
        <f>SUM([1]Cічень!G87+[1]Лютий!G87+[1]Березень!G87+[1]Квітень!G87+[1]Травень!G87+[1]Червень!G87)</f>
        <v>0</v>
      </c>
      <c r="H87" s="14">
        <f>SUM([1]Cічень!H87+[1]Лютий!H87+[1]Березень!H87+[1]Квітень!H87+[1]Травень!H87+[1]Червень!H87)</f>
        <v>243.66</v>
      </c>
      <c r="I87" s="14">
        <f>SUM([1]Cічень!I87+[1]Лютий!I87+[1]Березень!I87+[1]Квітень!I87+[1]Травень!I87+[1]Червень!I87)</f>
        <v>0</v>
      </c>
      <c r="J87" s="15">
        <f t="shared" si="9"/>
        <v>38.795622590482765</v>
      </c>
      <c r="K87" s="16">
        <f t="shared" si="10"/>
        <v>269691.65000000002</v>
      </c>
      <c r="L87" s="16">
        <f t="shared" si="11"/>
        <v>260186.36000000004</v>
      </c>
      <c r="M87" s="16">
        <f t="shared" si="12"/>
        <v>0</v>
      </c>
      <c r="N87" s="17"/>
      <c r="O87" s="18"/>
      <c r="P87" s="19"/>
    </row>
    <row r="88" spans="1:16">
      <c r="A88" s="11">
        <v>26</v>
      </c>
      <c r="B88" s="12" t="s">
        <v>94</v>
      </c>
      <c r="C88" s="13">
        <v>1270</v>
      </c>
      <c r="D88" s="13">
        <v>7974.9</v>
      </c>
      <c r="E88" s="14">
        <f>SUM([1]Cічень!E81+[1]Лютий!E81+[1]Березень!E81+[1]Квітень!E81+[1]Травень!E81+[1]Червень!E81)</f>
        <v>10911.72</v>
      </c>
      <c r="F88" s="14">
        <f>SUM([1]Cічень!F81+[1]Лютий!F81+[1]Березень!F81+[1]Квітень!F81+[1]Травень!F81+[1]Червень!F81)</f>
        <v>255.51000000000002</v>
      </c>
      <c r="G88" s="14">
        <f>SUM([1]Cічень!G81+[1]Лютий!G81+[1]Березень!G81+[1]Квітень!G81+[1]Травень!G81+[1]Червень!G81)</f>
        <v>0</v>
      </c>
      <c r="H88" s="14">
        <f>SUM([1]Cічень!H81+[1]Лютий!H81+[1]Березень!H81+[1]Квітень!H81+[1]Травень!H81+[1]Червень!H81)</f>
        <v>608.9</v>
      </c>
      <c r="I88" s="14">
        <f>SUM([1]Cічень!I81+[1]Лютий!I81+[1]Березень!I81+[1]Квітень!I81+[1]Травень!I81+[1]Червень!I81)</f>
        <v>0</v>
      </c>
      <c r="J88" s="15">
        <f t="shared" si="9"/>
        <v>38.629932663732461</v>
      </c>
      <c r="K88" s="16">
        <f t="shared" si="10"/>
        <v>308069.84999999998</v>
      </c>
      <c r="L88" s="16">
        <f t="shared" si="11"/>
        <v>297158.13</v>
      </c>
      <c r="M88" s="16">
        <f t="shared" si="12"/>
        <v>0</v>
      </c>
      <c r="N88" s="17"/>
      <c r="O88" s="18"/>
      <c r="P88" s="19"/>
    </row>
    <row r="89" spans="1:16">
      <c r="A89" s="11">
        <v>27</v>
      </c>
      <c r="B89" s="12" t="s">
        <v>95</v>
      </c>
      <c r="C89" s="13">
        <v>1550</v>
      </c>
      <c r="D89" s="13">
        <v>6358.8</v>
      </c>
      <c r="E89" s="14">
        <f>SUM([1]Cічень!E95+[1]Лютий!E95+[1]Березень!E95+[1]Квітень!E95+[1]Травень!E95+[1]Червень!E95)</f>
        <v>14685.89</v>
      </c>
      <c r="F89" s="14">
        <f>SUM([1]Cічень!F95+[1]Лютий!F95+[1]Березень!F95+[1]Квітень!F95+[1]Травень!F95+[1]Червень!F95)</f>
        <v>185.85999999999999</v>
      </c>
      <c r="G89" s="14">
        <f>SUM([1]Cічень!G95+[1]Лютий!G95+[1]Березень!G95+[1]Квітень!G95+[1]Травень!G95+[1]Червень!G95)</f>
        <v>0</v>
      </c>
      <c r="H89" s="14">
        <f>SUM([1]Cічень!H95+[1]Лютий!H95+[1]Березень!H95+[1]Квітень!H95+[1]Травень!H95+[1]Червень!H95)</f>
        <v>854.26</v>
      </c>
      <c r="I89" s="14">
        <f>SUM([1]Cічень!I95+[1]Лютий!I95+[1]Березень!I95+[1]Квітень!I95+[1]Травень!I95+[1]Червень!I95)</f>
        <v>0</v>
      </c>
      <c r="J89" s="15">
        <f t="shared" si="9"/>
        <v>36.302615273322012</v>
      </c>
      <c r="K89" s="16">
        <f t="shared" si="10"/>
        <v>230841.07</v>
      </c>
      <c r="L89" s="16">
        <f t="shared" si="11"/>
        <v>216155.18</v>
      </c>
      <c r="M89" s="16">
        <f t="shared" si="12"/>
        <v>0</v>
      </c>
      <c r="N89" s="17"/>
      <c r="O89" s="18"/>
      <c r="P89" s="19"/>
    </row>
    <row r="90" spans="1:16">
      <c r="A90" s="11">
        <v>28</v>
      </c>
      <c r="B90" s="12" t="s">
        <v>96</v>
      </c>
      <c r="C90" s="13">
        <v>964</v>
      </c>
      <c r="D90" s="13">
        <v>6025.7</v>
      </c>
      <c r="E90" s="14">
        <f>SUM([1]Cічень!E89+[1]Лютий!E89+[1]Березень!E89+[1]Квітень!E89+[1]Травень!E89+[1]Червень!E89)</f>
        <v>9275.26</v>
      </c>
      <c r="F90" s="14">
        <f>SUM([1]Cічень!F89+[1]Лютий!F89+[1]Березень!F89+[1]Квітень!F89+[1]Травень!F89+[1]Червень!F89)</f>
        <v>178.06</v>
      </c>
      <c r="G90" s="14">
        <f>SUM([1]Cічень!G89+[1]Лютий!G89+[1]Березень!G89+[1]Квітень!G89+[1]Травень!G89+[1]Червень!G89)</f>
        <v>0</v>
      </c>
      <c r="H90" s="14">
        <f>SUM([1]Cічень!H89+[1]Лютий!H89+[1]Березень!H89+[1]Квітень!H89+[1]Травень!H89+[1]Червень!H89)</f>
        <v>567.18000000000006</v>
      </c>
      <c r="I90" s="14">
        <f>SUM([1]Cічень!I89+[1]Лютий!I89+[1]Березень!I89+[1]Квітень!I89+[1]Травень!I89+[1]Червень!I89)</f>
        <v>70.62</v>
      </c>
      <c r="J90" s="15">
        <f t="shared" si="9"/>
        <v>35.906042451499417</v>
      </c>
      <c r="K90" s="16">
        <f t="shared" si="10"/>
        <v>216359.04000000001</v>
      </c>
      <c r="L90" s="16">
        <f t="shared" si="11"/>
        <v>207083.78</v>
      </c>
      <c r="M90" s="16">
        <f t="shared" si="12"/>
        <v>0</v>
      </c>
      <c r="N90" s="17"/>
      <c r="O90" s="18"/>
      <c r="P90" s="19"/>
    </row>
    <row r="91" spans="1:16">
      <c r="A91" s="11">
        <v>29</v>
      </c>
      <c r="B91" s="12" t="s">
        <v>97</v>
      </c>
      <c r="C91" s="13">
        <v>1503</v>
      </c>
      <c r="D91" s="13">
        <v>9462</v>
      </c>
      <c r="E91" s="14">
        <f>SUM([1]Cічень!E92+[1]Лютий!E92+[1]Березень!E92+[1]Квітень!E92+[1]Травень!E92+[1]Червень!E92)</f>
        <v>10315.049999999999</v>
      </c>
      <c r="F91" s="14">
        <f>SUM([1]Cічень!F92+[1]Лютий!F92+[1]Березень!F92+[1]Квітень!F92+[1]Травень!F92+[1]Червень!F92)</f>
        <v>267.62</v>
      </c>
      <c r="G91" s="14">
        <f>SUM([1]Cічень!G92+[1]Лютий!G92+[1]Березень!G92+[1]Квітень!G92+[1]Травень!G92+[1]Червень!G92)</f>
        <v>0</v>
      </c>
      <c r="H91" s="14">
        <f>SUM([1]Cічень!H92+[1]Лютий!H92+[1]Березень!H92+[1]Квітень!H92+[1]Травень!H92+[1]Червень!H92)</f>
        <v>498.05</v>
      </c>
      <c r="I91" s="14">
        <f>SUM([1]Cічень!I92+[1]Лютий!I92+[1]Березень!I92+[1]Квітень!I92+[1]Травень!I92+[1]Червень!I92)</f>
        <v>0</v>
      </c>
      <c r="J91" s="15">
        <f t="shared" si="9"/>
        <v>33.984053054322551</v>
      </c>
      <c r="K91" s="16">
        <f t="shared" si="10"/>
        <v>321557.11</v>
      </c>
      <c r="L91" s="16">
        <f t="shared" si="11"/>
        <v>311242.06</v>
      </c>
      <c r="M91" s="16">
        <f t="shared" si="12"/>
        <v>0</v>
      </c>
      <c r="N91" s="17"/>
      <c r="O91" s="18"/>
      <c r="P91" s="19"/>
    </row>
    <row r="92" spans="1:16">
      <c r="A92" s="11">
        <v>30</v>
      </c>
      <c r="B92" s="12" t="s">
        <v>98</v>
      </c>
      <c r="C92" s="13">
        <v>1158</v>
      </c>
      <c r="D92" s="13">
        <v>4140</v>
      </c>
      <c r="E92" s="14">
        <f>SUM([1]Cічень!E91+[1]Лютий!E91+[1]Березень!E91+[1]Квітень!E91+[1]Травень!E91+[1]Червень!E91)</f>
        <v>15228.25</v>
      </c>
      <c r="F92" s="14">
        <f>SUM([1]Cічень!F91+[1]Лютий!F91+[1]Березень!F91+[1]Квітень!F91+[1]Травень!F91+[1]Червень!F91)</f>
        <v>0</v>
      </c>
      <c r="G92" s="14">
        <f>SUM([1]Cічень!G91+[1]Лютий!G91+[1]Березень!G91+[1]Квітень!G91+[1]Травень!G91+[1]Червень!G91)</f>
        <v>12788.84</v>
      </c>
      <c r="H92" s="14">
        <f>SUM([1]Cічень!H91+[1]Лютий!H91+[1]Березень!H91+[1]Квітень!H91+[1]Травень!H91+[1]Червень!H91)</f>
        <v>369.48</v>
      </c>
      <c r="I92" s="14">
        <f>SUM([1]Cічень!I91+[1]Лютий!I91+[1]Березень!I91+[1]Квітень!I91+[1]Травень!I91+[1]Червень!I91)</f>
        <v>0</v>
      </c>
      <c r="J92" s="15">
        <f t="shared" si="9"/>
        <v>33.024693236714974</v>
      </c>
      <c r="K92" s="16">
        <f t="shared" si="10"/>
        <v>136722.22999999998</v>
      </c>
      <c r="L92" s="16">
        <f t="shared" si="11"/>
        <v>0</v>
      </c>
      <c r="M92" s="16">
        <f t="shared" si="12"/>
        <v>121493.98</v>
      </c>
      <c r="N92" s="17"/>
      <c r="O92" s="18"/>
      <c r="P92" s="19"/>
    </row>
    <row r="93" spans="1:16">
      <c r="A93" s="11">
        <v>31</v>
      </c>
      <c r="B93" s="12" t="s">
        <v>99</v>
      </c>
      <c r="C93" s="13">
        <v>819</v>
      </c>
      <c r="D93" s="13">
        <v>7454.8</v>
      </c>
      <c r="E93" s="14">
        <f>SUM([1]Cічень!E97+[1]Лютий!E97+[1]Березень!E97+[1]Квітень!E97+[1]Травень!E97+[1]Червень!E97)</f>
        <v>6887.38</v>
      </c>
      <c r="F93" s="14">
        <f>SUM([1]Cічень!F97+[1]Лютий!F97+[1]Березень!F97+[1]Квітень!F97+[1]Травень!F97+[1]Червень!F97)</f>
        <v>201.8</v>
      </c>
      <c r="G93" s="14">
        <f>SUM([1]Cічень!G97+[1]Лютий!G97+[1]Березень!G97+[1]Квітень!G97+[1]Травень!G97+[1]Червень!G97)</f>
        <v>0</v>
      </c>
      <c r="H93" s="14">
        <f>SUM([1]Cічень!H97+[1]Лютий!H97+[1]Березень!H97+[1]Квітень!H97+[1]Травень!H97+[1]Червень!H97)</f>
        <v>549.05000000000007</v>
      </c>
      <c r="I93" s="14">
        <f>SUM([1]Cічень!I97+[1]Лютий!I97+[1]Березень!I97+[1]Квітень!I97+[1]Травень!I97+[1]Червень!I97)</f>
        <v>0</v>
      </c>
      <c r="J93" s="15">
        <f t="shared" si="9"/>
        <v>32.406071256103452</v>
      </c>
      <c r="K93" s="16">
        <f t="shared" si="10"/>
        <v>241580.78000000003</v>
      </c>
      <c r="L93" s="16">
        <f t="shared" si="11"/>
        <v>234693.40000000002</v>
      </c>
      <c r="M93" s="16">
        <f t="shared" si="12"/>
        <v>0</v>
      </c>
      <c r="N93" s="17"/>
      <c r="O93" s="18"/>
      <c r="P93" s="19"/>
    </row>
    <row r="94" spans="1:16">
      <c r="A94" s="11">
        <v>32</v>
      </c>
      <c r="B94" s="12" t="s">
        <v>100</v>
      </c>
      <c r="C94" s="13">
        <v>275</v>
      </c>
      <c r="D94" s="13">
        <v>640.70000000000005</v>
      </c>
      <c r="E94" s="14">
        <f>SUM([1]Cічень!E84+[1]Лютий!E84+[1]Березень!E84+[1]Квітень!E84+[1]Травень!E84+[1]Червень!E84)</f>
        <v>1184.47</v>
      </c>
      <c r="F94" s="14">
        <f>SUM([1]Cічень!F84+[1]Лютий!F84+[1]Березень!F84+[1]Квітень!F84+[1]Травень!F84+[1]Червень!F84)</f>
        <v>16.7</v>
      </c>
      <c r="G94" s="14">
        <f>SUM([1]Cічень!G84+[1]Лютий!G84+[1]Березень!G84+[1]Квітень!G84+[1]Травень!G84+[1]Червень!G84)</f>
        <v>0</v>
      </c>
      <c r="H94" s="14">
        <f>SUM([1]Cічень!H84+[1]Лютий!H84+[1]Березень!H84+[1]Квітень!H84+[1]Травень!H84+[1]Червень!H84)</f>
        <v>74.63</v>
      </c>
      <c r="I94" s="14">
        <f>SUM([1]Cічень!I84+[1]Лютий!I84+[1]Березень!I84+[1]Квітень!I84+[1]Травень!I84+[1]Червень!I84)</f>
        <v>0</v>
      </c>
      <c r="J94" s="15">
        <f t="shared" si="9"/>
        <v>32.162587794599652</v>
      </c>
      <c r="K94" s="16">
        <f t="shared" si="10"/>
        <v>20606.57</v>
      </c>
      <c r="L94" s="16">
        <f t="shared" si="11"/>
        <v>19422.099999999999</v>
      </c>
      <c r="M94" s="16">
        <f t="shared" si="12"/>
        <v>0</v>
      </c>
      <c r="N94" s="17"/>
      <c r="O94" s="18"/>
      <c r="P94" s="19"/>
    </row>
    <row r="95" spans="1:16">
      <c r="A95" s="11">
        <v>33</v>
      </c>
      <c r="B95" s="12" t="s">
        <v>101</v>
      </c>
      <c r="C95" s="13">
        <v>1401</v>
      </c>
      <c r="D95" s="13">
        <v>7969.6</v>
      </c>
      <c r="E95" s="14">
        <f>SUM([1]Cічень!E93+[1]Лютий!E93+[1]Березень!E93+[1]Квітень!E93+[1]Травень!E93+[1]Червень!E93)</f>
        <v>16520.170000000002</v>
      </c>
      <c r="F95" s="14">
        <f>SUM([1]Cічень!F93+[1]Лютий!F93+[1]Березень!F93+[1]Квітень!F93+[1]Травень!F93+[1]Червень!F93)</f>
        <v>204.34</v>
      </c>
      <c r="G95" s="14">
        <f>SUM([1]Cічень!G93+[1]Лютий!G93+[1]Березень!G93+[1]Квітень!G93+[1]Травень!G93+[1]Червень!G93)</f>
        <v>0</v>
      </c>
      <c r="H95" s="14">
        <f>SUM([1]Cічень!H93+[1]Лютий!H93+[1]Березень!H93+[1]Квітень!H93+[1]Травень!H93+[1]Червень!H93)</f>
        <v>569.17999999999995</v>
      </c>
      <c r="I95" s="14">
        <f>SUM([1]Cічень!I93+[1]Лютий!I93+[1]Березень!I93+[1]Квітень!I93+[1]Травень!I93+[1]Червень!I93)</f>
        <v>0</v>
      </c>
      <c r="J95" s="15">
        <f t="shared" si="9"/>
        <v>31.892138877735395</v>
      </c>
      <c r="K95" s="16">
        <f t="shared" si="10"/>
        <v>254167.59000000003</v>
      </c>
      <c r="L95" s="16">
        <f t="shared" si="11"/>
        <v>237647.42</v>
      </c>
      <c r="M95" s="16">
        <f t="shared" si="12"/>
        <v>0</v>
      </c>
      <c r="N95" s="17"/>
      <c r="O95" s="18"/>
      <c r="P95" s="19"/>
    </row>
    <row r="96" spans="1:16">
      <c r="A96" s="11">
        <v>34</v>
      </c>
      <c r="B96" s="12" t="s">
        <v>102</v>
      </c>
      <c r="C96" s="13">
        <v>1776</v>
      </c>
      <c r="D96" s="13">
        <v>7559.9</v>
      </c>
      <c r="E96" s="14">
        <f>SUM([1]Cічень!E94+[1]Лютий!E94+[1]Березень!E94+[1]Квітень!E94+[1]Травень!E94+[1]Червень!E94)</f>
        <v>16430.530000000002</v>
      </c>
      <c r="F96" s="14">
        <f>SUM([1]Cічень!F94+[1]Лютий!F94+[1]Березень!F94+[1]Квітень!F94+[1]Травень!F94+[1]Червень!F94)</f>
        <v>176.45000000000002</v>
      </c>
      <c r="G96" s="14">
        <f>SUM([1]Cічень!G94+[1]Лютий!G94+[1]Березень!G94+[1]Квітень!G94+[1]Травень!G94+[1]Червень!G94)</f>
        <v>0</v>
      </c>
      <c r="H96" s="14">
        <f>SUM([1]Cічень!H94+[1]Лютий!H94+[1]Березень!H94+[1]Квітень!H94+[1]Травень!H94+[1]Червень!H94)</f>
        <v>625.19000000000005</v>
      </c>
      <c r="I96" s="14">
        <f>SUM([1]Cічень!I94+[1]Лютий!I94+[1]Березень!I94+[1]Квітень!I94+[1]Травень!I94+[1]Червень!I94)</f>
        <v>0</v>
      </c>
      <c r="J96" s="15">
        <f t="shared" si="9"/>
        <v>29.318096800222229</v>
      </c>
      <c r="K96" s="16">
        <f t="shared" si="10"/>
        <v>221641.88</v>
      </c>
      <c r="L96" s="16">
        <f t="shared" si="11"/>
        <v>205211.35</v>
      </c>
      <c r="M96" s="16">
        <f t="shared" si="12"/>
        <v>0</v>
      </c>
      <c r="N96" s="17"/>
      <c r="O96" s="18"/>
      <c r="P96" s="19"/>
    </row>
    <row r="97" spans="1:16">
      <c r="A97" s="11">
        <v>35</v>
      </c>
      <c r="B97" s="12" t="s">
        <v>103</v>
      </c>
      <c r="C97" s="13">
        <v>527</v>
      </c>
      <c r="D97" s="13">
        <v>5073</v>
      </c>
      <c r="E97" s="14">
        <f>SUM([1]Cічень!E99+[1]Лютий!E99+[1]Березень!E99+[1]Квітень!E99+[1]Травень!E99+[1]Червень!E99)</f>
        <v>148026.76999999999</v>
      </c>
      <c r="F97" s="14">
        <f>SUM([1]Cічень!F99+[1]Лютий!F99+[1]Березень!F99+[1]Квітень!F99+[1]Травень!F99+[1]Червень!F99)</f>
        <v>0</v>
      </c>
      <c r="G97" s="14">
        <f>SUM([1]Cічень!G99+[1]Лютий!G99+[1]Березень!G99+[1]Квітень!G99+[1]Травень!G99+[1]Червень!G99)</f>
        <v>0</v>
      </c>
      <c r="H97" s="14">
        <f>SUM([1]Cічень!H99+[1]Лютий!H99+[1]Березень!H99+[1]Квітень!H99+[1]Травень!H99+[1]Червень!H99)</f>
        <v>248.07</v>
      </c>
      <c r="I97" s="14">
        <f>SUM([1]Cічень!I99+[1]Лютий!I99+[1]Березень!I99+[1]Квітень!I99+[1]Травень!I99+[1]Червень!I99)</f>
        <v>0</v>
      </c>
      <c r="J97" s="15">
        <f t="shared" si="9"/>
        <v>29.179335698797555</v>
      </c>
      <c r="K97" s="16">
        <f t="shared" si="10"/>
        <v>148026.76999999999</v>
      </c>
      <c r="L97" s="16">
        <f t="shared" si="11"/>
        <v>0</v>
      </c>
      <c r="M97" s="16">
        <f t="shared" si="12"/>
        <v>0</v>
      </c>
      <c r="N97" s="17"/>
      <c r="O97" s="18"/>
      <c r="P97" s="19"/>
    </row>
    <row r="98" spans="1:16">
      <c r="A98" s="11">
        <v>36</v>
      </c>
      <c r="B98" s="12" t="s">
        <v>104</v>
      </c>
      <c r="C98" s="13">
        <v>627</v>
      </c>
      <c r="D98" s="13">
        <v>9508</v>
      </c>
      <c r="E98" s="14">
        <f>SUM([1]Cічень!E98+[1]Лютий!E98+[1]Березень!E98+[1]Квітень!E98+[1]Травень!E98+[1]Червень!E98)</f>
        <v>55936.82</v>
      </c>
      <c r="F98" s="14">
        <f>SUM([1]Cічень!F98+[1]Лютий!F98+[1]Березень!F98+[1]Квітень!F98+[1]Травень!F98+[1]Червень!F98)</f>
        <v>181.72</v>
      </c>
      <c r="G98" s="14">
        <f>SUM([1]Cічень!G98+[1]Лютий!G98+[1]Березень!G98+[1]Квітень!G98+[1]Травень!G98+[1]Червень!G98)</f>
        <v>0</v>
      </c>
      <c r="H98" s="14">
        <f>SUM([1]Cічень!H98+[1]Лютий!H98+[1]Березень!H98+[1]Квітень!H98+[1]Травень!H98+[1]Червень!H98)</f>
        <v>756.7299999999999</v>
      </c>
      <c r="I98" s="14">
        <f>SUM([1]Cічень!I98+[1]Лютий!I98+[1]Березень!I98+[1]Квітень!I98+[1]Травень!I98+[1]Червень!I98)</f>
        <v>288.79000000000002</v>
      </c>
      <c r="J98" s="15">
        <f t="shared" si="9"/>
        <v>28.110767774505678</v>
      </c>
      <c r="K98" s="16">
        <f t="shared" si="10"/>
        <v>267277.18</v>
      </c>
      <c r="L98" s="16">
        <f t="shared" si="11"/>
        <v>211340.36</v>
      </c>
      <c r="M98" s="16">
        <f t="shared" si="12"/>
        <v>0</v>
      </c>
      <c r="N98" s="17"/>
      <c r="O98" s="18"/>
      <c r="P98" s="19"/>
    </row>
    <row r="99" spans="1:16">
      <c r="A99" s="11">
        <v>37</v>
      </c>
      <c r="B99" s="12" t="s">
        <v>105</v>
      </c>
      <c r="C99" s="13">
        <v>560</v>
      </c>
      <c r="D99" s="13">
        <v>3873</v>
      </c>
      <c r="E99" s="14">
        <f>SUM([1]Cічень!E83+[1]Лютий!E83+[1]Березень!E83+[1]Квітень!E83+[1]Травень!E83+[1]Червень!E83)</f>
        <v>19775.260000000002</v>
      </c>
      <c r="F99" s="14">
        <f>SUM([1]Cічень!F83+[1]Лютий!F83+[1]Березень!F83+[1]Квітень!F83+[1]Травень!F83+[1]Червень!F83)</f>
        <v>69.489999999999995</v>
      </c>
      <c r="G99" s="14">
        <f>SUM([1]Cічень!G83+[1]Лютий!G83+[1]Березень!G83+[1]Квітень!G83+[1]Травень!G83+[1]Червень!G83)</f>
        <v>0</v>
      </c>
      <c r="H99" s="14">
        <f>SUM([1]Cічень!H83+[1]Лютий!H83+[1]Березень!H83+[1]Квітень!H83+[1]Травень!H83+[1]Червень!H83)</f>
        <v>0</v>
      </c>
      <c r="I99" s="14">
        <f>SUM([1]Cічень!I83+[1]Лютий!I83+[1]Березень!I83+[1]Квітень!I83+[1]Травень!I83+[1]Червень!I83)</f>
        <v>0</v>
      </c>
      <c r="J99" s="15">
        <f t="shared" si="9"/>
        <v>25.972664601084432</v>
      </c>
      <c r="K99" s="16">
        <f t="shared" si="10"/>
        <v>100592.13</v>
      </c>
      <c r="L99" s="16">
        <f t="shared" si="11"/>
        <v>80816.87</v>
      </c>
      <c r="M99" s="16">
        <f t="shared" si="12"/>
        <v>0</v>
      </c>
      <c r="N99" s="17"/>
      <c r="O99" s="18"/>
      <c r="P99" s="19"/>
    </row>
    <row r="100" spans="1:16">
      <c r="A100" s="11">
        <v>38</v>
      </c>
      <c r="B100" s="12" t="s">
        <v>106</v>
      </c>
      <c r="C100" s="13">
        <v>1702</v>
      </c>
      <c r="D100" s="13">
        <v>8678</v>
      </c>
      <c r="E100" s="14">
        <f>SUM([1]Cічень!E100+[1]Лютий!E100+[1]Березень!E100+[1]Квітень!E100+[1]Травень!E100+[1]Червень!E100)</f>
        <v>13304.859999999999</v>
      </c>
      <c r="F100" s="14">
        <f>SUM([1]Cічень!F100+[1]Лютий!F100+[1]Березень!F100+[1]Квітень!F100+[1]Травень!F100+[1]Червень!F100)</f>
        <v>181.34</v>
      </c>
      <c r="G100" s="14">
        <f>SUM([1]Cічень!G100+[1]Лютий!G100+[1]Березень!G100+[1]Квітень!G100+[1]Травень!G100+[1]Червень!G100)</f>
        <v>0</v>
      </c>
      <c r="H100" s="14">
        <f>SUM([1]Cічень!H100+[1]Лютий!H100+[1]Березень!H100+[1]Квітень!H100+[1]Травень!H100+[1]Червень!H100)</f>
        <v>626.68999999999994</v>
      </c>
      <c r="I100" s="14">
        <f>SUM([1]Cічень!I100+[1]Лютий!I100+[1]Березень!I100+[1]Квітень!I100+[1]Травень!I100+[1]Червень!I100)</f>
        <v>0</v>
      </c>
      <c r="J100" s="15">
        <f t="shared" si="9"/>
        <v>25.835823922562803</v>
      </c>
      <c r="K100" s="16">
        <f t="shared" si="10"/>
        <v>224203.28</v>
      </c>
      <c r="L100" s="16">
        <f t="shared" si="11"/>
        <v>210898.42</v>
      </c>
      <c r="M100" s="16">
        <f t="shared" si="12"/>
        <v>0</v>
      </c>
      <c r="N100" s="17"/>
      <c r="O100" s="18"/>
      <c r="P100" s="19"/>
    </row>
    <row r="101" spans="1:16">
      <c r="A101" s="11">
        <v>39</v>
      </c>
      <c r="B101" s="12" t="s">
        <v>107</v>
      </c>
      <c r="C101" s="13">
        <v>667</v>
      </c>
      <c r="D101" s="13">
        <v>10267.299999999999</v>
      </c>
      <c r="E101" s="14">
        <f>SUM([1]Cічень!E101+[1]Лютий!E101+[1]Березень!E101+[1]Квітень!E101+[1]Травень!E101+[1]Червень!E101)</f>
        <v>16797.23</v>
      </c>
      <c r="F101" s="14">
        <f>SUM([1]Cічень!F101+[1]Лютий!F101+[1]Березень!F101+[1]Квітень!F101+[1]Травень!F101+[1]Червень!F101)</f>
        <v>149.74</v>
      </c>
      <c r="G101" s="14">
        <f>SUM([1]Cічень!G101+[1]Лютий!G101+[1]Березень!G101+[1]Квітень!G101+[1]Травень!G101+[1]Червень!G101)</f>
        <v>0</v>
      </c>
      <c r="H101" s="14">
        <f>SUM([1]Cічень!H101+[1]Лютий!H101+[1]Березень!H101+[1]Квітень!H101+[1]Травень!H101+[1]Червень!H101)</f>
        <v>651.18999999999994</v>
      </c>
      <c r="I101" s="14">
        <f>SUM([1]Cічень!I101+[1]Лютий!I101+[1]Березень!I101+[1]Квітень!I101+[1]Травень!I101+[1]Червень!I101)</f>
        <v>19.079999999999998</v>
      </c>
      <c r="J101" s="15">
        <f t="shared" si="9"/>
        <v>18.597377109853618</v>
      </c>
      <c r="K101" s="16">
        <f t="shared" si="10"/>
        <v>190944.85000000003</v>
      </c>
      <c r="L101" s="16">
        <f t="shared" si="11"/>
        <v>174147.62000000002</v>
      </c>
      <c r="M101" s="16">
        <f t="shared" si="12"/>
        <v>0</v>
      </c>
      <c r="N101" s="17"/>
      <c r="O101" s="18"/>
      <c r="P101" s="19"/>
    </row>
    <row r="102" spans="1:16">
      <c r="A102" s="11">
        <v>40</v>
      </c>
      <c r="B102" s="12" t="s">
        <v>108</v>
      </c>
      <c r="C102" s="13">
        <v>1824</v>
      </c>
      <c r="D102" s="13">
        <v>14670</v>
      </c>
      <c r="E102" s="14">
        <f>SUM([1]Cічень!E102+[1]Лютий!E102+[1]Березень!E102+[1]Квітень!E102+[1]Травень!E102+[1]Червень!E102)</f>
        <v>43634.78</v>
      </c>
      <c r="F102" s="14">
        <f>SUM([1]Cічень!F102+[1]Лютий!F102+[1]Березень!F102+[1]Квітень!F102+[1]Травень!F102+[1]Червень!F102)</f>
        <v>138.12</v>
      </c>
      <c r="G102" s="14">
        <f>SUM([1]Cічень!G102+[1]Лютий!G102+[1]Березень!G102+[1]Квітень!G102+[1]Травень!G102+[1]Червень!G102)</f>
        <v>0</v>
      </c>
      <c r="H102" s="14">
        <f>SUM([1]Cічень!H102+[1]Лютий!H102+[1]Березень!H102+[1]Квітень!H102+[1]Травень!H102+[1]Червень!H102)</f>
        <v>1498.6399999999999</v>
      </c>
      <c r="I102" s="14">
        <f>SUM([1]Cічень!I102+[1]Лютий!I102+[1]Березень!I102+[1]Квітень!I102+[1]Травень!I102+[1]Червень!I102)</f>
        <v>480.39</v>
      </c>
      <c r="J102" s="15">
        <f t="shared" si="9"/>
        <v>13.924222222222221</v>
      </c>
      <c r="K102" s="16">
        <f t="shared" si="10"/>
        <v>204268.34</v>
      </c>
      <c r="L102" s="16">
        <f t="shared" si="11"/>
        <v>160633.56</v>
      </c>
      <c r="M102" s="16">
        <f t="shared" si="12"/>
        <v>0</v>
      </c>
      <c r="N102" s="17"/>
      <c r="O102" s="18"/>
      <c r="P102" s="19"/>
    </row>
    <row r="103" spans="1:16">
      <c r="A103" s="11">
        <v>41</v>
      </c>
      <c r="B103" s="12" t="s">
        <v>109</v>
      </c>
      <c r="C103" s="13">
        <v>101</v>
      </c>
      <c r="D103" s="13">
        <v>763</v>
      </c>
      <c r="E103" s="14">
        <f>SUM([1]Cічень!E103+[1]Лютий!E103+[1]Березень!E103+[1]Квітень!E103+[1]Травень!E103+[1]Червень!E103)</f>
        <v>8831.59</v>
      </c>
      <c r="F103" s="14">
        <f>SUM([1]Cічень!F103+[1]Лютий!F103+[1]Березень!F103+[1]Квітень!F103+[1]Травень!F103+[1]Червень!F103)</f>
        <v>0</v>
      </c>
      <c r="G103" s="14">
        <f>SUM([1]Cічень!G103+[1]Лютий!G103+[1]Березень!G103+[1]Квітень!G103+[1]Травень!G103+[1]Червень!G103)</f>
        <v>0</v>
      </c>
      <c r="H103" s="14">
        <f>SUM([1]Cічень!H103+[1]Лютий!H103+[1]Березень!H103+[1]Квітень!H103+[1]Травень!H103+[1]Червень!H103)</f>
        <v>0</v>
      </c>
      <c r="I103" s="14">
        <f>SUM([1]Cічень!I103+[1]Лютий!I103+[1]Березень!I103+[1]Квітень!I103+[1]Травень!I103+[1]Червень!I103)</f>
        <v>0</v>
      </c>
      <c r="J103" s="15">
        <f t="shared" si="9"/>
        <v>11.574823066841416</v>
      </c>
      <c r="K103" s="16">
        <f t="shared" si="10"/>
        <v>8831.59</v>
      </c>
      <c r="L103" s="16">
        <f t="shared" si="11"/>
        <v>0</v>
      </c>
      <c r="M103" s="16">
        <f t="shared" si="12"/>
        <v>0</v>
      </c>
      <c r="N103" s="17"/>
      <c r="O103" s="18"/>
      <c r="P103" s="19"/>
    </row>
    <row r="104" spans="1:16">
      <c r="A104" s="11">
        <v>42</v>
      </c>
      <c r="B104" s="12" t="s">
        <v>110</v>
      </c>
      <c r="C104" s="13">
        <v>57</v>
      </c>
      <c r="D104" s="13">
        <v>626</v>
      </c>
      <c r="E104" s="14">
        <f>SUM([1]Cічень!E104+[1]Лютий!E104+[1]Березень!E104+[1]Квітень!E104+[1]Травень!E104+[1]Червень!E104)</f>
        <v>7219.96</v>
      </c>
      <c r="F104" s="14">
        <f>SUM([1]Cічень!F104+[1]Лютий!F104+[1]Березень!F104+[1]Квітень!F104+[1]Травень!F104+[1]Червень!F104)</f>
        <v>0</v>
      </c>
      <c r="G104" s="14">
        <f>SUM([1]Cічень!G104+[1]Лютий!G104+[1]Березень!G104+[1]Квітень!G104+[1]Травень!G104+[1]Червень!G104)</f>
        <v>0</v>
      </c>
      <c r="H104" s="14">
        <f>SUM([1]Cічень!H104+[1]Лютий!H104+[1]Березень!H104+[1]Квітень!H104+[1]Травень!H104+[1]Червень!H104)</f>
        <v>83.179999999999993</v>
      </c>
      <c r="I104" s="14">
        <f>SUM([1]Cічень!I104+[1]Лютий!I104+[1]Березень!I104+[1]Квітень!I104+[1]Травень!I104+[1]Червень!I104)</f>
        <v>0</v>
      </c>
      <c r="J104" s="15">
        <f t="shared" si="9"/>
        <v>11.533482428115017</v>
      </c>
      <c r="K104" s="16">
        <f t="shared" si="10"/>
        <v>7219.96</v>
      </c>
      <c r="L104" s="16">
        <f t="shared" si="11"/>
        <v>0</v>
      </c>
      <c r="M104" s="16">
        <f t="shared" si="12"/>
        <v>0</v>
      </c>
      <c r="N104" s="17"/>
      <c r="O104" s="18"/>
      <c r="P104" s="19"/>
    </row>
    <row r="105" spans="1:16">
      <c r="A105" s="11">
        <v>43</v>
      </c>
      <c r="B105" s="12" t="s">
        <v>111</v>
      </c>
      <c r="C105" s="13">
        <v>163</v>
      </c>
      <c r="D105" s="13">
        <v>1947.3</v>
      </c>
      <c r="E105" s="14">
        <f>SUM([1]Cічень!E105+[1]Лютий!E105+[1]Березень!E105+[1]Квітень!E105+[1]Травень!E105+[1]Червень!E105)</f>
        <v>15248.04</v>
      </c>
      <c r="F105" s="14">
        <f>SUM([1]Cічень!F105+[1]Лютий!F105+[1]Березень!F105+[1]Квітень!F105+[1]Травень!F105+[1]Червень!F105)</f>
        <v>0</v>
      </c>
      <c r="G105" s="14">
        <f>SUM([1]Cічень!G105+[1]Лютий!G105+[1]Березень!G105+[1]Квітень!G105+[1]Травень!G105+[1]Червень!G105)</f>
        <v>0</v>
      </c>
      <c r="H105" s="14">
        <f>SUM([1]Cічень!H105+[1]Лютий!H105+[1]Березень!H105+[1]Квітень!H105+[1]Травень!H105+[1]Червень!H105)</f>
        <v>62.51</v>
      </c>
      <c r="I105" s="14">
        <f>SUM([1]Cічень!I105+[1]Лютий!I105+[1]Березень!I105+[1]Квітень!I105+[1]Травень!I105+[1]Червень!I105)</f>
        <v>0</v>
      </c>
      <c r="J105" s="15">
        <f t="shared" si="9"/>
        <v>7.8303497149899863</v>
      </c>
      <c r="K105" s="16">
        <f t="shared" si="10"/>
        <v>15248.04</v>
      </c>
      <c r="L105" s="16">
        <f>F105*1193</f>
        <v>0</v>
      </c>
      <c r="M105" s="16">
        <f t="shared" si="12"/>
        <v>0</v>
      </c>
      <c r="N105" s="17"/>
      <c r="O105" s="18"/>
      <c r="P105" s="19"/>
    </row>
    <row r="106" spans="1:16">
      <c r="A106" s="11">
        <v>44</v>
      </c>
      <c r="B106" s="29" t="s">
        <v>112</v>
      </c>
      <c r="C106" s="13">
        <v>26</v>
      </c>
      <c r="D106" s="13">
        <v>154</v>
      </c>
      <c r="E106" s="14">
        <f>SUM([1]Cічень!E107+[1]Лютий!E107+[1]Березень!E107+[1]Квітень!E107+[1]Травень!E107+[1]Червень!E107)</f>
        <v>336.70000000000005</v>
      </c>
      <c r="F106" s="14">
        <f>SUM([1]Cічень!F107+[1]Лютий!F107+[1]Березень!F107+[1]Квітень!F107+[1]Травень!F107+[1]Червень!F107)</f>
        <v>0</v>
      </c>
      <c r="G106" s="14">
        <f>SUM([1]Cічень!G107+[1]Лютий!G107+[1]Березень!G107+[1]Квітень!G107+[1]Травень!G107+[1]Червень!G107)</f>
        <v>0</v>
      </c>
      <c r="H106" s="14">
        <f>SUM([1]Cічень!H107+[1]Лютий!H107+[1]Березень!H107+[1]Квітень!H107+[1]Травень!H107+[1]Червень!H107)</f>
        <v>0</v>
      </c>
      <c r="I106" s="14">
        <f>SUM([1]Cічень!I107+[1]Лютий!I107+[1]Березень!I107+[1]Квітень!I107+[1]Травень!I107+[1]Червень!I107)</f>
        <v>0</v>
      </c>
      <c r="J106" s="15">
        <f t="shared" si="9"/>
        <v>2.1863636363636365</v>
      </c>
      <c r="K106" s="16">
        <f t="shared" si="10"/>
        <v>336.70000000000005</v>
      </c>
      <c r="L106" s="16">
        <f>F106*1163</f>
        <v>0</v>
      </c>
      <c r="M106" s="16">
        <f t="shared" si="12"/>
        <v>0</v>
      </c>
      <c r="N106" s="17"/>
      <c r="O106" s="18"/>
      <c r="P106" s="19"/>
    </row>
    <row r="107" spans="1:16">
      <c r="A107" s="11">
        <v>45</v>
      </c>
      <c r="B107" s="12" t="s">
        <v>113</v>
      </c>
      <c r="C107" s="13">
        <v>310</v>
      </c>
      <c r="D107" s="13">
        <v>1443</v>
      </c>
      <c r="E107" s="14">
        <f>SUM([1]Cічень!E106+[1]Лютий!E106+[1]Березень!E106+[1]Квітень!E106+[1]Травень!E106+[1]Червень!E106)</f>
        <v>1469.24</v>
      </c>
      <c r="F107" s="14">
        <f>SUM([1]Cічень!F106+[1]Лютий!F106+[1]Березень!F106+[1]Квітень!F106+[1]Травень!F106+[1]Червень!F106)</f>
        <v>0</v>
      </c>
      <c r="G107" s="14">
        <f>SUM([1]Cічень!G106+[1]Лютий!G106+[1]Березень!G106+[1]Квітень!G106+[1]Травень!G106+[1]Червень!G106)</f>
        <v>0</v>
      </c>
      <c r="H107" s="14">
        <f>SUM([1]Cічень!H106+[1]Лютий!H106+[1]Березень!H106+[1]Квітень!H106+[1]Травень!H106+[1]Червень!H106)</f>
        <v>0</v>
      </c>
      <c r="I107" s="14">
        <f>SUM([1]Cічень!I106+[1]Лютий!I106+[1]Березень!I106+[1]Квітень!I106+[1]Травень!I106+[1]Червень!I106)</f>
        <v>0</v>
      </c>
      <c r="J107" s="15">
        <f t="shared" si="9"/>
        <v>1.0181843381843383</v>
      </c>
      <c r="K107" s="16">
        <f t="shared" si="10"/>
        <v>1469.24</v>
      </c>
      <c r="L107" s="16">
        <f>F107*1163</f>
        <v>0</v>
      </c>
      <c r="M107" s="16">
        <f t="shared" si="12"/>
        <v>0</v>
      </c>
      <c r="N107" s="17"/>
      <c r="O107" s="18"/>
      <c r="P107" s="19"/>
    </row>
    <row r="108" spans="1:16">
      <c r="A108" s="28"/>
      <c r="B108" s="23" t="s">
        <v>66</v>
      </c>
      <c r="C108" s="24">
        <f t="shared" ref="C108:I108" si="13">SUM(C63:C107)</f>
        <v>37813</v>
      </c>
      <c r="D108" s="24">
        <f t="shared" si="13"/>
        <v>212648.48999999996</v>
      </c>
      <c r="E108" s="24">
        <f t="shared" si="13"/>
        <v>854513.5399999998</v>
      </c>
      <c r="F108" s="24">
        <f t="shared" si="13"/>
        <v>6202.3399999999992</v>
      </c>
      <c r="G108" s="24">
        <f t="shared" si="13"/>
        <v>59679.649999999994</v>
      </c>
      <c r="H108" s="24">
        <f t="shared" si="13"/>
        <v>18964.919999999995</v>
      </c>
      <c r="I108" s="24">
        <f t="shared" si="13"/>
        <v>2182.77</v>
      </c>
      <c r="J108" s="26"/>
      <c r="K108" s="27"/>
      <c r="L108" s="27"/>
      <c r="M108" s="27"/>
      <c r="N108" s="17"/>
      <c r="O108" s="18"/>
    </row>
    <row r="109" spans="1:16">
      <c r="A109" s="28"/>
      <c r="B109" s="23" t="s">
        <v>67</v>
      </c>
      <c r="C109" s="24"/>
      <c r="D109" s="24"/>
      <c r="E109" s="24"/>
      <c r="F109" s="24"/>
      <c r="G109" s="24"/>
      <c r="H109" s="24"/>
      <c r="I109" s="24"/>
      <c r="J109" s="30">
        <f>SUM(J63:J107)/45</f>
        <v>50.320693226494029</v>
      </c>
      <c r="K109" s="27"/>
      <c r="L109" s="27"/>
      <c r="M109" s="27"/>
      <c r="N109" s="17"/>
      <c r="O109" s="18"/>
    </row>
    <row r="110" spans="1:16">
      <c r="A110" s="28"/>
      <c r="B110" s="28" t="s">
        <v>114</v>
      </c>
      <c r="C110" s="28"/>
      <c r="D110" s="28"/>
      <c r="E110" s="24">
        <f>E56+E108</f>
        <v>1776050.4699999997</v>
      </c>
      <c r="F110" s="24">
        <f>F56+F108</f>
        <v>9806.369999999999</v>
      </c>
      <c r="G110" s="24">
        <f>G56+G108</f>
        <v>82844.599999999991</v>
      </c>
      <c r="H110" s="25">
        <f>H56+H108</f>
        <v>45178.869999999995</v>
      </c>
      <c r="I110" s="24">
        <f>I56+I108</f>
        <v>11922.36</v>
      </c>
      <c r="J110" s="28"/>
      <c r="K110" s="28"/>
      <c r="L110" s="28"/>
      <c r="M110" s="28"/>
      <c r="N110" s="17"/>
      <c r="O110" s="18"/>
    </row>
    <row r="111" spans="1:16">
      <c r="A111" s="31"/>
      <c r="B111" s="32"/>
      <c r="C111" s="33"/>
      <c r="D111" s="33"/>
      <c r="E111" s="33"/>
      <c r="F111" s="33"/>
      <c r="G111" s="33"/>
      <c r="H111" s="33"/>
      <c r="I111" s="33"/>
      <c r="J111" s="34"/>
      <c r="K111" s="35"/>
      <c r="L111" s="35"/>
      <c r="M111" s="35"/>
      <c r="O111" s="18"/>
    </row>
    <row r="112" spans="1:16">
      <c r="A112" s="31"/>
      <c r="B112" s="32"/>
      <c r="C112" s="33"/>
      <c r="D112" s="33"/>
      <c r="E112" s="33"/>
      <c r="F112" s="33"/>
      <c r="G112" s="33"/>
      <c r="H112" s="33"/>
      <c r="I112" s="33"/>
      <c r="J112" s="34"/>
      <c r="K112" s="35"/>
      <c r="L112" s="35"/>
      <c r="M112" s="35"/>
      <c r="O112" s="18"/>
    </row>
    <row r="113" spans="1:15">
      <c r="A113" s="79" t="s">
        <v>1</v>
      </c>
      <c r="B113" s="80" t="s">
        <v>2</v>
      </c>
      <c r="C113" s="80" t="s">
        <v>3</v>
      </c>
      <c r="D113" s="80" t="s">
        <v>4</v>
      </c>
      <c r="E113" s="80" t="s">
        <v>5</v>
      </c>
      <c r="F113" s="80"/>
      <c r="G113" s="80"/>
      <c r="H113" s="80"/>
      <c r="I113" s="80"/>
      <c r="J113" s="80" t="s">
        <v>6</v>
      </c>
      <c r="K113" s="80" t="s">
        <v>7</v>
      </c>
      <c r="L113" s="80"/>
      <c r="M113" s="80"/>
      <c r="O113" s="18"/>
    </row>
    <row r="114" spans="1:15" ht="38.25">
      <c r="A114" s="79"/>
      <c r="B114" s="80"/>
      <c r="C114" s="80"/>
      <c r="D114" s="80"/>
      <c r="E114" s="8" t="s">
        <v>8</v>
      </c>
      <c r="F114" s="8" t="s">
        <v>9</v>
      </c>
      <c r="G114" s="8" t="s">
        <v>10</v>
      </c>
      <c r="H114" s="8" t="s">
        <v>11</v>
      </c>
      <c r="I114" s="8" t="s">
        <v>12</v>
      </c>
      <c r="J114" s="80"/>
      <c r="K114" s="8" t="s">
        <v>13</v>
      </c>
      <c r="L114" s="8" t="s">
        <v>14</v>
      </c>
      <c r="M114" s="8" t="s">
        <v>15</v>
      </c>
      <c r="O114" s="18"/>
    </row>
    <row r="115" spans="1:15">
      <c r="A115" s="78" t="s">
        <v>115</v>
      </c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17"/>
      <c r="O115" s="18"/>
    </row>
    <row r="116" spans="1:15" ht="25.5">
      <c r="A116" s="36">
        <v>1</v>
      </c>
      <c r="B116" s="12" t="s">
        <v>116</v>
      </c>
      <c r="C116" s="37">
        <v>14</v>
      </c>
      <c r="D116" s="38">
        <v>31</v>
      </c>
      <c r="E116" s="39">
        <f>SUM([1]Cічень!E121+[1]Лютий!E121+[1]Березень!E121+[1]Квітень!E121+[1]Травень!E121+[1]Червень!E121)</f>
        <v>139.86000000000001</v>
      </c>
      <c r="F116" s="39">
        <f>SUM([1]Cічень!F121+[1]Лютий!F121+[1]Березень!F121+[1]Квітень!F121+[1]Травень!F121+[1]Червень!F121)</f>
        <v>0</v>
      </c>
      <c r="G116" s="39">
        <f>SUM([1]Cічень!G121+[1]Лютий!G121+[1]Березень!G121+[1]Квітень!G121+[1]Травень!G121+[1]Червень!G121)</f>
        <v>1244.54</v>
      </c>
      <c r="H116" s="39">
        <f>SUM([1]Cічень!H121+[1]Лютий!H121+[1]Березень!H121+[1]Квітень!H121+[1]Травень!H121+[1]Червень!H121)</f>
        <v>0</v>
      </c>
      <c r="I116" s="39">
        <f>SUM([1]Cічень!I121+[1]Лютий!I121+[1]Березень!I121+[1]Квітень!I121+[1]Травень!I121+[1]Червень!I121)</f>
        <v>0</v>
      </c>
      <c r="J116" s="40">
        <f t="shared" ref="J116:J133" si="14">K116/D116</f>
        <v>385.90290322580643</v>
      </c>
      <c r="K116" s="41">
        <f t="shared" ref="K116:K133" si="15">L116+M116+E116</f>
        <v>11962.99</v>
      </c>
      <c r="L116" s="41">
        <f t="shared" ref="L116:L133" si="16">F116*1163</f>
        <v>0</v>
      </c>
      <c r="M116" s="41">
        <f t="shared" ref="M116:M133" si="17">G116*9.5</f>
        <v>11823.13</v>
      </c>
      <c r="N116" s="17"/>
      <c r="O116" s="18"/>
    </row>
    <row r="117" spans="1:15">
      <c r="A117" s="36">
        <v>2</v>
      </c>
      <c r="B117" s="12" t="s">
        <v>117</v>
      </c>
      <c r="C117" s="37">
        <v>20</v>
      </c>
      <c r="D117" s="38">
        <v>91.3</v>
      </c>
      <c r="E117" s="39">
        <f>SUM([1]Cічень!E122+[1]Лютий!E122+[1]Березень!E122+[1]Квітень!E122+[1]Травень!E122+[1]Червень!E122)</f>
        <v>1778.97</v>
      </c>
      <c r="F117" s="39">
        <f>SUM([1]Cічень!F122+[1]Лютий!F122+[1]Березень!F122+[1]Квітень!F122+[1]Травень!F122+[1]Червень!F122)</f>
        <v>0</v>
      </c>
      <c r="G117" s="39">
        <f>SUM([1]Cічень!G122+[1]Лютий!G122+[1]Березень!G122+[1]Квітень!G122+[1]Травень!G122+[1]Червень!G122)</f>
        <v>969.74</v>
      </c>
      <c r="H117" s="39">
        <f>SUM([1]Cічень!H122+[1]Лютий!H122+[1]Березень!H122+[1]Квітень!H122+[1]Травень!H122+[1]Червень!H122)</f>
        <v>0</v>
      </c>
      <c r="I117" s="39">
        <f>SUM([1]Cічень!I122+[1]Лютий!I122+[1]Березень!I122+[1]Квітень!I122+[1]Травень!I122+[1]Червень!I122)</f>
        <v>0</v>
      </c>
      <c r="J117" s="42">
        <f t="shared" si="14"/>
        <v>120.38882803943045</v>
      </c>
      <c r="K117" s="41">
        <f t="shared" si="15"/>
        <v>10991.5</v>
      </c>
      <c r="L117" s="41">
        <f t="shared" si="16"/>
        <v>0</v>
      </c>
      <c r="M117" s="41">
        <f t="shared" si="17"/>
        <v>9212.5300000000007</v>
      </c>
      <c r="N117" s="17"/>
      <c r="O117" s="18"/>
    </row>
    <row r="118" spans="1:15" ht="25.5">
      <c r="A118" s="36">
        <v>3</v>
      </c>
      <c r="B118" s="12" t="s">
        <v>118</v>
      </c>
      <c r="C118" s="37">
        <v>49</v>
      </c>
      <c r="D118" s="38">
        <v>675.6</v>
      </c>
      <c r="E118" s="39">
        <f>SUM([1]Cічень!E127+[1]Лютий!E127+[1]Березень!E127+[1]Квітень!E127+[1]Травень!E127+[1]Червень!E127)</f>
        <v>33100.229999999996</v>
      </c>
      <c r="F118" s="39">
        <f>SUM([1]Cічень!F127+[1]Лютий!F127+[1]Березень!F127+[1]Квітень!F127+[1]Травень!F127+[1]Червень!F127)</f>
        <v>0</v>
      </c>
      <c r="G118" s="39">
        <f>SUM([1]Cічень!G127+[1]Лютий!G127+[1]Березень!G127+[1]Квітень!G127+[1]Травень!G127+[1]Червень!G127)</f>
        <v>3402.63</v>
      </c>
      <c r="H118" s="39">
        <f>SUM([1]Cічень!H127+[1]Лютий!H127+[1]Березень!H127+[1]Квітень!H127+[1]Травень!H127+[1]Червень!H127)</f>
        <v>247</v>
      </c>
      <c r="I118" s="39">
        <f>SUM([1]Cічень!I127+[1]Лютий!I127+[1]Березень!I127+[1]Квітень!I127+[1]Травень!I127+[1]Червень!I127)</f>
        <v>0</v>
      </c>
      <c r="J118" s="42">
        <f t="shared" si="14"/>
        <v>96.840164298401419</v>
      </c>
      <c r="K118" s="41">
        <f t="shared" si="15"/>
        <v>65425.214999999997</v>
      </c>
      <c r="L118" s="41">
        <f t="shared" si="16"/>
        <v>0</v>
      </c>
      <c r="M118" s="41">
        <f t="shared" si="17"/>
        <v>32324.985000000001</v>
      </c>
      <c r="N118" s="17"/>
      <c r="O118" s="18"/>
    </row>
    <row r="119" spans="1:15" ht="25.5">
      <c r="A119" s="36">
        <v>4</v>
      </c>
      <c r="B119" s="12" t="s">
        <v>119</v>
      </c>
      <c r="C119" s="37">
        <v>700</v>
      </c>
      <c r="D119" s="38">
        <v>679</v>
      </c>
      <c r="E119" s="39">
        <f>SUM([1]Cічень!E124+[1]Лютий!E124+[1]Березень!E124+[1]Квітень!E124+[1]Травень!E124+[1]Червень!E124)</f>
        <v>9004.44</v>
      </c>
      <c r="F119" s="39">
        <f>SUM([1]Cічень!F124+[1]Лютий!F124+[1]Березень!F124+[1]Квітень!F124+[1]Травень!F124+[1]Червень!F124)</f>
        <v>0</v>
      </c>
      <c r="G119" s="39">
        <f>SUM([1]Cічень!G124+[1]Лютий!G124+[1]Березень!G124+[1]Квітень!G124+[1]Травень!G124+[1]Червень!G124)</f>
        <v>5899.54</v>
      </c>
      <c r="H119" s="39">
        <f>SUM([1]Cічень!H124+[1]Лютий!H124+[1]Березень!H124+[1]Квітень!H124+[1]Травень!H124+[1]Червень!H124)</f>
        <v>0</v>
      </c>
      <c r="I119" s="39">
        <f>SUM([1]Cічень!I124+[1]Лютий!I124+[1]Березень!I124+[1]Квітень!I124+[1]Травень!I124+[1]Червень!I124)</f>
        <v>0</v>
      </c>
      <c r="J119" s="42">
        <f t="shared" si="14"/>
        <v>95.802754050073631</v>
      </c>
      <c r="K119" s="41">
        <f t="shared" si="15"/>
        <v>65050.07</v>
      </c>
      <c r="L119" s="41">
        <f t="shared" si="16"/>
        <v>0</v>
      </c>
      <c r="M119" s="41">
        <f t="shared" si="17"/>
        <v>56045.63</v>
      </c>
      <c r="N119" s="17"/>
      <c r="O119" s="18"/>
    </row>
    <row r="120" spans="1:15" ht="25.5">
      <c r="A120" s="36">
        <v>5</v>
      </c>
      <c r="B120" s="12" t="s">
        <v>120</v>
      </c>
      <c r="C120" s="43"/>
      <c r="D120" s="37">
        <v>537.4</v>
      </c>
      <c r="E120" s="39">
        <f>SUM([1]Cічень!E123+[1]Лютий!E123+[1]Березень!E123+[1]Квітень!E123+[1]Травень!E123+[1]Червень!E123)</f>
        <v>8633.2100000000009</v>
      </c>
      <c r="F120" s="39">
        <f>SUM([1]Cічень!F123+[1]Лютий!F123+[1]Березень!F123+[1]Квітень!F123+[1]Травень!F123+[1]Червень!F123)</f>
        <v>32.909999999999997</v>
      </c>
      <c r="G120" s="39">
        <f>SUM([1]Cічень!G123+[1]Лютий!G123+[1]Березень!G123+[1]Квітень!G123+[1]Травень!G123+[1]Червень!G123)</f>
        <v>0</v>
      </c>
      <c r="H120" s="39">
        <f>SUM([1]Cічень!H123+[1]Лютий!H123+[1]Березень!H123+[1]Квітень!H123+[1]Травень!H123+[1]Червень!H123)</f>
        <v>163.36000000000001</v>
      </c>
      <c r="I120" s="39">
        <f>SUM([1]Cічень!I123+[1]Лютий!I123+[1]Березень!I123+[1]Квітень!I123+[1]Травень!I123+[1]Червень!I123)</f>
        <v>0</v>
      </c>
      <c r="J120" s="42">
        <f t="shared" si="14"/>
        <v>87.286081131373265</v>
      </c>
      <c r="K120" s="41">
        <f t="shared" si="15"/>
        <v>46907.539999999994</v>
      </c>
      <c r="L120" s="41">
        <f t="shared" si="16"/>
        <v>38274.329999999994</v>
      </c>
      <c r="M120" s="41">
        <f t="shared" si="17"/>
        <v>0</v>
      </c>
      <c r="N120" s="17"/>
      <c r="O120" s="18"/>
    </row>
    <row r="121" spans="1:15" ht="25.5">
      <c r="A121" s="36">
        <v>6</v>
      </c>
      <c r="B121" s="12" t="s">
        <v>121</v>
      </c>
      <c r="C121" s="37">
        <v>100</v>
      </c>
      <c r="D121" s="37">
        <v>2559.4</v>
      </c>
      <c r="E121" s="39">
        <f>SUM([1]Cічень!E125+[1]Лютий!E125+[1]Березень!E125+[1]Квітень!E125+[1]Травень!E125+[1]Червень!E125)</f>
        <v>63514.080000000002</v>
      </c>
      <c r="F121" s="39">
        <f>SUM([1]Cічень!F125+[1]Лютий!F125+[1]Березень!F125+[1]Квітень!F125+[1]Травень!F125+[1]Червень!F125)</f>
        <v>115.37</v>
      </c>
      <c r="G121" s="39">
        <f>SUM([1]Cічень!G125+[1]Лютий!G125+[1]Березень!G125+[1]Квітень!G125+[1]Травень!G125+[1]Червень!G125)</f>
        <v>0</v>
      </c>
      <c r="H121" s="39">
        <f>SUM([1]Cічень!H125+[1]Лютий!H125+[1]Березень!H125+[1]Квітень!H125+[1]Травень!H125+[1]Червень!H125)</f>
        <v>662.05</v>
      </c>
      <c r="I121" s="39">
        <f>SUM([1]Cічень!I125+[1]Лютий!I125+[1]Березень!I125+[1]Квітень!I125+[1]Травень!I125+[1]Червень!I125)</f>
        <v>0</v>
      </c>
      <c r="J121" s="42">
        <f t="shared" si="14"/>
        <v>77.240521215909979</v>
      </c>
      <c r="K121" s="41">
        <f t="shared" si="15"/>
        <v>197689.39</v>
      </c>
      <c r="L121" s="41">
        <f t="shared" si="16"/>
        <v>134175.31</v>
      </c>
      <c r="M121" s="41">
        <f t="shared" si="17"/>
        <v>0</v>
      </c>
      <c r="N121" s="17"/>
      <c r="O121" s="18"/>
    </row>
    <row r="122" spans="1:15" ht="25.5">
      <c r="A122" s="36">
        <v>7</v>
      </c>
      <c r="B122" s="12" t="s">
        <v>122</v>
      </c>
      <c r="C122" s="37">
        <v>200</v>
      </c>
      <c r="D122" s="38">
        <v>1185.9000000000001</v>
      </c>
      <c r="E122" s="39">
        <f>SUM([1]Cічень!E128+[1]Лютий!E128+[1]Березень!E128+[1]Квітень!E128+[1]Травень!E128+[1]Червень!E128)</f>
        <v>16215.18</v>
      </c>
      <c r="F122" s="39">
        <f>SUM([1]Cічень!F128+[1]Лютий!F128+[1]Березень!F128+[1]Квітень!F128+[1]Травень!F128+[1]Червень!F128)</f>
        <v>0</v>
      </c>
      <c r="G122" s="39">
        <f>SUM([1]Cічень!G128+[1]Лютий!G128+[1]Березень!G128+[1]Квітень!G128+[1]Травень!G128+[1]Червень!G128)</f>
        <v>7880.829999999999</v>
      </c>
      <c r="H122" s="39">
        <f>SUM([1]Cічень!H128+[1]Лютий!H128+[1]Березень!H128+[1]Квітень!H128+[1]Травень!H128+[1]Червень!H128)</f>
        <v>310.11999999999995</v>
      </c>
      <c r="I122" s="39">
        <f>SUM([1]Cічень!I128+[1]Лютий!I128+[1]Березень!I128+[1]Квітень!I128+[1]Травень!I128+[1]Червень!I128)</f>
        <v>0</v>
      </c>
      <c r="J122" s="42">
        <f t="shared" si="14"/>
        <v>76.805013070242012</v>
      </c>
      <c r="K122" s="41">
        <f t="shared" si="15"/>
        <v>91083.065000000002</v>
      </c>
      <c r="L122" s="41">
        <f t="shared" si="16"/>
        <v>0</v>
      </c>
      <c r="M122" s="41">
        <f t="shared" si="17"/>
        <v>74867.884999999995</v>
      </c>
      <c r="N122" s="17"/>
      <c r="O122" s="18"/>
    </row>
    <row r="123" spans="1:15">
      <c r="A123" s="36">
        <v>8</v>
      </c>
      <c r="B123" s="12" t="s">
        <v>123</v>
      </c>
      <c r="C123" s="37">
        <v>60</v>
      </c>
      <c r="D123" s="38">
        <v>938</v>
      </c>
      <c r="E123" s="39">
        <f>SUM([1]Cічень!E129+[1]Лютий!E129+[1]Березень!E129+[1]Квітень!E129+[1]Травень!E129+[1]Червень!E129)</f>
        <v>11391.14</v>
      </c>
      <c r="F123" s="39">
        <f>SUM([1]Cічень!F129+[1]Лютий!F129+[1]Березень!F129+[1]Квітень!F129+[1]Травень!F129+[1]Червень!F129)</f>
        <v>0</v>
      </c>
      <c r="G123" s="39">
        <f>SUM([1]Cічень!G129+[1]Лютий!G129+[1]Березень!G129+[1]Квітень!G129+[1]Травень!G129+[1]Червень!G129)</f>
        <v>5874.54</v>
      </c>
      <c r="H123" s="39">
        <f>SUM([1]Cічень!H129+[1]Лютий!H129+[1]Березень!H129+[1]Квітень!H129+[1]Травень!H129+[1]Червень!H129)</f>
        <v>205.95</v>
      </c>
      <c r="I123" s="39">
        <f>SUM([1]Cічень!I129+[1]Лютий!I129+[1]Березень!I129+[1]Квітень!I129+[1]Травень!I129+[1]Червень!I129)</f>
        <v>0</v>
      </c>
      <c r="J123" s="42">
        <f t="shared" si="14"/>
        <v>71.641012793176955</v>
      </c>
      <c r="K123" s="41">
        <f t="shared" si="15"/>
        <v>67199.26999999999</v>
      </c>
      <c r="L123" s="41">
        <f t="shared" si="16"/>
        <v>0</v>
      </c>
      <c r="M123" s="41">
        <f t="shared" si="17"/>
        <v>55808.13</v>
      </c>
      <c r="N123" s="17"/>
      <c r="O123" s="18"/>
    </row>
    <row r="124" spans="1:15" ht="25.5">
      <c r="A124" s="36">
        <v>9</v>
      </c>
      <c r="B124" s="12" t="s">
        <v>124</v>
      </c>
      <c r="C124" s="37">
        <v>20</v>
      </c>
      <c r="D124" s="38">
        <v>552</v>
      </c>
      <c r="E124" s="39">
        <f>SUM([1]Cічень!E130+[1]Лютий!E130+[1]Березень!E130+[1]Квітень!E130+[1]Травень!E130+[1]Червень!E130)</f>
        <v>2609.6799999999998</v>
      </c>
      <c r="F124" s="39">
        <f>SUM([1]Cічень!F130+[1]Лютий!F130+[1]Березень!F130+[1]Квітень!F130+[1]Травень!F130+[1]Червень!F130)</f>
        <v>0</v>
      </c>
      <c r="G124" s="39">
        <f>SUM([1]Cічень!G130+[1]Лютий!G130+[1]Березень!G130+[1]Квітень!G130+[1]Травень!G130+[1]Червень!G130)</f>
        <v>3758.16</v>
      </c>
      <c r="H124" s="39">
        <f>SUM([1]Cічень!H130+[1]Лютий!H130+[1]Березень!H130+[1]Квітень!H130+[1]Травень!H130+[1]Червень!H130)</f>
        <v>0</v>
      </c>
      <c r="I124" s="39">
        <f>SUM([1]Cічень!I130+[1]Лютий!I130+[1]Березень!I130+[1]Квітень!I130+[1]Травень!I130+[1]Червень!I130)</f>
        <v>0</v>
      </c>
      <c r="J124" s="42">
        <f t="shared" si="14"/>
        <v>69.406159420289853</v>
      </c>
      <c r="K124" s="41">
        <f t="shared" si="15"/>
        <v>38312.199999999997</v>
      </c>
      <c r="L124" s="41">
        <f t="shared" si="16"/>
        <v>0</v>
      </c>
      <c r="M124" s="41">
        <f t="shared" si="17"/>
        <v>35702.519999999997</v>
      </c>
      <c r="N124" s="17"/>
      <c r="O124" s="18"/>
    </row>
    <row r="125" spans="1:15" ht="25.5">
      <c r="A125" s="36">
        <v>10</v>
      </c>
      <c r="B125" s="12" t="s">
        <v>125</v>
      </c>
      <c r="C125" s="37">
        <v>30</v>
      </c>
      <c r="D125" s="38">
        <v>137.5</v>
      </c>
      <c r="E125" s="39">
        <f>SUM([1]Cічень!E126+[1]Лютий!E126+[1]Березень!E126+[1]Квітень!E126+[1]Травень!E126+[1]Червень!E126)</f>
        <v>2011.1000000000001</v>
      </c>
      <c r="F125" s="39">
        <f>SUM([1]Cічень!F126+[1]Лютий!F126+[1]Березень!F126+[1]Квітень!F126+[1]Травень!F126+[1]Червень!F126)</f>
        <v>0</v>
      </c>
      <c r="G125" s="39">
        <f>SUM([1]Cічень!G126+[1]Лютий!G126+[1]Березень!G126+[1]Квітень!G126+[1]Травень!G126+[1]Червень!G126)</f>
        <v>770.21</v>
      </c>
      <c r="H125" s="39">
        <f>SUM([1]Cічень!H126+[1]Лютий!H126+[1]Березень!H126+[1]Квітень!H126+[1]Травень!H126+[1]Червень!H126)</f>
        <v>0</v>
      </c>
      <c r="I125" s="39">
        <f>SUM([1]Cічень!I126+[1]Лютий!I126+[1]Березень!I126+[1]Квітень!I126+[1]Травень!I126+[1]Червень!I126)</f>
        <v>0</v>
      </c>
      <c r="J125" s="42">
        <f t="shared" si="14"/>
        <v>67.840690909090924</v>
      </c>
      <c r="K125" s="41">
        <f t="shared" si="15"/>
        <v>9328.0950000000012</v>
      </c>
      <c r="L125" s="41">
        <f t="shared" si="16"/>
        <v>0</v>
      </c>
      <c r="M125" s="41">
        <f t="shared" si="17"/>
        <v>7316.9950000000008</v>
      </c>
      <c r="N125" s="17"/>
      <c r="O125" s="18"/>
    </row>
    <row r="126" spans="1:15" ht="25.5">
      <c r="A126" s="36">
        <v>11</v>
      </c>
      <c r="B126" s="12" t="s">
        <v>126</v>
      </c>
      <c r="C126" s="37">
        <v>158</v>
      </c>
      <c r="D126" s="38">
        <v>1599.27</v>
      </c>
      <c r="E126" s="39">
        <f>SUM([1]Cічень!E131+[1]Лютий!E131+[1]Березень!E131+[1]Квітень!E131+[1]Травень!E131+[1]Червень!E131)</f>
        <v>30439.89</v>
      </c>
      <c r="F126" s="39">
        <f>SUM([1]Cічень!F131+[1]Лютий!F131+[1]Березень!F131+[1]Квітень!F131+[1]Травень!F131+[1]Червень!F131)</f>
        <v>51.44</v>
      </c>
      <c r="G126" s="39">
        <f>SUM([1]Cічень!G131+[1]Лютий!G131+[1]Березень!G131+[1]Квітень!G131+[1]Травень!G131+[1]Червень!G131)</f>
        <v>0</v>
      </c>
      <c r="H126" s="39">
        <f>SUM([1]Cічень!H131+[1]Лютий!H131+[1]Березень!H131+[1]Квітень!H131+[1]Травень!H131+[1]Червень!H131)</f>
        <v>271.43</v>
      </c>
      <c r="I126" s="39">
        <f>SUM([1]Cічень!I131+[1]Лютий!I131+[1]Березень!I131+[1]Квітень!I131+[1]Травень!I131+[1]Червень!I131)</f>
        <v>0</v>
      </c>
      <c r="J126" s="42">
        <f t="shared" si="14"/>
        <v>56.441132516710738</v>
      </c>
      <c r="K126" s="41">
        <f t="shared" si="15"/>
        <v>90264.609999999986</v>
      </c>
      <c r="L126" s="41">
        <f t="shared" si="16"/>
        <v>59824.719999999994</v>
      </c>
      <c r="M126" s="41">
        <f t="shared" si="17"/>
        <v>0</v>
      </c>
      <c r="N126" s="17"/>
      <c r="O126" s="18"/>
    </row>
    <row r="127" spans="1:15" ht="25.5">
      <c r="A127" s="36">
        <v>12</v>
      </c>
      <c r="B127" s="12" t="s">
        <v>127</v>
      </c>
      <c r="C127" s="37"/>
      <c r="D127" s="38">
        <v>127.8</v>
      </c>
      <c r="E127" s="39">
        <f>SUM([1]Cічень!E133+[1]Лютий!E133+[1]Березень!E133+[1]Квітень!E133+[1]Травень!E133+[1]Червень!E133)</f>
        <v>2516.34</v>
      </c>
      <c r="F127" s="39">
        <f>SUM([1]Cічень!F133+[1]Лютий!F133+[1]Березень!F133+[1]Квітень!F133+[1]Травень!F133+[1]Червень!F133)</f>
        <v>3.7199999999999998</v>
      </c>
      <c r="G127" s="39">
        <f>SUM([1]Cічень!G133+[1]Лютий!G133+[1]Березень!G133+[1]Квітень!G133+[1]Травень!G133+[1]Червень!G133)</f>
        <v>0</v>
      </c>
      <c r="H127" s="39">
        <f>SUM([1]Cічень!H133+[1]Лютий!H133+[1]Березень!H133+[1]Квітень!H133+[1]Травень!H133+[1]Червень!H133)</f>
        <v>22.64</v>
      </c>
      <c r="I127" s="39">
        <f>SUM([1]Cічень!I133+[1]Лютий!I133+[1]Березень!I133+[1]Квітень!I133+[1]Травень!I133+[1]Червень!I133)</f>
        <v>0</v>
      </c>
      <c r="J127" s="42">
        <f t="shared" si="14"/>
        <v>53.54225352112676</v>
      </c>
      <c r="K127" s="41">
        <f t="shared" si="15"/>
        <v>6842.7</v>
      </c>
      <c r="L127" s="41">
        <f t="shared" si="16"/>
        <v>4326.3599999999997</v>
      </c>
      <c r="M127" s="41">
        <f t="shared" si="17"/>
        <v>0</v>
      </c>
      <c r="N127" s="17"/>
      <c r="O127" s="18"/>
    </row>
    <row r="128" spans="1:15">
      <c r="A128" s="36">
        <v>13</v>
      </c>
      <c r="B128" s="12" t="s">
        <v>128</v>
      </c>
      <c r="C128" s="44"/>
      <c r="D128" s="45">
        <v>606.29999999999995</v>
      </c>
      <c r="E128" s="39">
        <f>SUM([1]Cічень!E134+[1]Лютий!E134+[1]Березень!E134+[1]Квітень!E134+[1]Травень!E134+[1]Червень!E134)</f>
        <v>30869.91</v>
      </c>
      <c r="F128" s="39">
        <f>SUM([1]Cічень!F134+[1]Лютий!F134+[1]Березень!F134+[1]Квітень!F134+[1]Травень!F134+[1]Червень!F134)</f>
        <v>0</v>
      </c>
      <c r="G128" s="39">
        <f>SUM([1]Cічень!G134+[1]Лютий!G134+[1]Березень!G134+[1]Квітень!G134+[1]Травень!G134+[1]Червень!G134)</f>
        <v>0</v>
      </c>
      <c r="H128" s="39">
        <f>SUM([1]Cічень!H134+[1]Лютий!H134+[1]Березень!H134+[1]Квітень!H134+[1]Травень!H134+[1]Червень!H134)</f>
        <v>119.86</v>
      </c>
      <c r="I128" s="39">
        <f>SUM([1]Cічень!I134+[1]Лютий!I134+[1]Березень!I134+[1]Квітень!I134+[1]Травень!I134+[1]Червень!I134)</f>
        <v>1</v>
      </c>
      <c r="J128" s="42">
        <f t="shared" si="14"/>
        <v>50.915239980207822</v>
      </c>
      <c r="K128" s="41">
        <f t="shared" si="15"/>
        <v>30869.91</v>
      </c>
      <c r="L128" s="41">
        <f t="shared" si="16"/>
        <v>0</v>
      </c>
      <c r="M128" s="41">
        <f t="shared" si="17"/>
        <v>0</v>
      </c>
      <c r="N128" s="17"/>
      <c r="O128" s="18"/>
    </row>
    <row r="129" spans="1:15" ht="25.5">
      <c r="A129" s="36">
        <v>14</v>
      </c>
      <c r="B129" s="12" t="s">
        <v>129</v>
      </c>
      <c r="C129" s="37"/>
      <c r="D129" s="38">
        <v>1166.8</v>
      </c>
      <c r="E129" s="39">
        <f>SUM([1]Cічень!E137+[1]Лютий!E137+[1]Березень!E137+[1]Квітень!E137+[1]Травень!E137+[1]Червень!E137)</f>
        <v>56620.560000000005</v>
      </c>
      <c r="F129" s="39">
        <f>SUM([1]Cічень!F137+[1]Лютий!F137+[1]Березень!F137+[1]Квітень!F137+[1]Травень!F137+[1]Червень!F137)</f>
        <v>0</v>
      </c>
      <c r="G129" s="39">
        <f>SUM([1]Cічень!G137+[1]Лютий!G137+[1]Березень!G137+[1]Квітень!G137+[1]Травень!G137+[1]Червень!G137)</f>
        <v>0</v>
      </c>
      <c r="H129" s="39">
        <f>SUM([1]Cічень!H137+[1]Лютий!H137+[1]Березень!H137+[1]Квітень!H137+[1]Травень!H137+[1]Червень!H137)</f>
        <v>206.39000000000001</v>
      </c>
      <c r="I129" s="39">
        <f>SUM([1]Cічень!I137+[1]Лютий!I137+[1]Березень!I137+[1]Квітень!I137+[1]Травень!I137+[1]Червень!I137)</f>
        <v>0</v>
      </c>
      <c r="J129" s="42">
        <f t="shared" si="14"/>
        <v>48.52636270140556</v>
      </c>
      <c r="K129" s="41">
        <f t="shared" si="15"/>
        <v>56620.560000000005</v>
      </c>
      <c r="L129" s="41">
        <f t="shared" si="16"/>
        <v>0</v>
      </c>
      <c r="M129" s="41">
        <f t="shared" si="17"/>
        <v>0</v>
      </c>
      <c r="N129" s="17"/>
      <c r="O129" s="18"/>
    </row>
    <row r="130" spans="1:15">
      <c r="A130" s="36">
        <v>15</v>
      </c>
      <c r="B130" s="12" t="s">
        <v>130</v>
      </c>
      <c r="C130" s="37">
        <v>1060</v>
      </c>
      <c r="D130" s="38">
        <v>1559.27</v>
      </c>
      <c r="E130" s="39">
        <f>SUM([1]Cічень!E132+[1]Лютий!E132+[1]Березень!E132+[1]Квітень!E132+[1]Травень!E132+[1]Червень!E132)</f>
        <v>15355.43</v>
      </c>
      <c r="F130" s="39">
        <f>SUM([1]Cічень!F132+[1]Лютий!F132+[1]Березень!F132+[1]Квітень!F132+[1]Травень!F132+[1]Червень!F132)</f>
        <v>0</v>
      </c>
      <c r="G130" s="39">
        <f>SUM([1]Cічень!G132+[1]Лютий!G132+[1]Березень!G132+[1]Квітень!G132+[1]Травень!G132+[1]Червень!G132)</f>
        <v>5132.1000000000004</v>
      </c>
      <c r="H130" s="39">
        <f>SUM([1]Cічень!H132+[1]Лютий!H132+[1]Березень!H132+[1]Квітень!H132+[1]Травень!H132+[1]Червень!H132)</f>
        <v>373.64</v>
      </c>
      <c r="I130" s="39">
        <f>SUM([1]Cічень!I132+[1]Лютий!I132+[1]Березень!I132+[1]Квітень!I132+[1]Травень!I132+[1]Червень!I132)</f>
        <v>0</v>
      </c>
      <c r="J130" s="42">
        <f t="shared" si="14"/>
        <v>41.115637445727813</v>
      </c>
      <c r="K130" s="41">
        <f t="shared" si="15"/>
        <v>64110.380000000005</v>
      </c>
      <c r="L130" s="41">
        <f t="shared" si="16"/>
        <v>0</v>
      </c>
      <c r="M130" s="41">
        <f t="shared" si="17"/>
        <v>48754.950000000004</v>
      </c>
      <c r="N130" s="17"/>
      <c r="O130" s="18"/>
    </row>
    <row r="131" spans="1:15" ht="25.5">
      <c r="A131" s="36">
        <v>16</v>
      </c>
      <c r="B131" s="29" t="s">
        <v>131</v>
      </c>
      <c r="C131" s="37"/>
      <c r="D131" s="38">
        <v>270.2</v>
      </c>
      <c r="E131" s="39">
        <f>SUM([1]Cічень!E138+[1]Лютий!E138+[1]Березень!E138+[1]Квітень!E138+[1]Травень!E138+[1]Червень!E138)</f>
        <v>1031.8699999999999</v>
      </c>
      <c r="F131" s="39">
        <f>SUM([1]Cічень!F138+[1]Лютий!F138+[1]Березень!F138+[1]Квітень!F138+[1]Травень!F138+[1]Червень!F138)</f>
        <v>7.66</v>
      </c>
      <c r="G131" s="39">
        <f>SUM([1]Cічень!G138+[1]Лютий!G138+[1]Березень!G138+[1]Квітень!G138+[1]Травень!G138+[1]Червень!G138)</f>
        <v>0</v>
      </c>
      <c r="H131" s="39">
        <f>SUM([1]Cічень!H138+[1]Лютий!H138+[1]Березень!H138+[1]Квітень!H138+[1]Травень!H138+[1]Червень!H138)</f>
        <v>19</v>
      </c>
      <c r="I131" s="39">
        <f>SUM([1]Cічень!I138+[1]Лютий!I138+[1]Березень!I138+[1]Квітень!I138+[1]Травень!I138+[1]Червень!I138)</f>
        <v>0</v>
      </c>
      <c r="J131" s="42">
        <f t="shared" si="14"/>
        <v>36.789230199851964</v>
      </c>
      <c r="K131" s="41">
        <f t="shared" si="15"/>
        <v>9940.4500000000007</v>
      </c>
      <c r="L131" s="41">
        <f t="shared" si="16"/>
        <v>8908.58</v>
      </c>
      <c r="M131" s="41">
        <f t="shared" si="17"/>
        <v>0</v>
      </c>
      <c r="N131" s="17"/>
      <c r="O131" s="18"/>
    </row>
    <row r="132" spans="1:15" ht="25.5">
      <c r="A132" s="36">
        <v>17</v>
      </c>
      <c r="B132" s="12" t="s">
        <v>132</v>
      </c>
      <c r="C132" s="37">
        <v>30</v>
      </c>
      <c r="D132" s="38">
        <v>350</v>
      </c>
      <c r="E132" s="39">
        <f>SUM([1]Cічень!E136+[1]Лютий!E136+[1]Березень!E136+[1]Квітень!E136+[1]Травень!E136+[1]Червень!E136)</f>
        <v>1786.5300000000002</v>
      </c>
      <c r="F132" s="39">
        <f>SUM([1]Cічень!F136+[1]Лютий!F136+[1]Березень!F136+[1]Квітень!F136+[1]Травень!F136+[1]Червень!F136)</f>
        <v>0</v>
      </c>
      <c r="G132" s="39">
        <f>SUM([1]Cічень!G136+[1]Лютий!G136+[1]Березень!G136+[1]Квітень!G136+[1]Травень!G136+[1]Червень!G136)</f>
        <v>140.28</v>
      </c>
      <c r="H132" s="39">
        <f>SUM([1]Cічень!H136+[1]Лютий!H136+[1]Березень!H136+[1]Квітень!H136+[1]Травень!H136+[1]Червень!H136)</f>
        <v>0</v>
      </c>
      <c r="I132" s="39">
        <f>SUM([1]Cічень!I136+[1]Лютий!I136+[1]Березень!I136+[1]Квітень!I136+[1]Травень!I136+[1]Червень!I136)</f>
        <v>0</v>
      </c>
      <c r="J132" s="42">
        <f t="shared" si="14"/>
        <v>8.9119714285714302</v>
      </c>
      <c r="K132" s="41">
        <f t="shared" si="15"/>
        <v>3119.1900000000005</v>
      </c>
      <c r="L132" s="41">
        <f t="shared" si="16"/>
        <v>0</v>
      </c>
      <c r="M132" s="41">
        <f t="shared" si="17"/>
        <v>1332.66</v>
      </c>
      <c r="N132" s="17"/>
      <c r="O132" s="18"/>
    </row>
    <row r="133" spans="1:15">
      <c r="A133" s="36">
        <v>18</v>
      </c>
      <c r="B133" s="12" t="s">
        <v>133</v>
      </c>
      <c r="C133" s="37">
        <v>10</v>
      </c>
      <c r="D133" s="37">
        <v>712.92</v>
      </c>
      <c r="E133" s="39">
        <f>SUM([1]Cічень!E135+[1]Лютий!E135+[1]Березень!E135+[1]Квітень!E135+[1]Травень!E135+[1]Червень!E135)</f>
        <v>5930.34</v>
      </c>
      <c r="F133" s="39">
        <f>SUM([1]Cічень!F135+[1]Лютий!F135+[1]Березень!F135+[1]Квітень!F135+[1]Травень!F135+[1]Червень!F135)</f>
        <v>0</v>
      </c>
      <c r="G133" s="39">
        <f>SUM([1]Cічень!G135+[1]Лютий!G135+[1]Березень!G135+[1]Квітень!G135+[1]Травень!G135+[1]Червень!G135)</f>
        <v>0</v>
      </c>
      <c r="H133" s="39">
        <f>SUM([1]Cічень!H135+[1]Лютий!H135+[1]Березень!H135+[1]Квітень!H135+[1]Травень!H135+[1]Червень!H135)</f>
        <v>172</v>
      </c>
      <c r="I133" s="39">
        <f>SUM([1]Cічень!I135+[1]Лютий!I135+[1]Березень!I135+[1]Квітень!I135+[1]Травень!I135+[1]Червень!I135)</f>
        <v>0</v>
      </c>
      <c r="J133" s="42">
        <f t="shared" si="14"/>
        <v>8.3183807439824946</v>
      </c>
      <c r="K133" s="41">
        <f t="shared" si="15"/>
        <v>5930.34</v>
      </c>
      <c r="L133" s="41">
        <f t="shared" si="16"/>
        <v>0</v>
      </c>
      <c r="M133" s="41">
        <f t="shared" si="17"/>
        <v>0</v>
      </c>
      <c r="N133" s="17"/>
      <c r="O133" s="18"/>
    </row>
    <row r="134" spans="1:15">
      <c r="A134" s="46"/>
      <c r="B134" s="47" t="s">
        <v>66</v>
      </c>
      <c r="C134" s="48">
        <f t="shared" ref="C134:H134" si="18">SUM(C116:C133)</f>
        <v>2451</v>
      </c>
      <c r="D134" s="48">
        <f t="shared" si="18"/>
        <v>13779.66</v>
      </c>
      <c r="E134" s="48">
        <f t="shared" si="18"/>
        <v>292948.76</v>
      </c>
      <c r="F134" s="48">
        <f t="shared" si="18"/>
        <v>211.1</v>
      </c>
      <c r="G134" s="48">
        <f t="shared" si="18"/>
        <v>35072.57</v>
      </c>
      <c r="H134" s="48">
        <f t="shared" si="18"/>
        <v>2773.4399999999996</v>
      </c>
      <c r="I134" s="49"/>
      <c r="J134" s="50"/>
      <c r="K134" s="51"/>
      <c r="L134" s="51"/>
      <c r="M134" s="52"/>
      <c r="N134" s="17"/>
      <c r="O134" s="18"/>
    </row>
    <row r="135" spans="1:15">
      <c r="A135" s="46"/>
      <c r="B135" s="47" t="s">
        <v>67</v>
      </c>
      <c r="C135" s="48"/>
      <c r="D135" s="48"/>
      <c r="E135" s="48"/>
      <c r="F135" s="48"/>
      <c r="G135" s="48"/>
      <c r="H135" s="48"/>
      <c r="I135" s="53"/>
      <c r="J135" s="54">
        <f>SUM(J116:J133)/18</f>
        <v>80.761907593965532</v>
      </c>
      <c r="K135" s="52"/>
      <c r="L135" s="52"/>
      <c r="M135" s="52"/>
      <c r="N135" s="17"/>
      <c r="O135" s="18"/>
    </row>
    <row r="136" spans="1:15">
      <c r="A136" s="5"/>
      <c r="B136" s="5"/>
      <c r="C136" s="5"/>
      <c r="D136" s="5"/>
      <c r="E136" s="6"/>
      <c r="F136" s="6"/>
      <c r="G136" s="6"/>
      <c r="H136" s="6"/>
      <c r="I136" s="6"/>
      <c r="J136" s="6"/>
      <c r="K136" s="5"/>
      <c r="L136" s="5"/>
      <c r="M136" s="5"/>
      <c r="N136" s="17"/>
      <c r="O136" s="18"/>
    </row>
    <row r="137" spans="1:15">
      <c r="A137" s="5"/>
      <c r="B137" s="5"/>
      <c r="C137" s="5"/>
      <c r="D137" s="5"/>
      <c r="E137" s="6"/>
      <c r="F137" s="6"/>
      <c r="G137" s="6"/>
      <c r="H137" s="6"/>
      <c r="I137" s="6"/>
      <c r="J137" s="6"/>
      <c r="K137" s="5"/>
      <c r="L137" s="5"/>
      <c r="M137" s="5"/>
      <c r="N137" s="17"/>
      <c r="O137" s="18"/>
    </row>
    <row r="138" spans="1:15">
      <c r="A138" s="79" t="s">
        <v>1</v>
      </c>
      <c r="B138" s="80" t="s">
        <v>2</v>
      </c>
      <c r="C138" s="80" t="s">
        <v>3</v>
      </c>
      <c r="D138" s="80" t="s">
        <v>4</v>
      </c>
      <c r="E138" s="80" t="s">
        <v>5</v>
      </c>
      <c r="F138" s="80"/>
      <c r="G138" s="80"/>
      <c r="H138" s="80"/>
      <c r="I138" s="80"/>
      <c r="J138" s="80" t="s">
        <v>6</v>
      </c>
      <c r="K138" s="80" t="s">
        <v>7</v>
      </c>
      <c r="L138" s="80"/>
      <c r="M138" s="80"/>
      <c r="N138" s="17"/>
      <c r="O138" s="18"/>
    </row>
    <row r="139" spans="1:15" ht="38.25">
      <c r="A139" s="79"/>
      <c r="B139" s="80"/>
      <c r="C139" s="80"/>
      <c r="D139" s="80"/>
      <c r="E139" s="8" t="s">
        <v>8</v>
      </c>
      <c r="F139" s="8" t="s">
        <v>9</v>
      </c>
      <c r="G139" s="8" t="s">
        <v>10</v>
      </c>
      <c r="H139" s="8" t="s">
        <v>11</v>
      </c>
      <c r="I139" s="8" t="s">
        <v>12</v>
      </c>
      <c r="J139" s="80"/>
      <c r="K139" s="8" t="s">
        <v>13</v>
      </c>
      <c r="L139" s="8" t="s">
        <v>14</v>
      </c>
      <c r="M139" s="8" t="s">
        <v>15</v>
      </c>
      <c r="N139" s="17"/>
      <c r="O139" s="18"/>
    </row>
    <row r="140" spans="1:15">
      <c r="A140" s="78" t="s">
        <v>134</v>
      </c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17"/>
      <c r="O140" s="18"/>
    </row>
    <row r="141" spans="1:15" ht="25.5">
      <c r="A141" s="55">
        <v>1</v>
      </c>
      <c r="B141" s="56" t="s">
        <v>135</v>
      </c>
      <c r="C141" s="37">
        <v>761</v>
      </c>
      <c r="D141" s="37">
        <v>2161.6999999999998</v>
      </c>
      <c r="E141" s="39">
        <f>SUM([1]Cічень!E151+[1]Лютий!E151+[1]Березень!E151+[1]Квітень!E151+[1]Травень!E151+[1]Червень!E151)</f>
        <v>20751.8</v>
      </c>
      <c r="F141" s="39">
        <f>SUM([1]Cічень!F151+[1]Лютий!F151+[1]Березень!F151+[1]Квітень!F151+[1]Травень!F151+[1]Червень!F151)</f>
        <v>395.38</v>
      </c>
      <c r="G141" s="39">
        <f>SUM([1]Cічень!G151+[1]Лютий!G151+[1]Березень!G151+[1]Квітень!G151+[1]Травень!G151+[1]Червень!G151)</f>
        <v>0</v>
      </c>
      <c r="H141" s="39">
        <f>SUM([1]Cічень!H151+[1]Лютий!H151+[1]Березень!H151+[1]Квітень!H151+[1]Травень!H151+[1]Червень!H151)</f>
        <v>458.47999999999996</v>
      </c>
      <c r="I141" s="39">
        <f>SUM([1]Cічень!I151+[1]Лютий!I151+[1]Березень!I151+[1]Квітень!I151+[1]Травень!I151+[1]Червень!I151)</f>
        <v>18.619999999999997</v>
      </c>
      <c r="J141" s="57">
        <f t="shared" ref="J141:J153" si="19">K141/D141</f>
        <v>222.31518712124719</v>
      </c>
      <c r="K141" s="58">
        <f t="shared" ref="K141:K153" si="20">L141+M141+E141</f>
        <v>480578.74</v>
      </c>
      <c r="L141" s="58">
        <f t="shared" ref="L141:L153" si="21">F141*1163</f>
        <v>459826.94</v>
      </c>
      <c r="M141" s="58">
        <f t="shared" ref="M141:M153" si="22">G141*9.5</f>
        <v>0</v>
      </c>
      <c r="N141" s="17"/>
      <c r="O141" s="18"/>
    </row>
    <row r="142" spans="1:15" ht="38.25">
      <c r="A142" s="55">
        <v>2</v>
      </c>
      <c r="B142" s="12" t="s">
        <v>136</v>
      </c>
      <c r="C142" s="37">
        <v>756</v>
      </c>
      <c r="D142" s="37">
        <v>8204.2999999999993</v>
      </c>
      <c r="E142" s="39">
        <f>SUM([1]Cічень!E146+[1]Лютий!E146+[1]Березень!E146+[1]Квітень!E146+[1]Травень!E146+[1]Червень!E146)</f>
        <v>46531.969999999994</v>
      </c>
      <c r="F142" s="39">
        <f>SUM([1]Cічень!F146+[1]Лютий!F146+[1]Березень!F146+[1]Квітень!F146+[1]Травень!F146+[1]Червень!F146)</f>
        <v>1352.94</v>
      </c>
      <c r="G142" s="39">
        <f>SUM([1]Cічень!G146+[1]Лютий!G146+[1]Березень!G146+[1]Квітень!G146+[1]Травень!G146+[1]Червень!G146)</f>
        <v>0</v>
      </c>
      <c r="H142" s="39">
        <f>SUM([1]Cічень!H146+[1]Лютий!H146+[1]Березень!H146+[1]Квітень!H146+[1]Травень!H146+[1]Червень!H146)</f>
        <v>1075.42</v>
      </c>
      <c r="I142" s="39">
        <f>SUM([1]Cічень!I146+[1]Лютий!I146+[1]Березень!I146+[1]Квітень!I146+[1]Травень!I146+[1]Червень!I146)</f>
        <v>0</v>
      </c>
      <c r="J142" s="57">
        <f t="shared" si="19"/>
        <v>197.45757590531795</v>
      </c>
      <c r="K142" s="58">
        <f t="shared" si="20"/>
        <v>1620001.19</v>
      </c>
      <c r="L142" s="58">
        <f t="shared" si="21"/>
        <v>1573469.22</v>
      </c>
      <c r="M142" s="58">
        <f t="shared" si="22"/>
        <v>0</v>
      </c>
      <c r="N142" s="17"/>
      <c r="O142" s="18"/>
    </row>
    <row r="143" spans="1:15" ht="25.5">
      <c r="A143" s="55">
        <v>3</v>
      </c>
      <c r="B143" s="56" t="s">
        <v>137</v>
      </c>
      <c r="C143" s="37">
        <v>40</v>
      </c>
      <c r="D143" s="37">
        <v>193</v>
      </c>
      <c r="E143" s="39">
        <f>SUM([1]Cічень!E149+[1]Лютий!E149+[1]Березень!E149+[1]Квітень!E149+[1]Травень!E149+[1]Червень!E149)</f>
        <v>2679.61</v>
      </c>
      <c r="F143" s="39">
        <f>SUM([1]Cічень!F149+[1]Лютий!F149+[1]Березень!F149+[1]Квітень!F149+[1]Травень!F149+[1]Червень!F149)</f>
        <v>0</v>
      </c>
      <c r="G143" s="39">
        <f>SUM([1]Cічень!G149+[1]Лютий!G149+[1]Березень!G149+[1]Квітень!G149+[1]Травень!G149+[1]Червень!G149)</f>
        <v>1997.47</v>
      </c>
      <c r="H143" s="39">
        <f>SUM([1]Cічень!H149+[1]Лютий!H149+[1]Березень!H149+[1]Квітень!H149+[1]Травень!H149+[1]Червень!H149)</f>
        <v>14.48</v>
      </c>
      <c r="I143" s="39">
        <f>SUM([1]Cічень!I149+[1]Лютий!I149+[1]Березень!I149+[1]Квітень!I149+[1]Травень!I149+[1]Червень!I149)</f>
        <v>0</v>
      </c>
      <c r="J143" s="57">
        <f t="shared" si="19"/>
        <v>112.20505181347151</v>
      </c>
      <c r="K143" s="58">
        <f t="shared" si="20"/>
        <v>21655.575000000001</v>
      </c>
      <c r="L143" s="58">
        <f t="shared" si="21"/>
        <v>0</v>
      </c>
      <c r="M143" s="58">
        <f t="shared" si="22"/>
        <v>18975.965</v>
      </c>
      <c r="N143" s="17"/>
      <c r="O143" s="18"/>
    </row>
    <row r="144" spans="1:15" ht="25.5">
      <c r="A144" s="55">
        <v>4</v>
      </c>
      <c r="B144" s="12" t="s">
        <v>138</v>
      </c>
      <c r="C144" s="37">
        <v>50</v>
      </c>
      <c r="D144" s="37">
        <v>459.1</v>
      </c>
      <c r="E144" s="39">
        <f>SUM([1]Cічень!E148+[1]Лютий!E148+[1]Березень!E148+[1]Квітень!E148+[1]Травень!E148+[1]Червень!E148)</f>
        <v>4029.6900000000005</v>
      </c>
      <c r="F144" s="39">
        <f>SUM([1]Cічень!F148+[1]Лютий!F148+[1]Березень!F148+[1]Квітень!F148+[1]Травень!F148+[1]Червень!F148)</f>
        <v>0</v>
      </c>
      <c r="G144" s="39">
        <f>SUM([1]Cічень!G148+[1]Лютий!G148+[1]Березень!G148+[1]Квітень!G148+[1]Травень!G148+[1]Червень!G148)</f>
        <v>4989.6400000000003</v>
      </c>
      <c r="H144" s="39">
        <f>SUM([1]Cічень!H148+[1]Лютий!H148+[1]Березень!H148+[1]Квітень!H148+[1]Травень!H148+[1]Червень!H148)</f>
        <v>0</v>
      </c>
      <c r="I144" s="39">
        <f>SUM([1]Cічень!I148+[1]Лютий!I148+[1]Березень!I148+[1]Квітень!I148+[1]Травень!I148+[1]Червень!I148)</f>
        <v>0</v>
      </c>
      <c r="J144" s="57">
        <f t="shared" si="19"/>
        <v>112.0262905685036</v>
      </c>
      <c r="K144" s="58">
        <f t="shared" si="20"/>
        <v>51431.270000000004</v>
      </c>
      <c r="L144" s="58">
        <f t="shared" si="21"/>
        <v>0</v>
      </c>
      <c r="M144" s="58">
        <f t="shared" si="22"/>
        <v>47401.58</v>
      </c>
      <c r="N144" s="17"/>
      <c r="O144" s="18"/>
    </row>
    <row r="145" spans="1:15" ht="25.5">
      <c r="A145" s="55">
        <v>5</v>
      </c>
      <c r="B145" s="56" t="s">
        <v>139</v>
      </c>
      <c r="C145" s="37">
        <v>1125</v>
      </c>
      <c r="D145" s="37">
        <v>9098.4</v>
      </c>
      <c r="E145" s="39">
        <f>SUM([1]Cічень!E155+[1]Лютий!E155+[1]Березень!E155+[1]Квітень!E155+[1]Травень!E155+[1]Червень!E155)</f>
        <v>32223.07</v>
      </c>
      <c r="F145" s="39">
        <f>SUM([1]Cічень!F155+[1]Лютий!F155+[1]Березень!F155+[1]Квітень!F155+[1]Травень!F155+[1]Червень!F155)</f>
        <v>690.53</v>
      </c>
      <c r="G145" s="39">
        <f>SUM([1]Cічень!G155+[1]Лютий!G155+[1]Березень!G155+[1]Квітень!G155+[1]Травень!G155+[1]Червень!G155)</f>
        <v>0</v>
      </c>
      <c r="H145" s="39">
        <f>SUM([1]Cічень!H155+[1]Лютий!H155+[1]Березень!H155+[1]Квітень!H155+[1]Травень!H155+[1]Червень!H155)</f>
        <v>2549.8200000000006</v>
      </c>
      <c r="I145" s="39">
        <f>SUM([1]Cічень!I155+[1]Лютий!I155+[1]Березень!I155+[1]Квітень!I155+[1]Травень!I155+[1]Червень!I155)</f>
        <v>43.7</v>
      </c>
      <c r="J145" s="57">
        <f t="shared" si="19"/>
        <v>91.808390486239333</v>
      </c>
      <c r="K145" s="58">
        <f t="shared" si="20"/>
        <v>835309.46</v>
      </c>
      <c r="L145" s="58">
        <f t="shared" si="21"/>
        <v>803086.39</v>
      </c>
      <c r="M145" s="58">
        <f t="shared" si="22"/>
        <v>0</v>
      </c>
      <c r="N145" s="17"/>
      <c r="O145" s="18"/>
    </row>
    <row r="146" spans="1:15" ht="25.5">
      <c r="A146" s="55">
        <v>6</v>
      </c>
      <c r="B146" s="56" t="s">
        <v>140</v>
      </c>
      <c r="C146" s="59">
        <v>135</v>
      </c>
      <c r="D146" s="37">
        <v>823</v>
      </c>
      <c r="E146" s="39">
        <f>SUM([1]Cічень!E150+[1]Лютий!E150+[1]Березень!E150+[1]Квітень!E150+[1]Травень!E150+[1]Червень!E150)</f>
        <v>15020.87</v>
      </c>
      <c r="F146" s="39">
        <f>SUM([1]Cічень!F150+[1]Лютий!F150+[1]Березень!F150+[1]Квітень!F150+[1]Травень!F150+[1]Червень!F150)</f>
        <v>49.24</v>
      </c>
      <c r="G146" s="39">
        <f>SUM([1]Cічень!G150+[1]Лютий!G150+[1]Березень!G150+[1]Квітень!G150+[1]Травень!G150+[1]Червень!G150)</f>
        <v>0</v>
      </c>
      <c r="H146" s="39">
        <f>SUM([1]Cічень!H150+[1]Лютий!H150+[1]Березень!H150+[1]Квітень!H150+[1]Травень!H150+[1]Червень!H150)</f>
        <v>133.56</v>
      </c>
      <c r="I146" s="39">
        <f>SUM([1]Cічень!I150+[1]Лютий!I150+[1]Березень!I150+[1]Квітень!I150+[1]Травень!I150+[1]Червень!I150)</f>
        <v>44.620000000000005</v>
      </c>
      <c r="J146" s="57">
        <f t="shared" si="19"/>
        <v>87.833523693803158</v>
      </c>
      <c r="K146" s="58">
        <f t="shared" si="20"/>
        <v>72286.990000000005</v>
      </c>
      <c r="L146" s="58">
        <f t="shared" si="21"/>
        <v>57266.12</v>
      </c>
      <c r="M146" s="58">
        <f t="shared" si="22"/>
        <v>0</v>
      </c>
      <c r="N146" s="17"/>
      <c r="O146" s="18"/>
    </row>
    <row r="147" spans="1:15" ht="38.25">
      <c r="A147" s="55">
        <v>7</v>
      </c>
      <c r="B147" s="56" t="s">
        <v>141</v>
      </c>
      <c r="C147" s="37">
        <v>1995</v>
      </c>
      <c r="D147" s="37">
        <v>20329.400000000001</v>
      </c>
      <c r="E147" s="39">
        <f>SUM([1]Cічень!E153+[1]Лютий!E153+[1]Березень!E153+[1]Квітень!E153+[1]Травень!E153+[1]Червень!E153)</f>
        <v>179527.87</v>
      </c>
      <c r="F147" s="39">
        <f>SUM([1]Cічень!F153+[1]Лютий!F153+[1]Березень!F153+[1]Квітень!F153+[1]Травень!F153+[1]Червень!F153)</f>
        <v>1317.7</v>
      </c>
      <c r="G147" s="39">
        <f>SUM([1]Cічень!G153+[1]Лютий!G153+[1]Березень!G153+[1]Квітень!G153+[1]Травень!G153+[1]Червень!G153)</f>
        <v>0</v>
      </c>
      <c r="H147" s="39">
        <f>SUM([1]Cічень!H153+[1]Лютий!H153+[1]Березень!H153+[1]Квітень!H153+[1]Травень!H153+[1]Червень!H153)</f>
        <v>21915.559999999998</v>
      </c>
      <c r="I147" s="39">
        <f>SUM([1]Cічень!I153+[1]Лютий!I153+[1]Березень!I153+[1]Квітень!I153+[1]Травень!I153+[1]Червень!I153)</f>
        <v>0</v>
      </c>
      <c r="J147" s="57">
        <f t="shared" si="19"/>
        <v>84.213649689612097</v>
      </c>
      <c r="K147" s="58">
        <f t="shared" si="20"/>
        <v>1712012.9700000002</v>
      </c>
      <c r="L147" s="58">
        <f t="shared" si="21"/>
        <v>1532485.1</v>
      </c>
      <c r="M147" s="58">
        <f t="shared" si="22"/>
        <v>0</v>
      </c>
      <c r="N147" s="17"/>
      <c r="O147" s="18"/>
    </row>
    <row r="148" spans="1:15" ht="38.25">
      <c r="A148" s="55">
        <v>8</v>
      </c>
      <c r="B148" s="12" t="s">
        <v>142</v>
      </c>
      <c r="C148" s="37">
        <v>1031</v>
      </c>
      <c r="D148" s="37">
        <v>4949.6499999999996</v>
      </c>
      <c r="E148" s="39">
        <f>SUM([1]Cічень!E154+[1]Лютий!E154+[1]Березень!E154+[1]Квітень!E154+[1]Травень!E154+[1]Червень!E154)</f>
        <v>61967.299999999996</v>
      </c>
      <c r="F148" s="39">
        <f>SUM([1]Cічень!F154+[1]Лютий!F154+[1]Березень!F154+[1]Квітень!F154+[1]Травень!F154+[1]Червень!F154)</f>
        <v>290.62</v>
      </c>
      <c r="G148" s="39">
        <f>SUM([1]Cічень!G154+[1]Лютий!G154+[1]Березень!G154+[1]Квітень!G154+[1]Травень!G154+[1]Червень!G154)</f>
        <v>0</v>
      </c>
      <c r="H148" s="39">
        <f>SUM([1]Cічень!H154+[1]Лютий!H154+[1]Березень!H154+[1]Квітень!H154+[1]Травень!H154+[1]Червень!H154)</f>
        <v>1227.6599999999999</v>
      </c>
      <c r="I148" s="39">
        <f>SUM([1]Cічень!I154+[1]Лютий!I154+[1]Березень!I154+[1]Квітень!I154+[1]Травень!I154+[1]Червень!I154)</f>
        <v>0</v>
      </c>
      <c r="J148" s="57">
        <f t="shared" si="19"/>
        <v>80.805382198741327</v>
      </c>
      <c r="K148" s="58">
        <f t="shared" si="20"/>
        <v>399958.36</v>
      </c>
      <c r="L148" s="58">
        <f t="shared" si="21"/>
        <v>337991.06</v>
      </c>
      <c r="M148" s="58">
        <f t="shared" si="22"/>
        <v>0</v>
      </c>
      <c r="N148" s="17"/>
      <c r="O148" s="18"/>
    </row>
    <row r="149" spans="1:15" ht="25.5">
      <c r="A149" s="55">
        <v>9</v>
      </c>
      <c r="B149" s="56" t="s">
        <v>143</v>
      </c>
      <c r="C149" s="37">
        <v>810</v>
      </c>
      <c r="D149" s="37">
        <v>11225.1</v>
      </c>
      <c r="E149" s="39">
        <f>SUM([1]Cічень!E147+[1]Лютий!E147+[1]Березень!E147+[1]Квітень!E147+[1]Травень!E147+[1]Червень!E147)</f>
        <v>84397.84</v>
      </c>
      <c r="F149" s="39">
        <f>SUM([1]Cічень!F147+[1]Лютий!F147+[1]Березень!F147+[1]Квітень!F147+[1]Травень!F147+[1]Червень!F147)</f>
        <v>644.12</v>
      </c>
      <c r="G149" s="39">
        <f>SUM([1]Cічень!G147+[1]Лютий!G147+[1]Березень!G147+[1]Квітень!G147+[1]Травень!G147+[1]Червень!G147)</f>
        <v>2568.21</v>
      </c>
      <c r="H149" s="39">
        <f>SUM([1]Cічень!H147+[1]Лютий!H147+[1]Березень!H147+[1]Квітень!H147+[1]Травень!H147+[1]Червень!H147)</f>
        <v>4625.4400000000005</v>
      </c>
      <c r="I149" s="39">
        <f>SUM([1]Cічень!I147+[1]Лютий!I147+[1]Березень!I147+[1]Квітень!I147+[1]Травень!I147+[1]Червень!I147)</f>
        <v>0</v>
      </c>
      <c r="J149" s="57">
        <f t="shared" si="19"/>
        <v>76.427594854388829</v>
      </c>
      <c r="K149" s="58">
        <f t="shared" si="20"/>
        <v>857907.39500000002</v>
      </c>
      <c r="L149" s="58">
        <f t="shared" si="21"/>
        <v>749111.56</v>
      </c>
      <c r="M149" s="58">
        <f t="shared" si="22"/>
        <v>24397.994999999999</v>
      </c>
      <c r="N149" s="17"/>
      <c r="O149" s="18"/>
    </row>
    <row r="150" spans="1:15" ht="25.5">
      <c r="A150" s="55">
        <v>10</v>
      </c>
      <c r="B150" s="56" t="s">
        <v>144</v>
      </c>
      <c r="C150" s="37">
        <v>125</v>
      </c>
      <c r="D150" s="37">
        <v>616.29999999999995</v>
      </c>
      <c r="E150" s="39">
        <f>SUM([1]Cічень!E152+[1]Лютий!E152+[1]Березень!E152+[1]Квітень!E152+[1]Травень!E152+[1]Червень!E152)</f>
        <v>10711.67</v>
      </c>
      <c r="F150" s="39">
        <f>SUM([1]Cічень!F152+[1]Лютий!F152+[1]Березень!F152+[1]Квітень!F152+[1]Травень!F152+[1]Червень!F152)</f>
        <v>31.23</v>
      </c>
      <c r="G150" s="39">
        <f>SUM([1]Cічень!G152+[1]Лютий!G152+[1]Березень!G152+[1]Квітень!G152+[1]Травень!G152+[1]Червень!G152)</f>
        <v>0</v>
      </c>
      <c r="H150" s="39">
        <f>SUM([1]Cічень!H152+[1]Лютий!H152+[1]Березень!H152+[1]Квітень!H152+[1]Травень!H152+[1]Червень!H152)</f>
        <v>113.08</v>
      </c>
      <c r="I150" s="39">
        <f>SUM([1]Cічень!I152+[1]Лютий!I152+[1]Березень!I152+[1]Квітень!I152+[1]Травень!I152+[1]Червень!I152)</f>
        <v>0</v>
      </c>
      <c r="J150" s="57">
        <f t="shared" si="19"/>
        <v>76.313743306831086</v>
      </c>
      <c r="K150" s="58">
        <f t="shared" si="20"/>
        <v>47032.159999999996</v>
      </c>
      <c r="L150" s="58">
        <f t="shared" si="21"/>
        <v>36320.49</v>
      </c>
      <c r="M150" s="58">
        <f t="shared" si="22"/>
        <v>0</v>
      </c>
      <c r="N150" s="17"/>
      <c r="O150" s="18"/>
    </row>
    <row r="151" spans="1:15" ht="38.25">
      <c r="A151" s="55">
        <v>11</v>
      </c>
      <c r="B151" s="56" t="s">
        <v>145</v>
      </c>
      <c r="C151" s="37">
        <v>910</v>
      </c>
      <c r="D151" s="37">
        <v>2539.5</v>
      </c>
      <c r="E151" s="39">
        <f>SUM([1]Cічень!E156+[1]Лютий!E156+[1]Березень!E156+[1]Квітень!E156+[1]Травень!E156+[1]Червень!E156)</f>
        <v>57191.13</v>
      </c>
      <c r="F151" s="39">
        <f>SUM([1]Cічень!F156+[1]Лютий!F156+[1]Березень!F156+[1]Квітень!F156+[1]Травень!F156+[1]Червень!F156)</f>
        <v>40.39</v>
      </c>
      <c r="G151" s="39">
        <f>SUM([1]Cічень!G156+[1]Лютий!G156+[1]Березень!G156+[1]Квітень!G156+[1]Травень!G156+[1]Червень!G156)</f>
        <v>39.33</v>
      </c>
      <c r="H151" s="39">
        <f>SUM([1]Cічень!H156+[1]Лютий!H156+[1]Березень!H156+[1]Квітень!H156+[1]Травень!H156+[1]Червень!H156)</f>
        <v>1022.0300000000001</v>
      </c>
      <c r="I151" s="39">
        <f>SUM([1]Cічень!I156+[1]Лютий!I156+[1]Березень!I156+[1]Квітень!I156+[1]Травень!I156+[1]Червень!I156)</f>
        <v>276.07</v>
      </c>
      <c r="J151" s="57">
        <f t="shared" si="19"/>
        <v>41.164928135459732</v>
      </c>
      <c r="K151" s="58">
        <f t="shared" si="20"/>
        <v>104538.33499999999</v>
      </c>
      <c r="L151" s="58">
        <f t="shared" si="21"/>
        <v>46973.57</v>
      </c>
      <c r="M151" s="58">
        <f t="shared" si="22"/>
        <v>373.63499999999999</v>
      </c>
      <c r="N151" s="17"/>
      <c r="O151" s="18"/>
    </row>
    <row r="152" spans="1:15" ht="25.5">
      <c r="A152" s="55">
        <v>12</v>
      </c>
      <c r="B152" s="56" t="s">
        <v>146</v>
      </c>
      <c r="C152" s="37">
        <v>130</v>
      </c>
      <c r="D152" s="37">
        <v>2840.4</v>
      </c>
      <c r="E152" s="39">
        <f>SUM([1]Cічень!E157+[1]Лютий!E157+[1]Березень!E157+[1]Квітень!E157+[1]Травень!E157+[1]Червень!E157)</f>
        <v>79320.5</v>
      </c>
      <c r="F152" s="39">
        <f>SUM([1]Cічень!F157+[1]Лютий!F157+[1]Березень!F157+[1]Квітень!F157+[1]Травень!F157+[1]Червень!F157)</f>
        <v>0</v>
      </c>
      <c r="G152" s="39">
        <f>SUM([1]Cічень!G157+[1]Лютий!G157+[1]Березень!G157+[1]Квітень!G157+[1]Травень!G157+[1]Червень!G157)</f>
        <v>0</v>
      </c>
      <c r="H152" s="39">
        <f>SUM([1]Cічень!H157+[1]Лютий!H157+[1]Березень!H157+[1]Квітень!H157+[1]Травень!H157+[1]Червень!H157)</f>
        <v>1180.3600000000001</v>
      </c>
      <c r="I152" s="39">
        <f>SUM([1]Cічень!I157+[1]Лютий!I157+[1]Березень!I157+[1]Квітень!I157+[1]Травень!I157+[1]Червень!I157)</f>
        <v>0</v>
      </c>
      <c r="J152" s="57">
        <f t="shared" si="19"/>
        <v>27.925820306999015</v>
      </c>
      <c r="K152" s="58">
        <f t="shared" si="20"/>
        <v>79320.5</v>
      </c>
      <c r="L152" s="58">
        <f t="shared" si="21"/>
        <v>0</v>
      </c>
      <c r="M152" s="58">
        <f t="shared" si="22"/>
        <v>0</v>
      </c>
      <c r="N152" s="17"/>
      <c r="O152" s="18"/>
    </row>
    <row r="153" spans="1:15" ht="25.5">
      <c r="A153" s="55">
        <v>13</v>
      </c>
      <c r="B153" s="56" t="s">
        <v>147</v>
      </c>
      <c r="C153" s="37">
        <v>50</v>
      </c>
      <c r="D153" s="37">
        <v>204.2</v>
      </c>
      <c r="E153" s="39">
        <f>SUM([1]Cічень!E158+[1]Лютий!E158+[1]Березень!E158+[1]Квітень!E158+[1]Травень!E158+[1]Червень!E158)</f>
        <v>3867.28</v>
      </c>
      <c r="F153" s="39">
        <f>SUM([1]Cічень!F158+[1]Лютий!F158+[1]Березень!F158+[1]Квітень!F158+[1]Травень!F158+[1]Червень!F158)</f>
        <v>0</v>
      </c>
      <c r="G153" s="39">
        <f>SUM([1]Cічень!G158+[1]Лютий!G158+[1]Березень!G158+[1]Квітень!G158+[1]Травень!G158+[1]Червень!G158)</f>
        <v>0</v>
      </c>
      <c r="H153" s="39">
        <f>SUM([1]Cічень!H158+[1]Лютий!H158+[1]Березень!H158+[1]Квітень!H158+[1]Травень!H158+[1]Червень!H158)</f>
        <v>43.47</v>
      </c>
      <c r="I153" s="39">
        <f>SUM([1]Cічень!I158+[1]Лютий!I158+[1]Березень!I158+[1]Квітень!I158+[1]Травень!I158+[1]Червень!I158)</f>
        <v>0</v>
      </c>
      <c r="J153" s="57">
        <f t="shared" si="19"/>
        <v>18.938687561214497</v>
      </c>
      <c r="K153" s="58">
        <f t="shared" si="20"/>
        <v>3867.28</v>
      </c>
      <c r="L153" s="58">
        <f t="shared" si="21"/>
        <v>0</v>
      </c>
      <c r="M153" s="58">
        <f t="shared" si="22"/>
        <v>0</v>
      </c>
      <c r="N153" s="17"/>
      <c r="O153" s="18"/>
    </row>
    <row r="154" spans="1:15">
      <c r="A154" s="46"/>
      <c r="B154" s="47" t="s">
        <v>66</v>
      </c>
      <c r="C154" s="48">
        <f t="shared" ref="C154:I154" si="23">SUM(C141:C153)</f>
        <v>7918</v>
      </c>
      <c r="D154" s="48">
        <f t="shared" si="23"/>
        <v>63644.05</v>
      </c>
      <c r="E154" s="60">
        <f t="shared" si="23"/>
        <v>598220.60000000009</v>
      </c>
      <c r="F154" s="60">
        <f t="shared" si="23"/>
        <v>4812.1499999999996</v>
      </c>
      <c r="G154" s="60">
        <f t="shared" si="23"/>
        <v>9594.65</v>
      </c>
      <c r="H154" s="60">
        <f t="shared" si="23"/>
        <v>34359.360000000001</v>
      </c>
      <c r="I154" s="61">
        <f t="shared" si="23"/>
        <v>383.01</v>
      </c>
      <c r="J154" s="62"/>
      <c r="K154" s="52"/>
      <c r="L154" s="52"/>
      <c r="M154" s="52"/>
      <c r="N154" s="17"/>
      <c r="O154" s="18"/>
    </row>
    <row r="155" spans="1:15">
      <c r="A155" s="46"/>
      <c r="B155" s="47" t="s">
        <v>67</v>
      </c>
      <c r="C155" s="48"/>
      <c r="D155" s="48"/>
      <c r="E155" s="48"/>
      <c r="F155" s="48"/>
      <c r="G155" s="48"/>
      <c r="H155" s="48"/>
      <c r="I155" s="63"/>
      <c r="J155" s="40">
        <f>SUM(J141:J153)/13</f>
        <v>94.571986587833024</v>
      </c>
      <c r="K155" s="52"/>
      <c r="L155" s="52"/>
      <c r="M155" s="52"/>
      <c r="N155" s="17"/>
      <c r="O155" s="18"/>
    </row>
    <row r="156" spans="1:15">
      <c r="A156" s="5"/>
      <c r="B156" s="5"/>
      <c r="C156" s="33"/>
      <c r="D156" s="33"/>
      <c r="E156" s="33"/>
      <c r="F156" s="33"/>
      <c r="G156" s="33"/>
      <c r="H156" s="33"/>
      <c r="I156" s="33"/>
      <c r="J156" s="33"/>
      <c r="K156" s="35"/>
      <c r="L156" s="35"/>
      <c r="M156" s="35"/>
      <c r="N156" s="17"/>
      <c r="O156" s="18"/>
    </row>
    <row r="157" spans="1:15">
      <c r="A157" s="5"/>
      <c r="B157" s="5"/>
      <c r="C157" s="33"/>
      <c r="D157" s="33"/>
      <c r="E157" s="33"/>
      <c r="F157" s="33"/>
      <c r="G157" s="33"/>
      <c r="H157" s="33"/>
      <c r="I157" s="33"/>
      <c r="J157" s="33"/>
      <c r="K157" s="35"/>
      <c r="L157" s="35"/>
      <c r="M157" s="35"/>
      <c r="N157" s="17"/>
      <c r="O157" s="18"/>
    </row>
    <row r="158" spans="1:15">
      <c r="A158" s="79" t="s">
        <v>1</v>
      </c>
      <c r="B158" s="80" t="s">
        <v>2</v>
      </c>
      <c r="C158" s="80" t="s">
        <v>3</v>
      </c>
      <c r="D158" s="80" t="s">
        <v>4</v>
      </c>
      <c r="E158" s="80" t="s">
        <v>5</v>
      </c>
      <c r="F158" s="80"/>
      <c r="G158" s="80"/>
      <c r="H158" s="80"/>
      <c r="I158" s="80"/>
      <c r="J158" s="80" t="s">
        <v>6</v>
      </c>
      <c r="K158" s="80" t="s">
        <v>7</v>
      </c>
      <c r="L158" s="80"/>
      <c r="M158" s="80"/>
      <c r="N158" s="17"/>
      <c r="O158" s="18"/>
    </row>
    <row r="159" spans="1:15" ht="38.25">
      <c r="A159" s="79"/>
      <c r="B159" s="80"/>
      <c r="C159" s="80"/>
      <c r="D159" s="80"/>
      <c r="E159" s="8" t="s">
        <v>8</v>
      </c>
      <c r="F159" s="8" t="s">
        <v>9</v>
      </c>
      <c r="G159" s="8" t="s">
        <v>10</v>
      </c>
      <c r="H159" s="8" t="s">
        <v>11</v>
      </c>
      <c r="I159" s="8" t="s">
        <v>12</v>
      </c>
      <c r="J159" s="80"/>
      <c r="K159" s="8" t="s">
        <v>13</v>
      </c>
      <c r="L159" s="8" t="s">
        <v>14</v>
      </c>
      <c r="M159" s="8" t="s">
        <v>15</v>
      </c>
      <c r="N159" s="17"/>
      <c r="O159" s="64"/>
    </row>
    <row r="160" spans="1:15">
      <c r="A160" s="78" t="s">
        <v>148</v>
      </c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17"/>
      <c r="O160" s="64"/>
    </row>
    <row r="161" spans="1:15" ht="25.5">
      <c r="A161" s="36">
        <v>1</v>
      </c>
      <c r="B161" s="12" t="s">
        <v>149</v>
      </c>
      <c r="C161" s="37">
        <v>1151</v>
      </c>
      <c r="D161" s="37">
        <v>3136.7</v>
      </c>
      <c r="E161" s="39">
        <f>SUM([1]Cічень!E183+[1]Лютий!E183+[1]Березень!E183+[1]Квітень!E183+[1]Травень!E183+[1]Червень!E183)</f>
        <v>15345.589999999998</v>
      </c>
      <c r="F161" s="39">
        <f>SUM([1]Cічень!F183+[1]Лютий!F183+[1]Березень!F183+[1]Квітень!F183+[1]Травень!F183+[1]Червень!F183)</f>
        <v>592.74</v>
      </c>
      <c r="G161" s="39">
        <f>SUM([1]Cічень!G183+[1]Лютий!G183+[1]Березень!G183+[1]Квітень!G183+[1]Травень!G183+[1]Червень!G183)</f>
        <v>0</v>
      </c>
      <c r="H161" s="39">
        <f>SUM([1]Cічень!H183+[1]Лютий!H183+[1]Березень!H183+[1]Квітень!H183+[1]Травень!H183+[1]Червень!H183)</f>
        <v>273.93</v>
      </c>
      <c r="I161" s="39">
        <f>SUM([1]Cічень!I183+[1]Лютий!I183+[1]Березень!I183+[1]Квітень!I183+[1]Травень!I183+[1]Червень!I183)</f>
        <v>0</v>
      </c>
      <c r="J161" s="54">
        <f t="shared" ref="J161:J196" si="24">K161/D161</f>
        <v>224.66356680587879</v>
      </c>
      <c r="K161" s="65">
        <f t="shared" ref="K161:K196" si="25">L161+M161+E161</f>
        <v>704702.21</v>
      </c>
      <c r="L161" s="66">
        <f t="shared" ref="L161:L196" si="26">F161*1163</f>
        <v>689356.62</v>
      </c>
      <c r="M161" s="66">
        <f t="shared" ref="M161:M196" si="27">G161*9.5</f>
        <v>0</v>
      </c>
      <c r="N161" s="17"/>
      <c r="O161" s="64"/>
    </row>
    <row r="162" spans="1:15">
      <c r="A162" s="36">
        <v>2</v>
      </c>
      <c r="B162" s="12" t="s">
        <v>150</v>
      </c>
      <c r="C162" s="37">
        <v>6</v>
      </c>
      <c r="D162" s="37">
        <v>26</v>
      </c>
      <c r="E162" s="39">
        <f>SUM([1]Cічень!E186+[1]Лютий!E186+[1]Березень!E186+[1]Квітень!E186+[1]Травень!E186+[1]Червень!E186)</f>
        <v>43.61</v>
      </c>
      <c r="F162" s="39">
        <f>SUM([1]Cічень!F186+[1]Лютий!F186+[1]Березень!F186+[1]Квітень!F186+[1]Травень!F186+[1]Червень!F186)</f>
        <v>0</v>
      </c>
      <c r="G162" s="39">
        <f>SUM([1]Cічень!G186+[1]Лютий!G186+[1]Березень!G186+[1]Квітень!G186+[1]Травень!G186+[1]Червень!G186)</f>
        <v>353.03</v>
      </c>
      <c r="H162" s="39">
        <f>SUM([1]Cічень!H186+[1]Лютий!H186+[1]Березень!H186+[1]Квітень!H186+[1]Травень!H186+[1]Червень!H186)</f>
        <v>0</v>
      </c>
      <c r="I162" s="39">
        <f>SUM([1]Cічень!I186+[1]Лютий!I186+[1]Березень!I186+[1]Квітень!I186+[1]Травень!I186+[1]Червень!I186)</f>
        <v>0</v>
      </c>
      <c r="J162" s="54">
        <f t="shared" si="24"/>
        <v>130.66903846153846</v>
      </c>
      <c r="K162" s="65">
        <f t="shared" si="25"/>
        <v>3397.395</v>
      </c>
      <c r="L162" s="66">
        <f t="shared" si="26"/>
        <v>0</v>
      </c>
      <c r="M162" s="66">
        <f t="shared" si="27"/>
        <v>3353.7849999999999</v>
      </c>
      <c r="O162" s="64"/>
    </row>
    <row r="163" spans="1:15">
      <c r="A163" s="36">
        <v>3</v>
      </c>
      <c r="B163" s="12" t="s">
        <v>151</v>
      </c>
      <c r="C163" s="37">
        <v>50</v>
      </c>
      <c r="D163" s="37">
        <v>122.1</v>
      </c>
      <c r="E163" s="39">
        <f>SUM([1]Cічень!E170+[1]Лютий!E170+[1]Березень!E170+[1]Квітень!E170+[1]Травень!E170+[1]Червень!E170)</f>
        <v>12649.650000000001</v>
      </c>
      <c r="F163" s="39">
        <f>SUM([1]Cічень!F170+[1]Лютий!F170+[1]Березень!F170+[1]Квітень!F170+[1]Травень!F170+[1]Червень!F170)</f>
        <v>0</v>
      </c>
      <c r="G163" s="39">
        <f>SUM([1]Cічень!G170+[1]Лютий!G170+[1]Березень!G170+[1]Квітень!G170+[1]Травень!G170+[1]Червень!G170)</f>
        <v>0</v>
      </c>
      <c r="H163" s="39">
        <f>SUM([1]Cічень!H170+[1]Лютий!H170+[1]Березень!H170+[1]Квітень!H170+[1]Травень!H170+[1]Червень!H170)</f>
        <v>0</v>
      </c>
      <c r="I163" s="39">
        <f>SUM([1]Cічень!I170+[1]Лютий!I170+[1]Березень!I170+[1]Квітень!I170+[1]Травень!I170+[1]Червень!I170)</f>
        <v>0</v>
      </c>
      <c r="J163" s="54">
        <f t="shared" si="24"/>
        <v>103.60073710073712</v>
      </c>
      <c r="K163" s="65">
        <f t="shared" si="25"/>
        <v>12649.650000000001</v>
      </c>
      <c r="L163" s="66">
        <f t="shared" si="26"/>
        <v>0</v>
      </c>
      <c r="M163" s="66">
        <f t="shared" si="27"/>
        <v>0</v>
      </c>
      <c r="O163" s="64"/>
    </row>
    <row r="164" spans="1:15" ht="25.5">
      <c r="A164" s="36">
        <v>4</v>
      </c>
      <c r="B164" s="12" t="s">
        <v>152</v>
      </c>
      <c r="C164" s="37">
        <v>50</v>
      </c>
      <c r="D164" s="37">
        <v>426.8</v>
      </c>
      <c r="E164" s="39">
        <f>SUM([1]Cічень!E171+[1]Лютий!E171+[1]Березень!E171+[1]Квітень!E171+[1]Травень!E171+[1]Червень!E171)</f>
        <v>2834.05</v>
      </c>
      <c r="F164" s="39">
        <f>SUM([1]Cічень!F171+[1]Лютий!F171+[1]Березень!F171+[1]Квітень!F171+[1]Травень!F171+[1]Червень!F171)</f>
        <v>32.26</v>
      </c>
      <c r="G164" s="39">
        <f>SUM([1]Cічень!G171+[1]Лютий!G171+[1]Березень!G171+[1]Квітень!G171+[1]Травень!G171+[1]Червень!G171)</f>
        <v>0</v>
      </c>
      <c r="H164" s="39">
        <f>SUM([1]Cічень!H171+[1]Лютий!H171+[1]Березень!H171+[1]Квітень!H171+[1]Травень!H171+[1]Червень!H171)</f>
        <v>35.85</v>
      </c>
      <c r="I164" s="39">
        <f>SUM([1]Cічень!I171+[1]Лютий!I171+[1]Березень!I171+[1]Квітень!I171+[1]Травень!I171+[1]Червень!I171)</f>
        <v>7</v>
      </c>
      <c r="J164" s="54">
        <f t="shared" si="24"/>
        <v>94.546462043111532</v>
      </c>
      <c r="K164" s="65">
        <f t="shared" si="25"/>
        <v>40352.43</v>
      </c>
      <c r="L164" s="65">
        <f t="shared" si="26"/>
        <v>37518.379999999997</v>
      </c>
      <c r="M164" s="66">
        <f t="shared" si="27"/>
        <v>0</v>
      </c>
      <c r="N164" s="17"/>
      <c r="O164" s="64"/>
    </row>
    <row r="165" spans="1:15">
      <c r="A165" s="36">
        <v>5</v>
      </c>
      <c r="B165" s="12" t="s">
        <v>153</v>
      </c>
      <c r="C165" s="37">
        <v>90</v>
      </c>
      <c r="D165" s="37">
        <v>761.3</v>
      </c>
      <c r="E165" s="39">
        <f>SUM([1]Cічень!E172+[1]Лютий!E172+[1]Березень!E172+[1]Квітень!E172+[1]Травень!E172+[1]Червень!E172)</f>
        <v>2297.52</v>
      </c>
      <c r="F165" s="39">
        <f>SUM([1]Cічень!F172+[1]Лютий!F172+[1]Березень!F172+[1]Квітень!F172+[1]Травень!F172+[1]Червень!F172)</f>
        <v>46.21</v>
      </c>
      <c r="G165" s="39">
        <f>SUM([1]Cічень!G172+[1]Лютий!G172+[1]Березень!G172+[1]Квітень!G172+[1]Травень!G172+[1]Червень!G172)</f>
        <v>0</v>
      </c>
      <c r="H165" s="39">
        <f>SUM([1]Cічень!H172+[1]Лютий!H172+[1]Березень!H172+[1]Квітень!H172+[1]Травень!H172+[1]Червень!H172)</f>
        <v>47.460000000000008</v>
      </c>
      <c r="I165" s="39">
        <f>SUM([1]Cічень!I172+[1]Лютий!I172+[1]Березень!I172+[1]Квітень!I172+[1]Травень!I172+[1]Червень!I172)</f>
        <v>1</v>
      </c>
      <c r="J165" s="54">
        <f t="shared" si="24"/>
        <v>73.610600288979384</v>
      </c>
      <c r="K165" s="65">
        <f t="shared" si="25"/>
        <v>56039.75</v>
      </c>
      <c r="L165" s="66">
        <f t="shared" si="26"/>
        <v>53742.23</v>
      </c>
      <c r="M165" s="66">
        <f t="shared" si="27"/>
        <v>0</v>
      </c>
      <c r="N165" s="17"/>
      <c r="O165" s="64"/>
    </row>
    <row r="166" spans="1:15">
      <c r="A166" s="36">
        <v>6</v>
      </c>
      <c r="B166" s="12" t="s">
        <v>154</v>
      </c>
      <c r="C166" s="37">
        <v>65</v>
      </c>
      <c r="D166" s="37">
        <v>1025.9000000000001</v>
      </c>
      <c r="E166" s="39">
        <f>SUM([1]Cічень!E176+[1]Лютий!E176+[1]Березень!E176+[1]Квітень!E176+[1]Травень!E176+[1]Червень!E176)</f>
        <v>4709.6899999999996</v>
      </c>
      <c r="F166" s="39">
        <f>SUM([1]Cічень!F176+[1]Лютий!F176+[1]Березень!F176+[1]Квітень!F176+[1]Травень!F176+[1]Червень!F176)</f>
        <v>0</v>
      </c>
      <c r="G166" s="39">
        <f>SUM([1]Cічень!G176+[1]Лютий!G176+[1]Березень!G176+[1]Квітень!G176+[1]Травень!G176+[1]Червень!G176)</f>
        <v>7306.58</v>
      </c>
      <c r="H166" s="39">
        <f>SUM([1]Cічень!H176+[1]Лютий!H176+[1]Березень!H176+[1]Квітень!H176+[1]Травень!H176+[1]Червень!H176)</f>
        <v>26.61</v>
      </c>
      <c r="I166" s="39">
        <f>SUM([1]Cічень!I176+[1]Лютий!I176+[1]Березень!I176+[1]Квітень!I176+[1]Травень!I176+[1]Червень!I176)</f>
        <v>0</v>
      </c>
      <c r="J166" s="54">
        <f t="shared" si="24"/>
        <v>72.250901647334032</v>
      </c>
      <c r="K166" s="65">
        <f t="shared" si="25"/>
        <v>74122.2</v>
      </c>
      <c r="L166" s="66">
        <f t="shared" si="26"/>
        <v>0</v>
      </c>
      <c r="M166" s="66">
        <f t="shared" si="27"/>
        <v>69412.509999999995</v>
      </c>
      <c r="N166" s="17"/>
      <c r="O166" s="64"/>
    </row>
    <row r="167" spans="1:15">
      <c r="A167" s="36">
        <v>7</v>
      </c>
      <c r="B167" s="12" t="s">
        <v>155</v>
      </c>
      <c r="C167" s="37">
        <v>200</v>
      </c>
      <c r="D167" s="37">
        <v>1766.1</v>
      </c>
      <c r="E167" s="39">
        <f>SUM([1]Cічень!E179+[1]Лютий!E179+[1]Березень!E179+[1]Квітень!E179+[1]Травень!E179+[1]Червень!E179)</f>
        <v>3149.11</v>
      </c>
      <c r="F167" s="39">
        <f>SUM([1]Cічень!F179+[1]Лютий!F179+[1]Березень!F179+[1]Квітень!F179+[1]Травень!F179+[1]Червень!F179)</f>
        <v>98.409999999999982</v>
      </c>
      <c r="G167" s="39">
        <f>SUM([1]Cічень!G179+[1]Лютий!G179+[1]Березень!G179+[1]Квітень!G179+[1]Травень!G179+[1]Червень!G179)</f>
        <v>0</v>
      </c>
      <c r="H167" s="39">
        <f>SUM([1]Cічень!H179+[1]Лютий!H179+[1]Березень!H179+[1]Квітень!H179+[1]Травень!H179+[1]Червень!H179)</f>
        <v>109.72</v>
      </c>
      <c r="I167" s="39">
        <f>SUM([1]Cічень!I179+[1]Лютий!I179+[1]Березень!I179+[1]Квітень!I179+[1]Травень!I179+[1]Червень!I179)</f>
        <v>0</v>
      </c>
      <c r="J167" s="54">
        <f t="shared" si="24"/>
        <v>66.587361984032597</v>
      </c>
      <c r="K167" s="65">
        <f t="shared" si="25"/>
        <v>117599.93999999997</v>
      </c>
      <c r="L167" s="66">
        <f t="shared" si="26"/>
        <v>114450.82999999997</v>
      </c>
      <c r="M167" s="66">
        <f t="shared" si="27"/>
        <v>0</v>
      </c>
      <c r="N167" s="17"/>
      <c r="O167" s="64"/>
    </row>
    <row r="168" spans="1:15" ht="25.5">
      <c r="A168" s="36">
        <v>8</v>
      </c>
      <c r="B168" s="12" t="s">
        <v>156</v>
      </c>
      <c r="C168" s="37">
        <v>28</v>
      </c>
      <c r="D168" s="37">
        <v>150</v>
      </c>
      <c r="E168" s="39">
        <f>SUM([1]Cічень!E174+[1]Лютий!E174+[1]Березень!E174+[1]Квітень!E174+[1]Травень!E174+[1]Червень!E174)</f>
        <v>9939.1099999999988</v>
      </c>
      <c r="F168" s="39">
        <f>SUM([1]Cічень!F174+[1]Лютий!F174+[1]Березень!F174+[1]Квітень!F174+[1]Травень!F174+[1]Червень!F174)</f>
        <v>0</v>
      </c>
      <c r="G168" s="39">
        <f>SUM([1]Cічень!G174+[1]Лютий!G174+[1]Березень!G174+[1]Квітень!G174+[1]Травень!G174+[1]Червень!G174)</f>
        <v>0</v>
      </c>
      <c r="H168" s="39">
        <f>SUM([1]Cічень!H174+[1]Лютий!H174+[1]Березень!H174+[1]Квітень!H174+[1]Травень!H174+[1]Червень!H174)</f>
        <v>0</v>
      </c>
      <c r="I168" s="39">
        <f>SUM([1]Cічень!I174+[1]Лютий!I174+[1]Березень!I174+[1]Квітень!I174+[1]Травень!I174+[1]Червень!I174)</f>
        <v>0</v>
      </c>
      <c r="J168" s="54">
        <f t="shared" si="24"/>
        <v>66.26073333333332</v>
      </c>
      <c r="K168" s="65">
        <f t="shared" si="25"/>
        <v>9939.1099999999988</v>
      </c>
      <c r="L168" s="66">
        <f t="shared" si="26"/>
        <v>0</v>
      </c>
      <c r="M168" s="66">
        <f t="shared" si="27"/>
        <v>0</v>
      </c>
      <c r="N168" s="17"/>
      <c r="O168" s="64"/>
    </row>
    <row r="169" spans="1:15">
      <c r="A169" s="36">
        <v>9</v>
      </c>
      <c r="B169" s="12" t="s">
        <v>157</v>
      </c>
      <c r="C169" s="37">
        <v>20</v>
      </c>
      <c r="D169" s="37">
        <v>170.4</v>
      </c>
      <c r="E169" s="39">
        <f>SUM([1]Cічень!E180+[1]Лютий!E180+[1]Березень!E180+[1]Квітень!E180+[1]Травень!E180+[1]Червень!E180)</f>
        <v>461.85999999999996</v>
      </c>
      <c r="F169" s="39">
        <f>SUM([1]Cічень!F180+[1]Лютий!F180+[1]Березень!F180+[1]Квітень!F180+[1]Травень!F180+[1]Червень!F180)</f>
        <v>0</v>
      </c>
      <c r="G169" s="39">
        <f>SUM([1]Cічень!G180+[1]Лютий!G180+[1]Березень!G180+[1]Квітень!G180+[1]Травень!G180+[1]Червень!G180)</f>
        <v>1070.0899999999999</v>
      </c>
      <c r="H169" s="39">
        <f>SUM([1]Cічень!H180+[1]Лютий!H180+[1]Березень!H180+[1]Квітень!H180+[1]Травень!H180+[1]Червень!H180)</f>
        <v>0</v>
      </c>
      <c r="I169" s="39">
        <f>SUM([1]Cічень!I180+[1]Лютий!I180+[1]Березень!I180+[1]Квітень!I180+[1]Травень!I180+[1]Червень!I180)</f>
        <v>0</v>
      </c>
      <c r="J169" s="54">
        <f t="shared" si="24"/>
        <v>62.369219483568074</v>
      </c>
      <c r="K169" s="65">
        <f t="shared" si="25"/>
        <v>10627.715</v>
      </c>
      <c r="L169" s="66">
        <f t="shared" si="26"/>
        <v>0</v>
      </c>
      <c r="M169" s="66">
        <f t="shared" si="27"/>
        <v>10165.855</v>
      </c>
      <c r="N169" s="17"/>
      <c r="O169" s="64"/>
    </row>
    <row r="170" spans="1:15">
      <c r="A170" s="36">
        <v>10</v>
      </c>
      <c r="B170" s="12" t="s">
        <v>158</v>
      </c>
      <c r="C170" s="37">
        <v>13</v>
      </c>
      <c r="D170" s="37">
        <v>273.5</v>
      </c>
      <c r="E170" s="39">
        <f>SUM([1]Cічень!E173+[1]Лютий!E173+[1]Березень!E173+[1]Квітень!E173+[1]Травень!E173+[1]Червень!E173)</f>
        <v>16194.289999999999</v>
      </c>
      <c r="F170" s="39">
        <f>SUM([1]Cічень!F173+[1]Лютий!F173+[1]Березень!F173+[1]Квітень!F173+[1]Травень!F173+[1]Червень!F173)</f>
        <v>0</v>
      </c>
      <c r="G170" s="39">
        <f>SUM([1]Cічень!G173+[1]Лютий!G173+[1]Березень!G173+[1]Квітень!G173+[1]Травень!G173+[1]Червень!G173)</f>
        <v>0</v>
      </c>
      <c r="H170" s="39">
        <f>SUM([1]Cічень!H173+[1]Лютий!H173+[1]Березень!H173+[1]Квітень!H173+[1]Травень!H173+[1]Червень!H173)</f>
        <v>42.34</v>
      </c>
      <c r="I170" s="39">
        <f>SUM([1]Cічень!I173+[1]Лютий!I173+[1]Березень!I173+[1]Квітень!I173+[1]Травень!I173+[1]Червень!I173)</f>
        <v>0</v>
      </c>
      <c r="J170" s="54">
        <f t="shared" si="24"/>
        <v>59.211297989031074</v>
      </c>
      <c r="K170" s="65">
        <f t="shared" si="25"/>
        <v>16194.289999999999</v>
      </c>
      <c r="L170" s="66">
        <f t="shared" si="26"/>
        <v>0</v>
      </c>
      <c r="M170" s="66">
        <f t="shared" si="27"/>
        <v>0</v>
      </c>
      <c r="N170" s="17"/>
      <c r="O170" s="64"/>
    </row>
    <row r="171" spans="1:15">
      <c r="A171" s="36">
        <v>11</v>
      </c>
      <c r="B171" s="12" t="s">
        <v>159</v>
      </c>
      <c r="C171" s="37">
        <v>20</v>
      </c>
      <c r="D171" s="37">
        <v>417.57</v>
      </c>
      <c r="E171" s="39">
        <f>SUM([1]Cічень!E175+[1]Лютий!E175+[1]Березень!E175+[1]Квітень!E175+[1]Травень!E175+[1]Червень!E175)</f>
        <v>1567.25</v>
      </c>
      <c r="F171" s="39">
        <f>SUM([1]Cічень!F175+[1]Лютий!F175+[1]Березень!F175+[1]Квітень!F175+[1]Травень!F175+[1]Червень!F175)</f>
        <v>0</v>
      </c>
      <c r="G171" s="39">
        <f>SUM([1]Cічень!G175+[1]Лютий!G175+[1]Березень!G175+[1]Квітень!G175+[1]Травень!G175+[1]Червень!G175)</f>
        <v>2332.61</v>
      </c>
      <c r="H171" s="39">
        <f>SUM([1]Cічень!H175+[1]Лютий!H175+[1]Березень!H175+[1]Квітень!H175+[1]Травень!H175+[1]Червень!H175)</f>
        <v>23</v>
      </c>
      <c r="I171" s="39">
        <f>SUM([1]Cічень!I175+[1]Лютий!I175+[1]Березень!I175+[1]Квітень!I175+[1]Травень!I175+[1]Червень!I175)</f>
        <v>0</v>
      </c>
      <c r="J171" s="54">
        <f t="shared" si="24"/>
        <v>56.821718514261086</v>
      </c>
      <c r="K171" s="65">
        <f t="shared" si="25"/>
        <v>23727.045000000002</v>
      </c>
      <c r="L171" s="66">
        <f t="shared" si="26"/>
        <v>0</v>
      </c>
      <c r="M171" s="66">
        <f t="shared" si="27"/>
        <v>22159.795000000002</v>
      </c>
      <c r="N171" s="17"/>
      <c r="O171" s="64"/>
    </row>
    <row r="172" spans="1:15">
      <c r="A172" s="36">
        <v>12</v>
      </c>
      <c r="B172" s="12" t="s">
        <v>160</v>
      </c>
      <c r="C172" s="37">
        <v>52</v>
      </c>
      <c r="D172" s="37">
        <v>1060.2</v>
      </c>
      <c r="E172" s="39">
        <f>SUM([1]Cічень!E177+[1]Лютий!E177+[1]Березень!E177+[1]Квітень!E177+[1]Травень!E177+[1]Червень!E177)</f>
        <v>1895.98</v>
      </c>
      <c r="F172" s="39">
        <f>SUM([1]Cічень!F177+[1]Лютий!F177+[1]Березень!F177+[1]Квітень!F177+[1]Травень!F177+[1]Червень!F177)</f>
        <v>45.269999999999996</v>
      </c>
      <c r="G172" s="39">
        <f>SUM([1]Cічень!G177+[1]Лютий!G177+[1]Березень!G177+[1]Квітень!G177+[1]Травень!G177+[1]Червень!G177)</f>
        <v>0</v>
      </c>
      <c r="H172" s="39">
        <f>SUM([1]Cічень!H177+[1]Лютий!H177+[1]Березень!H177+[1]Квітень!H177+[1]Травень!H177+[1]Червень!H177)</f>
        <v>49.63</v>
      </c>
      <c r="I172" s="39">
        <f>SUM([1]Cічень!I177+[1]Лютий!I177+[1]Березень!I177+[1]Квітень!I177+[1]Травень!I177+[1]Червень!I177)</f>
        <v>0</v>
      </c>
      <c r="J172" s="54">
        <f t="shared" si="24"/>
        <v>51.447830598000373</v>
      </c>
      <c r="K172" s="65">
        <f t="shared" si="25"/>
        <v>54544.99</v>
      </c>
      <c r="L172" s="66">
        <f t="shared" si="26"/>
        <v>52649.009999999995</v>
      </c>
      <c r="M172" s="66">
        <f t="shared" si="27"/>
        <v>0</v>
      </c>
      <c r="N172" s="17"/>
      <c r="O172" s="64"/>
    </row>
    <row r="173" spans="1:15">
      <c r="A173" s="36">
        <v>13</v>
      </c>
      <c r="B173" s="12" t="s">
        <v>161</v>
      </c>
      <c r="C173" s="37">
        <v>500</v>
      </c>
      <c r="D173" s="37">
        <v>2129.3000000000002</v>
      </c>
      <c r="E173" s="39">
        <f>SUM([1]Cічень!E181+[1]Лютий!E181+[1]Березень!E181+[1]Квітень!E181+[1]Травень!E181+[1]Червень!E181)</f>
        <v>5189.54</v>
      </c>
      <c r="F173" s="39">
        <f>SUM([1]Cічень!F181+[1]Лютий!F181+[1]Березень!F181+[1]Квітень!F181+[1]Травень!F181+[1]Червень!F181)</f>
        <v>82.460000000000008</v>
      </c>
      <c r="G173" s="39">
        <f>SUM([1]Cічень!G181+[1]Лютий!G181+[1]Березень!G181+[1]Квітень!G181+[1]Травень!G181+[1]Червень!G181)</f>
        <v>0</v>
      </c>
      <c r="H173" s="39">
        <f>SUM([1]Cічень!H181+[1]Лютий!H181+[1]Березень!H181+[1]Квітень!H181+[1]Травень!H181+[1]Червень!H181)</f>
        <v>189.8</v>
      </c>
      <c r="I173" s="39">
        <f>SUM([1]Cічень!I181+[1]Лютий!I181+[1]Березень!I181+[1]Квітень!I181+[1]Травень!I181+[1]Червень!I181)</f>
        <v>0</v>
      </c>
      <c r="J173" s="54">
        <f t="shared" si="24"/>
        <v>47.475940449913118</v>
      </c>
      <c r="K173" s="65">
        <f t="shared" si="25"/>
        <v>101090.52</v>
      </c>
      <c r="L173" s="66">
        <f t="shared" si="26"/>
        <v>95900.98000000001</v>
      </c>
      <c r="M173" s="66">
        <f t="shared" si="27"/>
        <v>0</v>
      </c>
      <c r="N173" s="17"/>
      <c r="O173" s="64"/>
    </row>
    <row r="174" spans="1:15">
      <c r="A174" s="36">
        <v>14</v>
      </c>
      <c r="B174" s="12" t="s">
        <v>162</v>
      </c>
      <c r="C174" s="37">
        <v>8</v>
      </c>
      <c r="D174" s="37">
        <v>285</v>
      </c>
      <c r="E174" s="39">
        <f>SUM([1]Cічень!E178+[1]Лютий!E178+[1]Березень!E178+[1]Квітень!E178+[1]Травень!E178+[1]Червень!E178)</f>
        <v>549.75</v>
      </c>
      <c r="F174" s="39">
        <f>SUM([1]Cічень!F178+[1]Лютий!F178+[1]Березень!F178+[1]Квітень!F178+[1]Травень!F178+[1]Червень!F178)</f>
        <v>0</v>
      </c>
      <c r="G174" s="39">
        <f>SUM([1]Cічень!G178+[1]Лютий!G178+[1]Березень!G178+[1]Квітень!G178+[1]Травень!G178+[1]Червень!G178)</f>
        <v>1326.8300000000002</v>
      </c>
      <c r="H174" s="39">
        <f>SUM([1]Cічень!H178+[1]Лютий!H178+[1]Березень!H178+[1]Квітень!H178+[1]Травень!H178+[1]Червень!H178)</f>
        <v>2</v>
      </c>
      <c r="I174" s="39">
        <f>SUM([1]Cічень!I178+[1]Лютий!I178+[1]Березень!I178+[1]Квітень!I178+[1]Травень!I178+[1]Червень!I178)</f>
        <v>0</v>
      </c>
      <c r="J174" s="54">
        <f t="shared" si="24"/>
        <v>46.156614035087728</v>
      </c>
      <c r="K174" s="65">
        <f t="shared" si="25"/>
        <v>13154.635000000002</v>
      </c>
      <c r="L174" s="66">
        <f t="shared" si="26"/>
        <v>0</v>
      </c>
      <c r="M174" s="66">
        <f t="shared" si="27"/>
        <v>12604.885000000002</v>
      </c>
      <c r="N174" s="17"/>
      <c r="O174" s="64"/>
    </row>
    <row r="175" spans="1:15">
      <c r="A175" s="36">
        <v>15</v>
      </c>
      <c r="B175" s="12" t="s">
        <v>163</v>
      </c>
      <c r="C175" s="37">
        <v>410</v>
      </c>
      <c r="D175" s="37">
        <v>1300.8</v>
      </c>
      <c r="E175" s="39">
        <f>SUM([1]Cічень!E184+[1]Лютий!E184+[1]Березень!E184+[1]Квітень!E184+[1]Травень!E184+[1]Червень!E184)</f>
        <v>2702.16</v>
      </c>
      <c r="F175" s="39">
        <f>SUM([1]Cічень!F184+[1]Лютий!F184+[1]Березень!F184+[1]Квітень!F184+[1]Травень!F184+[1]Червень!F184)</f>
        <v>44.220000000000006</v>
      </c>
      <c r="G175" s="39">
        <f>SUM([1]Cічень!G184+[1]Лютий!G184+[1]Березень!G184+[1]Квітень!G184+[1]Травень!G184+[1]Червень!G184)</f>
        <v>0</v>
      </c>
      <c r="H175" s="39">
        <f>SUM([1]Cічень!H184+[1]Лютий!H184+[1]Березень!H184+[1]Квітень!H184+[1]Травень!H184+[1]Червень!H184)</f>
        <v>113.62</v>
      </c>
      <c r="I175" s="39">
        <f>SUM([1]Cічень!I184+[1]Лютий!I184+[1]Березень!I184+[1]Квітень!I184+[1]Травень!I184+[1]Червень!I184)</f>
        <v>0</v>
      </c>
      <c r="J175" s="54">
        <f t="shared" si="24"/>
        <v>41.612869003690044</v>
      </c>
      <c r="K175" s="65">
        <f t="shared" si="25"/>
        <v>54130.020000000004</v>
      </c>
      <c r="L175" s="66">
        <f t="shared" si="26"/>
        <v>51427.860000000008</v>
      </c>
      <c r="M175" s="66">
        <f t="shared" si="27"/>
        <v>0</v>
      </c>
      <c r="N175" s="17"/>
      <c r="O175" s="64"/>
    </row>
    <row r="176" spans="1:15">
      <c r="A176" s="36">
        <v>16</v>
      </c>
      <c r="B176" s="12" t="s">
        <v>164</v>
      </c>
      <c r="C176" s="37">
        <v>701</v>
      </c>
      <c r="D176" s="37">
        <v>2911</v>
      </c>
      <c r="E176" s="39">
        <f>SUM([1]Cічень!E182+[1]Лютий!E182+[1]Березень!E182+[1]Квітень!E182+[1]Травень!E182+[1]Червень!E182)</f>
        <v>5872.4</v>
      </c>
      <c r="F176" s="39">
        <f>SUM([1]Cічень!F182+[1]Лютий!F182+[1]Березень!F182+[1]Квітень!F182+[1]Травень!F182+[1]Червень!F182)</f>
        <v>96.75</v>
      </c>
      <c r="G176" s="39">
        <f>SUM([1]Cічень!G182+[1]Лютий!G182+[1]Березень!G182+[1]Квітень!G182+[1]Травень!G182+[1]Червень!G182)</f>
        <v>0</v>
      </c>
      <c r="H176" s="39">
        <f>SUM([1]Cічень!H182+[1]Лютий!H182+[1]Березень!H182+[1]Квітень!H182+[1]Травень!H182+[1]Червень!H182)</f>
        <v>231.67000000000002</v>
      </c>
      <c r="I176" s="39">
        <f>SUM([1]Cічень!I182+[1]Лютий!I182+[1]Березень!I182+[1]Квітень!I182+[1]Травень!I182+[1]Червень!I182)</f>
        <v>0</v>
      </c>
      <c r="J176" s="54">
        <f t="shared" si="24"/>
        <v>40.67078323600137</v>
      </c>
      <c r="K176" s="65">
        <f t="shared" si="25"/>
        <v>118392.65</v>
      </c>
      <c r="L176" s="66">
        <f t="shared" si="26"/>
        <v>112520.25</v>
      </c>
      <c r="M176" s="66">
        <f t="shared" si="27"/>
        <v>0</v>
      </c>
      <c r="N176" s="17"/>
      <c r="O176" s="64"/>
    </row>
    <row r="177" spans="1:15">
      <c r="A177" s="36">
        <v>17</v>
      </c>
      <c r="B177" s="12" t="s">
        <v>165</v>
      </c>
      <c r="C177" s="37">
        <v>10</v>
      </c>
      <c r="D177" s="37">
        <v>372.8</v>
      </c>
      <c r="E177" s="39">
        <f>SUM([1]Cічень!E185+[1]Лютий!E185+[1]Березень!E185+[1]Квітень!E185+[1]Травень!E185+[1]Червень!E185)</f>
        <v>384.79</v>
      </c>
      <c r="F177" s="39">
        <f>SUM([1]Cічень!F185+[1]Лютий!F185+[1]Березень!F185+[1]Квітень!F185+[1]Травень!F185+[1]Червень!F185)</f>
        <v>0</v>
      </c>
      <c r="G177" s="39">
        <f>SUM([1]Cічень!G185+[1]Лютий!G185+[1]Березень!G185+[1]Квітень!G185+[1]Травень!G185+[1]Червень!G185)</f>
        <v>1047.51</v>
      </c>
      <c r="H177" s="39">
        <f>SUM([1]Cічень!H185+[1]Лютий!H185+[1]Березень!H185+[1]Квітень!H185+[1]Травень!H185+[1]Червень!H185)</f>
        <v>6.8599999999999994</v>
      </c>
      <c r="I177" s="39">
        <f>SUM([1]Cічень!I185+[1]Лютий!I185+[1]Березень!I185+[1]Квітень!I185+[1]Травень!I185+[1]Червень!I185)</f>
        <v>0</v>
      </c>
      <c r="J177" s="54">
        <f t="shared" si="24"/>
        <v>27.725684012875536</v>
      </c>
      <c r="K177" s="65">
        <f t="shared" si="25"/>
        <v>10336.135</v>
      </c>
      <c r="L177" s="66">
        <f t="shared" si="26"/>
        <v>0</v>
      </c>
      <c r="M177" s="66">
        <f t="shared" si="27"/>
        <v>9951.3449999999993</v>
      </c>
      <c r="N177" s="17"/>
      <c r="O177" s="64"/>
    </row>
    <row r="178" spans="1:15">
      <c r="A178" s="36">
        <v>18</v>
      </c>
      <c r="B178" s="12" t="s">
        <v>166</v>
      </c>
      <c r="C178" s="37">
        <v>64</v>
      </c>
      <c r="D178" s="37">
        <v>236.7</v>
      </c>
      <c r="E178" s="39">
        <f>SUM([1]Cічень!E187+[1]Лютий!E187+[1]Березень!E187+[1]Квітень!E187+[1]Травень!E187+[1]Червень!E187)</f>
        <v>3512.3599999999997</v>
      </c>
      <c r="F178" s="39">
        <f>SUM([1]Cічень!F187+[1]Лютий!F187+[1]Березень!F187+[1]Квітень!F187+[1]Травень!F187+[1]Червень!F187)</f>
        <v>0</v>
      </c>
      <c r="G178" s="39">
        <f>SUM([1]Cічень!G187+[1]Лютий!G187+[1]Березень!G187+[1]Квітень!G187+[1]Травень!G187+[1]Червень!G187)</f>
        <v>0</v>
      </c>
      <c r="H178" s="39">
        <f>SUM([1]Cічень!H187+[1]Лютий!H187+[1]Березень!H187+[1]Квітень!H187+[1]Травень!H187+[1]Червень!H187)</f>
        <v>7</v>
      </c>
      <c r="I178" s="39">
        <f>SUM([1]Cічень!I187+[1]Лютий!I187+[1]Березень!I187+[1]Квітень!I187+[1]Травень!I187+[1]Червень!I187)</f>
        <v>5</v>
      </c>
      <c r="J178" s="54">
        <f t="shared" si="24"/>
        <v>14.838867765103506</v>
      </c>
      <c r="K178" s="65">
        <f t="shared" si="25"/>
        <v>3512.3599999999997</v>
      </c>
      <c r="L178" s="66">
        <f t="shared" si="26"/>
        <v>0</v>
      </c>
      <c r="M178" s="66">
        <f t="shared" si="27"/>
        <v>0</v>
      </c>
      <c r="N178" s="17"/>
      <c r="O178" s="64"/>
    </row>
    <row r="179" spans="1:15" ht="25.5">
      <c r="A179" s="36">
        <v>19</v>
      </c>
      <c r="B179" s="12" t="s">
        <v>167</v>
      </c>
      <c r="C179" s="37">
        <v>11</v>
      </c>
      <c r="D179" s="37">
        <v>600.23</v>
      </c>
      <c r="E179" s="39">
        <f>SUM([1]Cічень!E190+[1]Лютий!E190+[1]Березень!E190+[1]Квітень!E190+[1]Травень!E190+[1]Червень!E190)</f>
        <v>6338.53</v>
      </c>
      <c r="F179" s="39">
        <f>SUM([1]Cічень!F190+[1]Лютий!F190+[1]Березень!F190+[1]Квітень!F190+[1]Травень!F190+[1]Червень!F190)</f>
        <v>0</v>
      </c>
      <c r="G179" s="39">
        <f>SUM([1]Cічень!G190+[1]Лютий!G190+[1]Березень!G190+[1]Квітень!G190+[1]Травень!G190+[1]Червень!G190)</f>
        <v>0</v>
      </c>
      <c r="H179" s="39">
        <f>SUM([1]Cічень!H190+[1]Лютий!H190+[1]Березень!H190+[1]Квітень!H190+[1]Травень!H190+[1]Червень!H190)</f>
        <v>0</v>
      </c>
      <c r="I179" s="39">
        <f>SUM([1]Cічень!I190+[1]Лютий!I190+[1]Березень!I190+[1]Квітень!I190+[1]Травень!I190+[1]Червень!I190)</f>
        <v>0</v>
      </c>
      <c r="J179" s="54">
        <f t="shared" si="24"/>
        <v>10.560168602035885</v>
      </c>
      <c r="K179" s="65">
        <f t="shared" si="25"/>
        <v>6338.53</v>
      </c>
      <c r="L179" s="66">
        <f t="shared" si="26"/>
        <v>0</v>
      </c>
      <c r="M179" s="66">
        <f t="shared" si="27"/>
        <v>0</v>
      </c>
      <c r="N179" s="17"/>
      <c r="O179" s="64"/>
    </row>
    <row r="180" spans="1:15" ht="25.5">
      <c r="A180" s="36">
        <v>20</v>
      </c>
      <c r="B180" s="12" t="s">
        <v>168</v>
      </c>
      <c r="C180" s="37">
        <v>127</v>
      </c>
      <c r="D180" s="37">
        <v>422</v>
      </c>
      <c r="E180" s="39">
        <f>SUM([1]Cічень!E195+[1]Лютий!E195+[1]Березень!E195+[1]Квітень!E195+[1]Травень!E195+[1]Червень!E195)</f>
        <v>4108.7</v>
      </c>
      <c r="F180" s="39">
        <f>SUM([1]Cічень!F195+[1]Лютий!F195+[1]Березень!F195+[1]Квітень!F195+[1]Травень!F195+[1]Червень!F195)</f>
        <v>0</v>
      </c>
      <c r="G180" s="39">
        <f>SUM([1]Cічень!G195+[1]Лютий!G195+[1]Березень!G195+[1]Квітень!G195+[1]Травень!G195+[1]Червень!G195)</f>
        <v>0</v>
      </c>
      <c r="H180" s="39">
        <f>SUM([1]Cічень!H195+[1]Лютий!H195+[1]Березень!H195+[1]Квітень!H195+[1]Травень!H195+[1]Червень!H195)</f>
        <v>43.62</v>
      </c>
      <c r="I180" s="39">
        <f>SUM([1]Cічень!I195+[1]Лютий!I195+[1]Березень!I195+[1]Квітень!I195+[1]Травень!I195+[1]Червень!I195)</f>
        <v>0</v>
      </c>
      <c r="J180" s="54">
        <f t="shared" si="24"/>
        <v>9.7362559241706155</v>
      </c>
      <c r="K180" s="65">
        <f t="shared" si="25"/>
        <v>4108.7</v>
      </c>
      <c r="L180" s="66">
        <f t="shared" si="26"/>
        <v>0</v>
      </c>
      <c r="M180" s="66">
        <f t="shared" si="27"/>
        <v>0</v>
      </c>
      <c r="N180" s="17"/>
      <c r="O180" s="64"/>
    </row>
    <row r="181" spans="1:15">
      <c r="A181" s="36">
        <v>21</v>
      </c>
      <c r="B181" s="12" t="s">
        <v>169</v>
      </c>
      <c r="C181" s="37">
        <v>64</v>
      </c>
      <c r="D181" s="37">
        <v>376.7</v>
      </c>
      <c r="E181" s="39">
        <f>SUM([1]Cічень!E188+[1]Лютий!E188+[1]Березень!E188+[1]Квітень!E188+[1]Травень!E188+[1]Червень!E188)</f>
        <v>3551.87</v>
      </c>
      <c r="F181" s="39">
        <f>SUM([1]Cічень!F188+[1]Лютий!F188+[1]Березень!F188+[1]Квітень!F188+[1]Травень!F188+[1]Червень!F188)</f>
        <v>0</v>
      </c>
      <c r="G181" s="39">
        <f>SUM([1]Cічень!G188+[1]Лютий!G188+[1]Березень!G188+[1]Квітень!G188+[1]Травень!G188+[1]Червень!G188)</f>
        <v>0</v>
      </c>
      <c r="H181" s="39">
        <f>SUM([1]Cічень!H188+[1]Лютий!H188+[1]Березень!H188+[1]Квітень!H188+[1]Травень!H188+[1]Червень!H188)</f>
        <v>16</v>
      </c>
      <c r="I181" s="39">
        <f>SUM([1]Cічень!I188+[1]Лютий!I188+[1]Березень!I188+[1]Квітень!I188+[1]Травень!I188+[1]Червень!I188)</f>
        <v>0</v>
      </c>
      <c r="J181" s="54">
        <f t="shared" si="24"/>
        <v>9.4289089461109636</v>
      </c>
      <c r="K181" s="65">
        <f t="shared" si="25"/>
        <v>3551.87</v>
      </c>
      <c r="L181" s="66">
        <f t="shared" si="26"/>
        <v>0</v>
      </c>
      <c r="M181" s="66">
        <f t="shared" si="27"/>
        <v>0</v>
      </c>
      <c r="N181" s="17"/>
      <c r="O181" s="64"/>
    </row>
    <row r="182" spans="1:15">
      <c r="A182" s="36">
        <v>22</v>
      </c>
      <c r="B182" s="12" t="s">
        <v>170</v>
      </c>
      <c r="C182" s="37">
        <v>50</v>
      </c>
      <c r="D182" s="37">
        <v>45</v>
      </c>
      <c r="E182" s="39">
        <f>SUM([1]Cічень!E191+[1]Лютий!E191+[1]Березень!E191+[1]Квітень!E191+[1]Травень!E191+[1]Червень!E191)</f>
        <v>422.65999999999997</v>
      </c>
      <c r="F182" s="39">
        <f>SUM([1]Cічень!F191+[1]Лютий!F191+[1]Березень!F191+[1]Квітень!F191+[1]Травень!F191+[1]Червень!F191)</f>
        <v>0</v>
      </c>
      <c r="G182" s="39">
        <f>SUM([1]Cічень!G191+[1]Лютий!G191+[1]Березень!G191+[1]Квітень!G191+[1]Травень!G191+[1]Червень!G191)</f>
        <v>0</v>
      </c>
      <c r="H182" s="39">
        <f>SUM([1]Cічень!H191+[1]Лютий!H191+[1]Березень!H191+[1]Квітень!H191+[1]Травень!H191+[1]Червень!H191)</f>
        <v>0</v>
      </c>
      <c r="I182" s="39">
        <f>SUM([1]Cічень!I191+[1]Лютий!I191+[1]Березень!I191+[1]Квітень!I191+[1]Травень!I191+[1]Червень!I191)</f>
        <v>0</v>
      </c>
      <c r="J182" s="54">
        <f t="shared" si="24"/>
        <v>9.3924444444444433</v>
      </c>
      <c r="K182" s="65">
        <f t="shared" si="25"/>
        <v>422.65999999999997</v>
      </c>
      <c r="L182" s="66">
        <f t="shared" si="26"/>
        <v>0</v>
      </c>
      <c r="M182" s="66">
        <f t="shared" si="27"/>
        <v>0</v>
      </c>
      <c r="N182" s="17"/>
      <c r="O182" s="64"/>
    </row>
    <row r="183" spans="1:15">
      <c r="A183" s="36">
        <v>23</v>
      </c>
      <c r="B183" s="12" t="s">
        <v>171</v>
      </c>
      <c r="C183" s="37">
        <v>90</v>
      </c>
      <c r="D183" s="37">
        <v>143.19999999999999</v>
      </c>
      <c r="E183" s="39">
        <f>SUM([1]Cічень!E189+[1]Лютий!E189+[1]Березень!E189+[1]Квітень!E189+[1]Травень!E189+[1]Червень!E189)</f>
        <v>1313.1100000000001</v>
      </c>
      <c r="F183" s="39">
        <f>SUM([1]Cічень!F189+[1]Лютий!F189+[1]Березень!F189+[1]Квітень!F189+[1]Травень!F189+[1]Червень!F189)</f>
        <v>0</v>
      </c>
      <c r="G183" s="39">
        <f>SUM([1]Cічень!G189+[1]Лютий!G189+[1]Березень!G189+[1]Квітень!G189+[1]Травень!G189+[1]Червень!G189)</f>
        <v>0</v>
      </c>
      <c r="H183" s="39">
        <f>SUM([1]Cічень!H189+[1]Лютий!H189+[1]Березень!H189+[1]Квітень!H189+[1]Травень!H189+[1]Червень!H189)</f>
        <v>18</v>
      </c>
      <c r="I183" s="39">
        <f>SUM([1]Cічень!I189+[1]Лютий!I189+[1]Березень!I189+[1]Квітень!I189+[1]Травень!I189+[1]Червень!I189)</f>
        <v>0</v>
      </c>
      <c r="J183" s="54">
        <f t="shared" si="24"/>
        <v>9.1697625698324039</v>
      </c>
      <c r="K183" s="65">
        <f t="shared" si="25"/>
        <v>1313.1100000000001</v>
      </c>
      <c r="L183" s="66">
        <f t="shared" si="26"/>
        <v>0</v>
      </c>
      <c r="M183" s="66">
        <f t="shared" si="27"/>
        <v>0</v>
      </c>
      <c r="N183" s="17"/>
      <c r="O183" s="64"/>
    </row>
    <row r="184" spans="1:15">
      <c r="A184" s="36">
        <v>24</v>
      </c>
      <c r="B184" s="12" t="s">
        <v>172</v>
      </c>
      <c r="C184" s="37">
        <v>20</v>
      </c>
      <c r="D184" s="37">
        <v>987</v>
      </c>
      <c r="E184" s="39">
        <f>SUM([1]Cічень!E196+[1]Лютий!E196+[1]Березень!E196+[1]Квітень!E196+[1]Травень!E196+[1]Червень!E196)</f>
        <v>6495.48</v>
      </c>
      <c r="F184" s="39">
        <f>SUM([1]Cічень!F196+[1]Лютий!F196+[1]Березень!F196+[1]Квітень!F196+[1]Травень!F196+[1]Червень!F196)</f>
        <v>0</v>
      </c>
      <c r="G184" s="39">
        <f>SUM([1]Cічень!G196+[1]Лютий!G196+[1]Березень!G196+[1]Квітень!G196+[1]Травень!G196+[1]Червень!G196)</f>
        <v>0</v>
      </c>
      <c r="H184" s="39">
        <f>SUM([1]Cічень!H196+[1]Лютий!H196+[1]Березень!H196+[1]Квітень!H196+[1]Травень!H196+[1]Червень!H196)</f>
        <v>31.610000000000003</v>
      </c>
      <c r="I184" s="39">
        <f>SUM([1]Cічень!I196+[1]Лютий!I196+[1]Березень!I196+[1]Квітень!I196+[1]Травень!I196+[1]Червень!I196)</f>
        <v>0</v>
      </c>
      <c r="J184" s="54">
        <f t="shared" si="24"/>
        <v>6.5810334346504558</v>
      </c>
      <c r="K184" s="65">
        <f t="shared" si="25"/>
        <v>6495.48</v>
      </c>
      <c r="L184" s="66">
        <f t="shared" si="26"/>
        <v>0</v>
      </c>
      <c r="M184" s="66">
        <f t="shared" si="27"/>
        <v>0</v>
      </c>
      <c r="N184" s="17"/>
      <c r="O184" s="64"/>
    </row>
    <row r="185" spans="1:15">
      <c r="A185" s="36">
        <v>25</v>
      </c>
      <c r="B185" s="12" t="s">
        <v>173</v>
      </c>
      <c r="C185" s="37">
        <v>47</v>
      </c>
      <c r="D185" s="37">
        <v>194.4</v>
      </c>
      <c r="E185" s="39">
        <f>SUM([1]Cічень!E193+[1]Лютий!E193+[1]Березень!E193+[1]Квітень!E193+[1]Травень!E193+[1]Червень!E193)</f>
        <v>1092.3499999999999</v>
      </c>
      <c r="F185" s="39">
        <f>SUM([1]Cічень!F193+[1]Лютий!F193+[1]Березень!F193+[1]Квітень!F193+[1]Травень!F193+[1]Червень!F193)</f>
        <v>0</v>
      </c>
      <c r="G185" s="39">
        <f>SUM([1]Cічень!G193+[1]Лютий!G193+[1]Березень!G193+[1]Квітень!G193+[1]Травень!G193+[1]Червень!G193)</f>
        <v>0</v>
      </c>
      <c r="H185" s="39">
        <f>SUM([1]Cічень!H193+[1]Лютий!H193+[1]Березень!H193+[1]Квітень!H193+[1]Травень!H193+[1]Червень!H193)</f>
        <v>17</v>
      </c>
      <c r="I185" s="39">
        <f>SUM([1]Cічень!I193+[1]Лютий!I193+[1]Березень!I193+[1]Квітень!I193+[1]Травень!I193+[1]Червень!I193)</f>
        <v>0</v>
      </c>
      <c r="J185" s="54">
        <f t="shared" si="24"/>
        <v>5.6190843621399171</v>
      </c>
      <c r="K185" s="65">
        <f t="shared" si="25"/>
        <v>1092.3499999999999</v>
      </c>
      <c r="L185" s="66">
        <f t="shared" si="26"/>
        <v>0</v>
      </c>
      <c r="M185" s="66">
        <f t="shared" si="27"/>
        <v>0</v>
      </c>
      <c r="N185" s="17"/>
      <c r="O185" s="64"/>
    </row>
    <row r="186" spans="1:15">
      <c r="A186" s="36">
        <v>26</v>
      </c>
      <c r="B186" s="12" t="s">
        <v>174</v>
      </c>
      <c r="C186" s="37">
        <v>63</v>
      </c>
      <c r="D186" s="37">
        <v>198.3</v>
      </c>
      <c r="E186" s="39">
        <f>SUM([1]Cічень!E192+[1]Лютий!E192+[1]Березень!E192+[1]Квітень!E192+[1]Травень!E192+[1]Червень!E192)</f>
        <v>840.36</v>
      </c>
      <c r="F186" s="39">
        <f>SUM([1]Cічень!F192+[1]Лютий!F192+[1]Березень!F192+[1]Квітень!F192+[1]Травень!F192+[1]Червень!F192)</f>
        <v>0</v>
      </c>
      <c r="G186" s="39">
        <f>SUM([1]Cічень!G192+[1]Лютий!G192+[1]Березень!G192+[1]Квітень!G192+[1]Травень!G192+[1]Червень!G192)</f>
        <v>0</v>
      </c>
      <c r="H186" s="39">
        <f>SUM([1]Cічень!H192+[1]Лютий!H192+[1]Березень!H192+[1]Квітень!H192+[1]Травень!H192+[1]Червень!H192)</f>
        <v>9</v>
      </c>
      <c r="I186" s="39">
        <f>SUM([1]Cічень!I192+[1]Лютий!I192+[1]Березень!I192+[1]Квітень!I192+[1]Травень!I192+[1]Червень!I192)</f>
        <v>0</v>
      </c>
      <c r="J186" s="54">
        <f t="shared" si="24"/>
        <v>4.2378214826021177</v>
      </c>
      <c r="K186" s="65">
        <f t="shared" si="25"/>
        <v>840.36</v>
      </c>
      <c r="L186" s="66">
        <f t="shared" si="26"/>
        <v>0</v>
      </c>
      <c r="M186" s="66">
        <f t="shared" si="27"/>
        <v>0</v>
      </c>
      <c r="N186" s="17"/>
      <c r="O186" s="64"/>
    </row>
    <row r="187" spans="1:15" ht="25.5">
      <c r="A187" s="36">
        <v>27</v>
      </c>
      <c r="B187" s="12" t="s">
        <v>175</v>
      </c>
      <c r="C187" s="37">
        <v>114</v>
      </c>
      <c r="D187" s="37">
        <v>471.9</v>
      </c>
      <c r="E187" s="39">
        <f>SUM([1]Cічень!E197+[1]Лютий!E197+[1]Березень!E197+[1]Квітень!E197+[1]Травень!E197+[1]Червень!E197)</f>
        <v>1852.26</v>
      </c>
      <c r="F187" s="39">
        <f>SUM([1]Cічень!F197+[1]Лютий!F197+[1]Березень!F197+[1]Квітень!F197+[1]Травень!F197+[1]Червень!F197)</f>
        <v>0</v>
      </c>
      <c r="G187" s="39">
        <f>SUM([1]Cічень!G197+[1]Лютий!G197+[1]Березень!G197+[1]Квітень!G197+[1]Травень!G197+[1]Червень!G197)</f>
        <v>0</v>
      </c>
      <c r="H187" s="39">
        <f>SUM([1]Cічень!H197+[1]Лютий!H197+[1]Березень!H197+[1]Квітень!H197+[1]Травень!H197+[1]Червень!H197)</f>
        <v>29.220000000000002</v>
      </c>
      <c r="I187" s="39">
        <f>SUM([1]Cічень!I197+[1]Лютий!I197+[1]Березень!I197+[1]Квітень!I197+[1]Травень!I197+[1]Червень!I197)</f>
        <v>6</v>
      </c>
      <c r="J187" s="54">
        <f t="shared" si="24"/>
        <v>3.9251112523839797</v>
      </c>
      <c r="K187" s="65">
        <f t="shared" si="25"/>
        <v>1852.26</v>
      </c>
      <c r="L187" s="66">
        <f t="shared" si="26"/>
        <v>0</v>
      </c>
      <c r="M187" s="66">
        <f t="shared" si="27"/>
        <v>0</v>
      </c>
      <c r="N187" s="17"/>
      <c r="O187" s="64"/>
    </row>
    <row r="188" spans="1:15">
      <c r="A188" s="36">
        <v>28</v>
      </c>
      <c r="B188" s="12" t="s">
        <v>176</v>
      </c>
      <c r="C188" s="37">
        <v>9</v>
      </c>
      <c r="D188" s="37">
        <v>131.83000000000001</v>
      </c>
      <c r="E188" s="39">
        <f>SUM([1]Cічень!E203+[1]Лютий!E203+[1]Березень!E203+[1]Квітень!E203+[1]Травень!E203+[1]Червень!E203)</f>
        <v>505.03000000000003</v>
      </c>
      <c r="F188" s="39">
        <f>SUM([1]Cічень!F203+[1]Лютий!F203+[1]Березень!F203+[1]Квітень!F203+[1]Травень!F203+[1]Червень!F203)</f>
        <v>0</v>
      </c>
      <c r="G188" s="39">
        <f>SUM([1]Cічень!G203+[1]Лютий!G203+[1]Березень!G203+[1]Квітень!G203+[1]Травень!G203+[1]Червень!G203)</f>
        <v>0</v>
      </c>
      <c r="H188" s="39">
        <f>SUM([1]Cічень!H203+[1]Лютий!H203+[1]Березень!H203+[1]Квітень!H203+[1]Травень!H203+[1]Червень!H203)</f>
        <v>0</v>
      </c>
      <c r="I188" s="39">
        <f>SUM([1]Cічень!I203+[1]Лютий!I203+[1]Березень!I203+[1]Квітень!I203+[1]Травень!I203+[1]Червень!I203)</f>
        <v>0</v>
      </c>
      <c r="J188" s="54">
        <f t="shared" si="24"/>
        <v>3.8309186072972765</v>
      </c>
      <c r="K188" s="65">
        <f t="shared" si="25"/>
        <v>505.03000000000003</v>
      </c>
      <c r="L188" s="66">
        <f t="shared" si="26"/>
        <v>0</v>
      </c>
      <c r="M188" s="66">
        <f t="shared" si="27"/>
        <v>0</v>
      </c>
      <c r="N188" s="17"/>
      <c r="O188" s="64"/>
    </row>
    <row r="189" spans="1:15">
      <c r="A189" s="36">
        <v>29</v>
      </c>
      <c r="B189" s="12" t="s">
        <v>177</v>
      </c>
      <c r="C189" s="37">
        <v>20</v>
      </c>
      <c r="D189" s="37">
        <v>372.8</v>
      </c>
      <c r="E189" s="39">
        <f>SUM([1]Cічень!E194+[1]Лютий!E194+[1]Березень!E194+[1]Квітень!E194+[1]Травень!E194+[1]Червень!E194)</f>
        <v>1341.2</v>
      </c>
      <c r="F189" s="39">
        <f>SUM([1]Cічень!F194+[1]Лютий!F194+[1]Березень!F194+[1]Квітень!F194+[1]Травень!F194+[1]Червень!F194)</f>
        <v>0</v>
      </c>
      <c r="G189" s="39">
        <f>SUM([1]Cічень!G194+[1]Лютий!G194+[1]Березень!G194+[1]Квітень!G194+[1]Травень!G194+[1]Червень!G194)</f>
        <v>0</v>
      </c>
      <c r="H189" s="39">
        <f>SUM([1]Cічень!H194+[1]Лютий!H194+[1]Березень!H194+[1]Квітень!H194+[1]Травень!H194+[1]Червень!H194)</f>
        <v>0</v>
      </c>
      <c r="I189" s="39">
        <f>SUM([1]Cічень!I194+[1]Лютий!I194+[1]Березень!I194+[1]Квітень!I194+[1]Травень!I194+[1]Червень!I194)</f>
        <v>0</v>
      </c>
      <c r="J189" s="54">
        <f t="shared" si="24"/>
        <v>3.5976394849785409</v>
      </c>
      <c r="K189" s="65">
        <f t="shared" si="25"/>
        <v>1341.2</v>
      </c>
      <c r="L189" s="66">
        <f t="shared" si="26"/>
        <v>0</v>
      </c>
      <c r="M189" s="66">
        <f t="shared" si="27"/>
        <v>0</v>
      </c>
      <c r="N189" s="17"/>
      <c r="O189" s="64"/>
    </row>
    <row r="190" spans="1:15">
      <c r="A190" s="36">
        <v>30</v>
      </c>
      <c r="B190" s="12" t="s">
        <v>178</v>
      </c>
      <c r="C190" s="37">
        <v>15</v>
      </c>
      <c r="D190" s="37">
        <v>277</v>
      </c>
      <c r="E190" s="39">
        <f>SUM([1]Cічень!E200+[1]Лютий!E200+[1]Березень!E200+[1]Квітень!E200+[1]Травень!E200+[1]Червень!E200)</f>
        <v>887.62000000000012</v>
      </c>
      <c r="F190" s="39">
        <f>SUM([1]Cічень!F200+[1]Лютий!F200+[1]Березень!F200+[1]Квітень!F200+[1]Травень!F200+[1]Червень!F200)</f>
        <v>0</v>
      </c>
      <c r="G190" s="39">
        <f>SUM([1]Cічень!G200+[1]Лютий!G200+[1]Березень!G200+[1]Квітень!G200+[1]Травень!G200+[1]Червень!G200)</f>
        <v>0</v>
      </c>
      <c r="H190" s="39">
        <f>SUM([1]Cічень!H200+[1]Лютий!H200+[1]Березень!H200+[1]Квітень!H200+[1]Травень!H200+[1]Червень!H200)</f>
        <v>0</v>
      </c>
      <c r="I190" s="39">
        <f>SUM([1]Cічень!I200+[1]Лютий!I200+[1]Березень!I200+[1]Квітень!I200+[1]Травень!I200+[1]Червень!I200)</f>
        <v>0</v>
      </c>
      <c r="J190" s="54">
        <f t="shared" si="24"/>
        <v>3.2044043321299642</v>
      </c>
      <c r="K190" s="65">
        <f t="shared" si="25"/>
        <v>887.62000000000012</v>
      </c>
      <c r="L190" s="66">
        <f t="shared" si="26"/>
        <v>0</v>
      </c>
      <c r="M190" s="66">
        <f t="shared" si="27"/>
        <v>0</v>
      </c>
      <c r="N190" s="17"/>
      <c r="O190" s="64"/>
    </row>
    <row r="191" spans="1:15">
      <c r="A191" s="36">
        <v>31</v>
      </c>
      <c r="B191" s="12" t="s">
        <v>179</v>
      </c>
      <c r="C191" s="37">
        <v>32</v>
      </c>
      <c r="D191" s="37">
        <v>84.5</v>
      </c>
      <c r="E191" s="39">
        <f>SUM([1]Cічень!E199+[1]Лютий!E199+[1]Березень!E199+[1]Квітень!E199+[1]Травень!E199+[1]Червень!E199)</f>
        <v>249.22</v>
      </c>
      <c r="F191" s="39">
        <f>SUM([1]Cічень!F199+[1]Лютий!F199+[1]Березень!F199+[1]Квітень!F199+[1]Травень!F199+[1]Червень!F199)</f>
        <v>0</v>
      </c>
      <c r="G191" s="39">
        <f>SUM([1]Cічень!G199+[1]Лютий!G199+[1]Березень!G199+[1]Квітень!G199+[1]Травень!G199+[1]Червень!G199)</f>
        <v>0</v>
      </c>
      <c r="H191" s="39">
        <f>SUM([1]Cічень!H199+[1]Лютий!H199+[1]Березень!H199+[1]Квітень!H199+[1]Травень!H199+[1]Червень!H199)</f>
        <v>6</v>
      </c>
      <c r="I191" s="39">
        <f>SUM([1]Cічень!I199+[1]Лютий!I199+[1]Березень!I199+[1]Квітень!I199+[1]Травень!I199+[1]Червень!I199)</f>
        <v>1</v>
      </c>
      <c r="J191" s="54">
        <f t="shared" si="24"/>
        <v>2.9493491124260354</v>
      </c>
      <c r="K191" s="65">
        <f t="shared" si="25"/>
        <v>249.22</v>
      </c>
      <c r="L191" s="66">
        <f t="shared" si="26"/>
        <v>0</v>
      </c>
      <c r="M191" s="66">
        <f t="shared" si="27"/>
        <v>0</v>
      </c>
      <c r="N191" s="17"/>
      <c r="O191" s="64"/>
    </row>
    <row r="192" spans="1:15">
      <c r="A192" s="36">
        <v>32</v>
      </c>
      <c r="B192" s="12" t="s">
        <v>180</v>
      </c>
      <c r="C192" s="37">
        <v>57</v>
      </c>
      <c r="D192" s="37">
        <v>240.1</v>
      </c>
      <c r="E192" s="39">
        <f>SUM([1]Cічень!E202+[1]Лютий!E202+[1]Березень!E202+[1]Квітень!E202+[1]Травень!E202+[1]Червень!E202)</f>
        <v>520.59</v>
      </c>
      <c r="F192" s="39">
        <f>SUM([1]Cічень!F202+[1]Лютий!F202+[1]Березень!F202+[1]Квітень!F202+[1]Травень!F202+[1]Червень!F202)</f>
        <v>0</v>
      </c>
      <c r="G192" s="39">
        <f>SUM([1]Cічень!G202+[1]Лютий!G202+[1]Березень!G202+[1]Квітень!G202+[1]Травень!G202+[1]Червень!G202)</f>
        <v>0</v>
      </c>
      <c r="H192" s="39">
        <f>SUM([1]Cічень!H202+[1]Лютий!H202+[1]Березень!H202+[1]Квітень!H202+[1]Травень!H202+[1]Червень!H202)</f>
        <v>13.479999999999999</v>
      </c>
      <c r="I192" s="39">
        <f>SUM([1]Cічень!I202+[1]Лютий!I202+[1]Березень!I202+[1]Квітень!I202+[1]Травень!I202+[1]Червень!I202)</f>
        <v>0</v>
      </c>
      <c r="J192" s="54">
        <f t="shared" si="24"/>
        <v>2.1682215743440234</v>
      </c>
      <c r="K192" s="65">
        <f t="shared" si="25"/>
        <v>520.59</v>
      </c>
      <c r="L192" s="66">
        <f t="shared" si="26"/>
        <v>0</v>
      </c>
      <c r="M192" s="66">
        <f t="shared" si="27"/>
        <v>0</v>
      </c>
      <c r="N192" s="17"/>
      <c r="O192" s="64"/>
    </row>
    <row r="193" spans="1:15">
      <c r="A193" s="36">
        <v>33</v>
      </c>
      <c r="B193" s="12" t="s">
        <v>181</v>
      </c>
      <c r="C193" s="37">
        <v>45</v>
      </c>
      <c r="D193" s="37">
        <v>140</v>
      </c>
      <c r="E193" s="39">
        <f>SUM([1]Cічень!E205+[1]Лютий!E205+[1]Березень!E205+[1]Квітень!E205+[1]Травень!E205+[1]Червень!E205)</f>
        <v>233.49</v>
      </c>
      <c r="F193" s="39">
        <f>SUM([1]Cічень!F205+[1]Лютий!F205+[1]Березень!F205+[1]Квітень!F205+[1]Травень!F205+[1]Червень!F205)</f>
        <v>0</v>
      </c>
      <c r="G193" s="39">
        <f>SUM([1]Cічень!G205+[1]Лютий!G205+[1]Березень!G205+[1]Квітень!G205+[1]Травень!G205+[1]Червень!G205)</f>
        <v>0</v>
      </c>
      <c r="H193" s="39">
        <f>SUM([1]Cічень!H205+[1]Лютий!H205+[1]Березень!H205+[1]Квітень!H205+[1]Травень!H205+[1]Червень!H205)</f>
        <v>0</v>
      </c>
      <c r="I193" s="39">
        <f>SUM([1]Cічень!I205+[1]Лютий!I205+[1]Березень!I205+[1]Квітень!I205+[1]Травень!I205+[1]Червень!I205)</f>
        <v>0</v>
      </c>
      <c r="J193" s="54">
        <f t="shared" si="24"/>
        <v>1.6677857142857144</v>
      </c>
      <c r="K193" s="65">
        <f t="shared" si="25"/>
        <v>233.49</v>
      </c>
      <c r="L193" s="66">
        <f t="shared" si="26"/>
        <v>0</v>
      </c>
      <c r="M193" s="66">
        <f t="shared" si="27"/>
        <v>0</v>
      </c>
      <c r="N193" s="17"/>
      <c r="O193" s="64"/>
    </row>
    <row r="194" spans="1:15">
      <c r="A194" s="36">
        <v>34</v>
      </c>
      <c r="B194" s="12" t="s">
        <v>182</v>
      </c>
      <c r="C194" s="37">
        <v>55</v>
      </c>
      <c r="D194" s="37">
        <v>56</v>
      </c>
      <c r="E194" s="39">
        <f>SUM([1]Cічень!E201+[1]Лютий!E201+[1]Березень!E201+[1]Квітень!E201+[1]Травень!E201+[1]Червень!E201)</f>
        <v>75.25</v>
      </c>
      <c r="F194" s="39">
        <f>SUM([1]Cічень!F201+[1]Лютий!F201+[1]Березень!F201+[1]Квітень!F201+[1]Травень!F201+[1]Червень!F201)</f>
        <v>0</v>
      </c>
      <c r="G194" s="39">
        <f>SUM([1]Cічень!G201+[1]Лютий!G201+[1]Березень!G201+[1]Квітень!G201+[1]Травень!G201+[1]Червень!G201)</f>
        <v>0</v>
      </c>
      <c r="H194" s="39">
        <f>SUM([1]Cічень!H201+[1]Лютий!H201+[1]Березень!H201+[1]Квітень!H201+[1]Травень!H201+[1]Червень!H201)</f>
        <v>0</v>
      </c>
      <c r="I194" s="39">
        <f>SUM([1]Cічень!I201+[1]Лютий!I201+[1]Березень!I201+[1]Квітень!I201+[1]Травень!I201+[1]Червень!I201)</f>
        <v>0</v>
      </c>
      <c r="J194" s="54">
        <f t="shared" si="24"/>
        <v>1.34375</v>
      </c>
      <c r="K194" s="65">
        <f t="shared" si="25"/>
        <v>75.25</v>
      </c>
      <c r="L194" s="66">
        <f t="shared" si="26"/>
        <v>0</v>
      </c>
      <c r="M194" s="66">
        <f t="shared" si="27"/>
        <v>0</v>
      </c>
      <c r="N194" s="17"/>
      <c r="O194" s="64"/>
    </row>
    <row r="195" spans="1:15">
      <c r="A195" s="36">
        <v>35</v>
      </c>
      <c r="B195" s="12" t="s">
        <v>183</v>
      </c>
      <c r="C195" s="37">
        <v>7</v>
      </c>
      <c r="D195" s="37">
        <v>372.6</v>
      </c>
      <c r="E195" s="39">
        <f>SUM([1]Cічень!E204+[1]Лютий!E204+[1]Березень!E204+[1]Квітень!E204+[1]Травень!E204+[1]Червень!E204)</f>
        <v>411.8</v>
      </c>
      <c r="F195" s="39">
        <f>SUM([1]Cічень!F204+[1]Лютий!F204+[1]Березень!F204+[1]Квітень!F204+[1]Травень!F204+[1]Червень!F204)</f>
        <v>0</v>
      </c>
      <c r="G195" s="39">
        <f>SUM([1]Cічень!G204+[1]Лютий!G204+[1]Березень!G204+[1]Квітень!G204+[1]Травень!G204+[1]Червень!G204)</f>
        <v>0</v>
      </c>
      <c r="H195" s="39">
        <f>SUM([1]Cічень!H204+[1]Лютий!H204+[1]Березень!H204+[1]Квітень!H204+[1]Травень!H204+[1]Червень!H204)</f>
        <v>0</v>
      </c>
      <c r="I195" s="39">
        <f>SUM([1]Cічень!I204+[1]Лютий!I204+[1]Березень!I204+[1]Квітень!I204+[1]Травень!I204+[1]Червень!I204)</f>
        <v>0</v>
      </c>
      <c r="J195" s="54">
        <f t="shared" si="24"/>
        <v>1.1052066559312936</v>
      </c>
      <c r="K195" s="65">
        <f t="shared" si="25"/>
        <v>411.8</v>
      </c>
      <c r="L195" s="66">
        <f t="shared" si="26"/>
        <v>0</v>
      </c>
      <c r="M195" s="66">
        <f t="shared" si="27"/>
        <v>0</v>
      </c>
      <c r="N195" s="17"/>
      <c r="O195" s="64"/>
    </row>
    <row r="196" spans="1:15">
      <c r="A196" s="36">
        <v>36</v>
      </c>
      <c r="B196" s="12" t="s">
        <v>184</v>
      </c>
      <c r="C196" s="37">
        <v>62</v>
      </c>
      <c r="D196" s="37">
        <v>154.19999999999999</v>
      </c>
      <c r="E196" s="39">
        <f>SUM([1]Cічень!E198+[1]Лютий!E198+[1]Березень!E198+[1]Квітень!E198+[1]Травень!E198+[1]Червень!E198)</f>
        <v>143.17000000000002</v>
      </c>
      <c r="F196" s="39">
        <f>SUM([1]Cічень!F198+[1]Лютий!F198+[1]Березень!F198+[1]Квітень!F198+[1]Травень!F198+[1]Червень!F198)</f>
        <v>0</v>
      </c>
      <c r="G196" s="39">
        <f>SUM([1]Cічень!G198+[1]Лютий!G198+[1]Березень!G198+[1]Квітень!G198+[1]Травень!G198+[1]Червень!G198)</f>
        <v>0</v>
      </c>
      <c r="H196" s="39">
        <f>SUM([1]Cічень!H198+[1]Лютий!H198+[1]Березень!H198+[1]Квітень!H198+[1]Травень!H198+[1]Червень!H198)</f>
        <v>15.620000000000001</v>
      </c>
      <c r="I196" s="39">
        <f>SUM([1]Cічень!I198+[1]Лютий!I198+[1]Березень!I198+[1]Квітень!I198+[1]Травень!I198+[1]Червень!I198)</f>
        <v>0</v>
      </c>
      <c r="J196" s="54">
        <f t="shared" si="24"/>
        <v>0.92846952010376149</v>
      </c>
      <c r="K196" s="65">
        <f t="shared" si="25"/>
        <v>143.17000000000002</v>
      </c>
      <c r="L196" s="66">
        <f t="shared" si="26"/>
        <v>0</v>
      </c>
      <c r="M196" s="66">
        <f t="shared" si="27"/>
        <v>0</v>
      </c>
      <c r="N196" s="17"/>
      <c r="O196" s="64"/>
    </row>
    <row r="197" spans="1:15">
      <c r="A197" s="46"/>
      <c r="B197" s="47" t="s">
        <v>185</v>
      </c>
      <c r="C197" s="48">
        <f t="shared" ref="C197:I197" si="28">SUM(C161:C196)</f>
        <v>4326</v>
      </c>
      <c r="D197" s="48">
        <f t="shared" si="28"/>
        <v>21839.93</v>
      </c>
      <c r="E197" s="48">
        <f t="shared" si="28"/>
        <v>119681.39999999997</v>
      </c>
      <c r="F197" s="48">
        <f t="shared" si="28"/>
        <v>1038.3200000000002</v>
      </c>
      <c r="G197" s="48">
        <f t="shared" si="28"/>
        <v>13436.65</v>
      </c>
      <c r="H197" s="48">
        <f t="shared" si="28"/>
        <v>1359.0399999999997</v>
      </c>
      <c r="I197" s="48">
        <f t="shared" si="28"/>
        <v>20</v>
      </c>
      <c r="J197" s="62"/>
      <c r="K197" s="52"/>
      <c r="L197" s="52"/>
      <c r="M197" s="52"/>
      <c r="N197" s="17"/>
      <c r="O197" s="64"/>
    </row>
    <row r="198" spans="1:15">
      <c r="A198" s="46"/>
      <c r="B198" s="47" t="s">
        <v>186</v>
      </c>
      <c r="C198" s="48"/>
      <c r="D198" s="48"/>
      <c r="E198" s="48"/>
      <c r="F198" s="48"/>
      <c r="G198" s="48"/>
      <c r="H198" s="48"/>
      <c r="I198" s="48"/>
      <c r="J198" s="54">
        <f>SUM(J161:J196)/36</f>
        <v>38.054626743676245</v>
      </c>
      <c r="K198" s="52"/>
      <c r="L198" s="52"/>
      <c r="M198" s="52"/>
      <c r="N198" s="17"/>
      <c r="O198" s="64"/>
    </row>
    <row r="199" spans="1:15">
      <c r="A199" s="5"/>
      <c r="B199" s="5"/>
      <c r="C199" s="5"/>
      <c r="D199" s="5"/>
      <c r="E199" s="6"/>
      <c r="F199" s="6"/>
      <c r="G199" s="6"/>
      <c r="H199" s="6"/>
      <c r="I199" s="6"/>
      <c r="J199" s="6"/>
      <c r="K199" s="5"/>
      <c r="L199" s="5"/>
      <c r="M199" s="5"/>
      <c r="N199" s="17"/>
      <c r="O199" s="64"/>
    </row>
    <row r="200" spans="1:15">
      <c r="A200" s="5"/>
      <c r="B200" s="5"/>
      <c r="C200" s="5"/>
      <c r="D200" s="5"/>
      <c r="E200" s="6"/>
      <c r="F200" s="6"/>
      <c r="G200" s="6"/>
      <c r="H200" s="6"/>
      <c r="I200" s="6"/>
      <c r="J200" s="6"/>
      <c r="K200" s="5"/>
      <c r="L200" s="5"/>
      <c r="M200" s="5"/>
      <c r="N200" s="17"/>
      <c r="O200" s="64"/>
    </row>
    <row r="201" spans="1:15">
      <c r="A201" s="79" t="s">
        <v>1</v>
      </c>
      <c r="B201" s="80" t="s">
        <v>2</v>
      </c>
      <c r="C201" s="80" t="s">
        <v>3</v>
      </c>
      <c r="D201" s="80" t="s">
        <v>4</v>
      </c>
      <c r="E201" s="80" t="s">
        <v>5</v>
      </c>
      <c r="F201" s="80"/>
      <c r="G201" s="80"/>
      <c r="H201" s="80"/>
      <c r="I201" s="80"/>
      <c r="J201" s="80" t="s">
        <v>6</v>
      </c>
      <c r="K201" s="80" t="s">
        <v>7</v>
      </c>
      <c r="L201" s="80"/>
      <c r="M201" s="80"/>
      <c r="N201" s="17"/>
      <c r="O201" s="64"/>
    </row>
    <row r="202" spans="1:15" ht="38.25">
      <c r="A202" s="79"/>
      <c r="B202" s="80"/>
      <c r="C202" s="80"/>
      <c r="D202" s="80"/>
      <c r="E202" s="8" t="s">
        <v>8</v>
      </c>
      <c r="F202" s="8" t="s">
        <v>9</v>
      </c>
      <c r="G202" s="8" t="s">
        <v>10</v>
      </c>
      <c r="H202" s="8" t="s">
        <v>11</v>
      </c>
      <c r="I202" s="8" t="s">
        <v>12</v>
      </c>
      <c r="J202" s="80"/>
      <c r="K202" s="8" t="s">
        <v>13</v>
      </c>
      <c r="L202" s="8" t="s">
        <v>14</v>
      </c>
      <c r="M202" s="8" t="s">
        <v>15</v>
      </c>
      <c r="N202" s="17"/>
      <c r="O202" s="64"/>
    </row>
    <row r="203" spans="1:15">
      <c r="A203" s="78" t="s">
        <v>187</v>
      </c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17"/>
      <c r="O203" s="64"/>
    </row>
    <row r="204" spans="1:15">
      <c r="A204" s="55">
        <v>1</v>
      </c>
      <c r="B204" s="67" t="s">
        <v>188</v>
      </c>
      <c r="C204" s="68">
        <v>1000</v>
      </c>
      <c r="D204" s="68">
        <v>2559.06</v>
      </c>
      <c r="E204" s="39">
        <f>SUM([1]Cічень!E215+[1]Лютий!E215+[1]Березень!E215+[1]Квітень!E215+[1]Травень!E215+[1]Червень!E215)</f>
        <v>76509.53</v>
      </c>
      <c r="F204" s="39">
        <f>SUM([1]Cічень!F215+[1]Лютий!F215+[1]Березень!F215+[1]Квітень!F215+[1]Травень!F215+[1]Червень!F215)</f>
        <v>310.13</v>
      </c>
      <c r="G204" s="39">
        <f>SUM([1]Cічень!G215+[1]Лютий!G215+[1]Березень!G215+[1]Квітень!G215+[1]Травень!G215+[1]Червень!G215)</f>
        <v>0</v>
      </c>
      <c r="H204" s="39">
        <f>SUM([1]Cічень!H215+[1]Лютий!H215+[1]Березень!H215+[1]Квітень!H215+[1]Травень!H215+[1]Червень!H215)</f>
        <v>3655.31</v>
      </c>
      <c r="I204" s="39">
        <f>SUM([1]Cічень!I215+[1]Лютий!I215+[1]Березень!I215+[1]Квітень!I215+[1]Травень!I215+[1]Червень!I215)</f>
        <v>0</v>
      </c>
      <c r="J204" s="69">
        <f t="shared" ref="J204:J213" si="29">K204/D204</f>
        <v>170.84035544301423</v>
      </c>
      <c r="K204" s="70">
        <f t="shared" ref="K204:K213" si="30">L204+M204+E204</f>
        <v>437190.72</v>
      </c>
      <c r="L204" s="70">
        <f t="shared" ref="L204:L213" si="31">F204*1163</f>
        <v>360681.19</v>
      </c>
      <c r="M204" s="70">
        <f t="shared" ref="M204:M213" si="32">G204*9.5</f>
        <v>0</v>
      </c>
      <c r="N204" s="17"/>
      <c r="O204" s="64"/>
    </row>
    <row r="205" spans="1:15">
      <c r="A205" s="55">
        <v>2</v>
      </c>
      <c r="B205" s="67" t="s">
        <v>189</v>
      </c>
      <c r="C205" s="68">
        <v>61</v>
      </c>
      <c r="D205" s="68">
        <v>861</v>
      </c>
      <c r="E205" s="39">
        <f>SUM([1]Cічень!E213+[1]Лютий!E213+[1]Березень!E213+[1]Квітень!E213+[1]Травень!E213+[1]Червень!E213)</f>
        <v>16254.95</v>
      </c>
      <c r="F205" s="39">
        <f>SUM([1]Cічень!F213+[1]Лютий!F213+[1]Березень!F213+[1]Квітень!F213+[1]Травень!F213+[1]Червень!F213)</f>
        <v>0</v>
      </c>
      <c r="G205" s="39">
        <f>SUM([1]Cічень!G213+[1]Лютий!G213+[1]Березень!G213+[1]Квітень!G213+[1]Травень!G213+[1]Червень!G213)</f>
        <v>5204.6100000000006</v>
      </c>
      <c r="H205" s="39">
        <f>SUM([1]Cічень!H213+[1]Лютий!H213+[1]Березень!H213+[1]Квітень!H213+[1]Травень!H213+[1]Червень!H213)</f>
        <v>20</v>
      </c>
      <c r="I205" s="39">
        <f>SUM([1]Cічень!I213+[1]Лютий!I213+[1]Березень!I213+[1]Квітень!I213+[1]Травень!I213+[1]Червень!I213)</f>
        <v>0</v>
      </c>
      <c r="J205" s="69">
        <f t="shared" si="29"/>
        <v>76.305162601626023</v>
      </c>
      <c r="K205" s="70">
        <f t="shared" si="30"/>
        <v>65698.74500000001</v>
      </c>
      <c r="L205" s="70">
        <f t="shared" si="31"/>
        <v>0</v>
      </c>
      <c r="M205" s="70">
        <f t="shared" si="32"/>
        <v>49443.795000000006</v>
      </c>
      <c r="N205" s="17"/>
      <c r="O205" s="64"/>
    </row>
    <row r="206" spans="1:15">
      <c r="A206" s="55">
        <v>3</v>
      </c>
      <c r="B206" s="67" t="s">
        <v>190</v>
      </c>
      <c r="C206" s="68">
        <v>193</v>
      </c>
      <c r="D206" s="68">
        <v>1427.58</v>
      </c>
      <c r="E206" s="39">
        <f>SUM([1]Cічень!E214+[1]Лютий!E214+[1]Березень!E214+[1]Квітень!E214+[1]Травень!E214+[1]Червень!E214)</f>
        <v>18113.8</v>
      </c>
      <c r="F206" s="39">
        <f>SUM([1]Cічень!F214+[1]Лютий!F214+[1]Березень!F214+[1]Квітень!F214+[1]Травень!F214+[1]Червень!F214)</f>
        <v>63.339999999999996</v>
      </c>
      <c r="G206" s="39">
        <f>SUM([1]Cічень!G214+[1]Лютий!G214+[1]Березень!G214+[1]Квітень!G214+[1]Травень!G214+[1]Червень!G214)</f>
        <v>0</v>
      </c>
      <c r="H206" s="39">
        <f>SUM([1]Cічень!H214+[1]Лютий!H214+[1]Березень!H214+[1]Квітень!H214+[1]Травень!H214+[1]Червень!H214)</f>
        <v>192.35</v>
      </c>
      <c r="I206" s="39">
        <f>SUM([1]Cічень!I214+[1]Лютий!I214+[1]Березень!I214+[1]Квітень!I214+[1]Травень!I214+[1]Червень!I214)</f>
        <v>50.059999999999995</v>
      </c>
      <c r="J206" s="69">
        <f t="shared" si="29"/>
        <v>64.289370823351405</v>
      </c>
      <c r="K206" s="70">
        <f t="shared" si="30"/>
        <v>91778.22</v>
      </c>
      <c r="L206" s="70">
        <f t="shared" si="31"/>
        <v>73664.42</v>
      </c>
      <c r="M206" s="70">
        <f t="shared" si="32"/>
        <v>0</v>
      </c>
      <c r="N206" s="17"/>
      <c r="O206" s="64"/>
    </row>
    <row r="207" spans="1:15">
      <c r="A207" s="55">
        <v>4</v>
      </c>
      <c r="B207" s="67" t="s">
        <v>191</v>
      </c>
      <c r="C207" s="68">
        <v>60</v>
      </c>
      <c r="D207" s="68">
        <v>217</v>
      </c>
      <c r="E207" s="39">
        <f>SUM([1]Cічень!E216+[1]Лютий!E216+[1]Березень!E216+[1]Квітень!E216+[1]Травень!E216+[1]Червень!E216)</f>
        <v>1825.8300000000002</v>
      </c>
      <c r="F207" s="39">
        <f>SUM([1]Cічень!F216+[1]Лютий!F216+[1]Березень!F216+[1]Квітень!F216+[1]Травень!F216+[1]Червень!F216)</f>
        <v>9.3600000000000012</v>
      </c>
      <c r="G207" s="39">
        <f>SUM([1]Cічень!G216+[1]Лютий!G216+[1]Березень!G216+[1]Квітень!G216+[1]Травень!G216+[1]Червень!G216)</f>
        <v>0</v>
      </c>
      <c r="H207" s="39">
        <f>SUM([1]Cічень!H216+[1]Лютий!H216+[1]Березень!H216+[1]Квітень!H216+[1]Травень!H216+[1]Червень!H216)</f>
        <v>25</v>
      </c>
      <c r="I207" s="39">
        <f>SUM([1]Cічень!I216+[1]Лютий!I216+[1]Березень!I216+[1]Квітень!I216+[1]Травень!I216+[1]Червень!I216)</f>
        <v>1</v>
      </c>
      <c r="J207" s="69">
        <f t="shared" si="29"/>
        <v>58.5783870967742</v>
      </c>
      <c r="K207" s="70">
        <f t="shared" si="30"/>
        <v>12711.510000000002</v>
      </c>
      <c r="L207" s="70">
        <f t="shared" si="31"/>
        <v>10885.680000000002</v>
      </c>
      <c r="M207" s="70">
        <f t="shared" si="32"/>
        <v>0</v>
      </c>
      <c r="N207" s="17"/>
      <c r="O207" s="64"/>
    </row>
    <row r="208" spans="1:15">
      <c r="A208" s="55">
        <v>5</v>
      </c>
      <c r="B208" s="67" t="s">
        <v>192</v>
      </c>
      <c r="C208" s="68">
        <v>280</v>
      </c>
      <c r="D208" s="68">
        <v>1318.3</v>
      </c>
      <c r="E208" s="39">
        <f>SUM([1]Cічень!E217+[1]Лютий!E217+[1]Березень!E217+[1]Квітень!E217+[1]Травень!E217+[1]Червень!E217)</f>
        <v>52598.07</v>
      </c>
      <c r="F208" s="39">
        <f>SUM([1]Cічень!F217+[1]Лютий!F217+[1]Березень!F217+[1]Квітень!F217+[1]Травень!F217+[1]Червень!F217)</f>
        <v>0</v>
      </c>
      <c r="G208" s="39">
        <f>SUM([1]Cічень!G217+[1]Лютий!G217+[1]Березень!G217+[1]Квітень!G217+[1]Травень!G217+[1]Червень!G217)</f>
        <v>0</v>
      </c>
      <c r="H208" s="39">
        <f>SUM([1]Cічень!H217+[1]Лютий!H217+[1]Березень!H217+[1]Квітень!H217+[1]Травень!H217+[1]Червень!H217)</f>
        <v>189.47</v>
      </c>
      <c r="I208" s="39">
        <f>SUM([1]Cічень!I217+[1]Лютий!I217+[1]Березень!I217+[1]Квітень!I217+[1]Травень!I217+[1]Червень!I217)</f>
        <v>0</v>
      </c>
      <c r="J208" s="69">
        <f t="shared" si="29"/>
        <v>39.898407039368884</v>
      </c>
      <c r="K208" s="70">
        <f t="shared" si="30"/>
        <v>52598.07</v>
      </c>
      <c r="L208" s="70">
        <f t="shared" si="31"/>
        <v>0</v>
      </c>
      <c r="M208" s="70">
        <f t="shared" si="32"/>
        <v>0</v>
      </c>
      <c r="N208" s="17"/>
      <c r="O208" s="64"/>
    </row>
    <row r="209" spans="1:15">
      <c r="A209" s="55">
        <v>6</v>
      </c>
      <c r="B209" s="67" t="s">
        <v>193</v>
      </c>
      <c r="C209" s="68">
        <v>80</v>
      </c>
      <c r="D209" s="68">
        <v>213.7</v>
      </c>
      <c r="E209" s="39">
        <f>SUM([1]Cічень!E219+[1]Лютий!E219+[1]Березень!E219+[1]Квітень!E219+[1]Травень!E219+[1]Червень!E219)</f>
        <v>377.12</v>
      </c>
      <c r="F209" s="39">
        <f>SUM([1]Cічень!F219+[1]Лютий!F219+[1]Березень!F219+[1]Квітень!F219+[1]Травень!F219+[1]Червень!F219)</f>
        <v>0</v>
      </c>
      <c r="G209" s="39">
        <f>SUM([1]Cічень!G219+[1]Лютий!G219+[1]Березень!G219+[1]Квітень!G219+[1]Травень!G219+[1]Червень!G219)</f>
        <v>0</v>
      </c>
      <c r="H209" s="39">
        <f>SUM([1]Cічень!H219+[1]Лютий!H219+[1]Березень!H219+[1]Квітень!H219+[1]Травень!H219+[1]Червень!H219)</f>
        <v>13</v>
      </c>
      <c r="I209" s="39">
        <f>SUM([1]Cічень!I219+[1]Лютий!I219+[1]Березень!I219+[1]Квітень!I219+[1]Травень!I219+[1]Червень!I219)</f>
        <v>11</v>
      </c>
      <c r="J209" s="69">
        <f t="shared" si="29"/>
        <v>1.7647168928404307</v>
      </c>
      <c r="K209" s="70">
        <f t="shared" si="30"/>
        <v>377.12</v>
      </c>
      <c r="L209" s="70">
        <f t="shared" si="31"/>
        <v>0</v>
      </c>
      <c r="M209" s="70">
        <f t="shared" si="32"/>
        <v>0</v>
      </c>
      <c r="N209" s="17"/>
      <c r="O209" s="64"/>
    </row>
    <row r="210" spans="1:15">
      <c r="A210" s="55">
        <v>7</v>
      </c>
      <c r="B210" s="67" t="s">
        <v>194</v>
      </c>
      <c r="C210" s="68">
        <v>40</v>
      </c>
      <c r="D210" s="68">
        <v>173.8</v>
      </c>
      <c r="E210" s="39">
        <f>SUM([1]Cічень!E220+[1]Лютий!E220+[1]Березень!E220+[1]Квітень!E220+[1]Травень!E220+[1]Червень!E220)</f>
        <v>163.84</v>
      </c>
      <c r="F210" s="39">
        <f>SUM([1]Cічень!F220+[1]Лютий!F220+[1]Березень!F220+[1]Квітень!F220+[1]Травень!F220+[1]Червень!F220)</f>
        <v>0</v>
      </c>
      <c r="G210" s="39">
        <f>SUM([1]Cічень!G220+[1]Лютий!G220+[1]Березень!G220+[1]Квітень!G220+[1]Травень!G220+[1]Червень!G220)</f>
        <v>0</v>
      </c>
      <c r="H210" s="39">
        <f>SUM([1]Cічень!H220+[1]Лютий!H220+[1]Березень!H220+[1]Квітень!H220+[1]Травень!H220+[1]Червень!H220)</f>
        <v>3.59</v>
      </c>
      <c r="I210" s="39">
        <f>SUM([1]Cічень!I220+[1]Лютий!I220+[1]Березень!I220+[1]Квітень!I220+[1]Травень!I220+[1]Червень!I220)</f>
        <v>0</v>
      </c>
      <c r="J210" s="69">
        <f t="shared" si="29"/>
        <v>0.94269275028768695</v>
      </c>
      <c r="K210" s="70">
        <f t="shared" si="30"/>
        <v>163.84</v>
      </c>
      <c r="L210" s="70">
        <f t="shared" si="31"/>
        <v>0</v>
      </c>
      <c r="M210" s="70">
        <f t="shared" si="32"/>
        <v>0</v>
      </c>
      <c r="N210" s="17"/>
      <c r="O210" s="64"/>
    </row>
    <row r="211" spans="1:15">
      <c r="A211" s="55">
        <v>8</v>
      </c>
      <c r="B211" s="71" t="s">
        <v>195</v>
      </c>
      <c r="C211" s="68">
        <v>20</v>
      </c>
      <c r="D211" s="68">
        <v>94.55</v>
      </c>
      <c r="E211" s="39">
        <f>SUM([1]Cічень!E222+[1]Лютий!E222+[1]Березень!E222+[1]Квітень!E222+[1]Травень!E222+[1]Червень!E222)</f>
        <v>8</v>
      </c>
      <c r="F211" s="39">
        <f>SUM([1]Cічень!F222+[1]Лютий!F222+[1]Березень!F222+[1]Квітень!F222+[1]Травень!F222+[1]Червень!F222)</f>
        <v>0</v>
      </c>
      <c r="G211" s="39">
        <f>SUM([1]Cічень!G222+[1]Лютий!G222+[1]Березень!G222+[1]Квітень!G222+[1]Травень!G222+[1]Червень!G222)</f>
        <v>0</v>
      </c>
      <c r="H211" s="39">
        <f>SUM([1]Cічень!H222+[1]Лютий!H222+[1]Березень!H222+[1]Квітень!H222+[1]Травень!H222+[1]Червень!H222)</f>
        <v>0</v>
      </c>
      <c r="I211" s="39">
        <f>SUM([1]Cічень!I222+[1]Лютий!I222+[1]Березень!I222+[1]Квітень!I222+[1]Травень!I222+[1]Червень!I222)</f>
        <v>0</v>
      </c>
      <c r="J211" s="69">
        <f t="shared" si="29"/>
        <v>8.4611316763617134E-2</v>
      </c>
      <c r="K211" s="70">
        <f t="shared" si="30"/>
        <v>8</v>
      </c>
      <c r="L211" s="70">
        <f t="shared" si="31"/>
        <v>0</v>
      </c>
      <c r="M211" s="70">
        <f t="shared" si="32"/>
        <v>0</v>
      </c>
      <c r="N211" s="17"/>
      <c r="O211" s="64"/>
    </row>
    <row r="212" spans="1:15">
      <c r="A212" s="55">
        <v>9</v>
      </c>
      <c r="B212" s="67" t="s">
        <v>196</v>
      </c>
      <c r="C212" s="68"/>
      <c r="D212" s="68">
        <v>121.6</v>
      </c>
      <c r="E212" s="39">
        <f>SUM([1]Cічень!E218+[1]Лютий!E218+[1]Березень!E218+[1]Квітень!E218+[1]Травень!E218+[1]Червень!E218)</f>
        <v>0</v>
      </c>
      <c r="F212" s="39">
        <f>SUM([1]Cічень!F218+[1]Лютий!F218+[1]Березень!F218+[1]Квітень!F218+[1]Травень!F218+[1]Червень!F218)</f>
        <v>0</v>
      </c>
      <c r="G212" s="39">
        <f>SUM([1]Cічень!G218+[1]Лютий!G218+[1]Березень!G218+[1]Квітень!G218+[1]Травень!G218+[1]Червень!G218)</f>
        <v>0</v>
      </c>
      <c r="H212" s="39">
        <f>SUM([1]Cічень!H218+[1]Лютий!H218+[1]Березень!H218+[1]Квітень!H218+[1]Травень!H218+[1]Червень!H218)</f>
        <v>0</v>
      </c>
      <c r="I212" s="39">
        <f>SUM([1]Cічень!I218+[1]Лютий!I218+[1]Березень!I218+[1]Квітень!I218+[1]Травень!I218+[1]Червень!I218)</f>
        <v>0</v>
      </c>
      <c r="J212" s="69">
        <f t="shared" si="29"/>
        <v>0</v>
      </c>
      <c r="K212" s="70">
        <f t="shared" si="30"/>
        <v>0</v>
      </c>
      <c r="L212" s="70">
        <f t="shared" si="31"/>
        <v>0</v>
      </c>
      <c r="M212" s="70">
        <f t="shared" si="32"/>
        <v>0</v>
      </c>
      <c r="N212" s="17"/>
      <c r="O212" s="64"/>
    </row>
    <row r="213" spans="1:15">
      <c r="A213" s="55">
        <v>10</v>
      </c>
      <c r="B213" s="67" t="s">
        <v>197</v>
      </c>
      <c r="C213" s="68">
        <v>25</v>
      </c>
      <c r="D213" s="68">
        <v>98.1</v>
      </c>
      <c r="E213" s="39">
        <f>SUM([1]Cічень!E221+[1]Лютий!E221+[1]Березень!E221+[1]Квітень!E221+[1]Травень!E221+[1]Червень!E221)</f>
        <v>0</v>
      </c>
      <c r="F213" s="39">
        <f>SUM([1]Cічень!F221+[1]Лютий!F221+[1]Березень!F221+[1]Квітень!F221+[1]Травень!F221+[1]Червень!F221)</f>
        <v>0</v>
      </c>
      <c r="G213" s="39">
        <f>SUM([1]Cічень!G221+[1]Лютий!G221+[1]Березень!G221+[1]Квітень!G221+[1]Травень!G221+[1]Червень!G221)</f>
        <v>0</v>
      </c>
      <c r="H213" s="39">
        <f>SUM([1]Cічень!H221+[1]Лютий!H221+[1]Березень!H221+[1]Квітень!H221+[1]Травень!H221+[1]Червень!H221)</f>
        <v>6</v>
      </c>
      <c r="I213" s="39">
        <f>SUM([1]Cічень!I221+[1]Лютий!I221+[1]Березень!I221+[1]Квітень!I221+[1]Травень!I221+[1]Червень!I221)</f>
        <v>0</v>
      </c>
      <c r="J213" s="69">
        <f t="shared" si="29"/>
        <v>0</v>
      </c>
      <c r="K213" s="70">
        <f t="shared" si="30"/>
        <v>0</v>
      </c>
      <c r="L213" s="70">
        <f t="shared" si="31"/>
        <v>0</v>
      </c>
      <c r="M213" s="70">
        <f t="shared" si="32"/>
        <v>0</v>
      </c>
      <c r="N213" s="17"/>
      <c r="O213" s="64"/>
    </row>
    <row r="214" spans="1:15">
      <c r="A214" s="46"/>
      <c r="B214" s="47" t="s">
        <v>185</v>
      </c>
      <c r="C214" s="48">
        <f t="shared" ref="C214:I214" si="33">SUM(C204:C213)</f>
        <v>1759</v>
      </c>
      <c r="D214" s="48">
        <f t="shared" si="33"/>
        <v>7084.6900000000005</v>
      </c>
      <c r="E214" s="48">
        <f t="shared" si="33"/>
        <v>165851.13999999998</v>
      </c>
      <c r="F214" s="48">
        <f t="shared" si="33"/>
        <v>382.83</v>
      </c>
      <c r="G214" s="72">
        <f t="shared" si="33"/>
        <v>5204.6100000000006</v>
      </c>
      <c r="H214" s="48">
        <f t="shared" si="33"/>
        <v>4104.7199999999993</v>
      </c>
      <c r="I214" s="48">
        <f t="shared" si="33"/>
        <v>62.059999999999995</v>
      </c>
      <c r="J214" s="62"/>
      <c r="K214" s="52"/>
      <c r="L214" s="73"/>
      <c r="M214" s="52"/>
      <c r="N214" s="17"/>
      <c r="O214" s="64"/>
    </row>
    <row r="215" spans="1:15">
      <c r="A215" s="46"/>
      <c r="B215" s="47" t="s">
        <v>186</v>
      </c>
      <c r="C215" s="48"/>
      <c r="D215" s="48"/>
      <c r="E215" s="48"/>
      <c r="F215" s="48"/>
      <c r="G215" s="53"/>
      <c r="H215" s="48"/>
      <c r="I215" s="53"/>
      <c r="J215" s="54">
        <f>SUM(J204:J213)/10</f>
        <v>41.270370396402647</v>
      </c>
      <c r="K215" s="52"/>
      <c r="L215" s="52"/>
      <c r="M215" s="52"/>
      <c r="N215" s="17"/>
      <c r="O215" s="64"/>
    </row>
    <row r="216" spans="1:15">
      <c r="A216" s="5"/>
      <c r="B216" s="5"/>
      <c r="C216" s="5"/>
      <c r="D216" s="5"/>
      <c r="E216" s="6"/>
      <c r="F216" s="6"/>
      <c r="G216" s="6"/>
      <c r="H216" s="6"/>
      <c r="I216" s="6"/>
      <c r="J216" s="6"/>
      <c r="K216" s="5"/>
      <c r="L216" s="5"/>
      <c r="M216" s="5"/>
      <c r="N216" s="17"/>
      <c r="O216" s="64"/>
    </row>
    <row r="217" spans="1:15">
      <c r="A217" s="5"/>
      <c r="B217" s="5"/>
      <c r="C217" s="5"/>
      <c r="D217" s="5"/>
      <c r="E217" s="6"/>
      <c r="F217" s="6"/>
      <c r="G217" s="6"/>
      <c r="H217" s="6"/>
      <c r="I217" s="6"/>
      <c r="J217" s="6"/>
      <c r="K217" s="5"/>
      <c r="L217" s="5"/>
      <c r="M217" s="5"/>
      <c r="N217" s="17"/>
      <c r="O217" s="64"/>
    </row>
    <row r="218" spans="1:15">
      <c r="A218" s="79" t="s">
        <v>1</v>
      </c>
      <c r="B218" s="80" t="s">
        <v>2</v>
      </c>
      <c r="C218" s="80" t="s">
        <v>3</v>
      </c>
      <c r="D218" s="80" t="s">
        <v>4</v>
      </c>
      <c r="E218" s="80" t="s">
        <v>5</v>
      </c>
      <c r="F218" s="80"/>
      <c r="G218" s="80"/>
      <c r="H218" s="80"/>
      <c r="I218" s="80"/>
      <c r="J218" s="80" t="s">
        <v>6</v>
      </c>
      <c r="K218" s="80" t="s">
        <v>7</v>
      </c>
      <c r="L218" s="80"/>
      <c r="M218" s="80"/>
      <c r="N218" s="17"/>
      <c r="O218" s="64"/>
    </row>
    <row r="219" spans="1:15" ht="38.25">
      <c r="A219" s="79"/>
      <c r="B219" s="80"/>
      <c r="C219" s="80"/>
      <c r="D219" s="80"/>
      <c r="E219" s="8" t="s">
        <v>8</v>
      </c>
      <c r="F219" s="8" t="s">
        <v>9</v>
      </c>
      <c r="G219" s="8" t="s">
        <v>10</v>
      </c>
      <c r="H219" s="8" t="s">
        <v>11</v>
      </c>
      <c r="I219" s="8" t="s">
        <v>12</v>
      </c>
      <c r="J219" s="80"/>
      <c r="K219" s="8" t="s">
        <v>13</v>
      </c>
      <c r="L219" s="8" t="s">
        <v>14</v>
      </c>
      <c r="M219" s="8" t="s">
        <v>15</v>
      </c>
      <c r="N219" s="17"/>
      <c r="O219" s="64"/>
    </row>
    <row r="220" spans="1:15">
      <c r="A220" s="78" t="s">
        <v>198</v>
      </c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17"/>
      <c r="O220" s="64"/>
    </row>
    <row r="221" spans="1:15" ht="25.5">
      <c r="A221" s="11">
        <v>1</v>
      </c>
      <c r="B221" s="12" t="s">
        <v>199</v>
      </c>
      <c r="C221" s="37">
        <v>875</v>
      </c>
      <c r="D221" s="37">
        <v>4538.7</v>
      </c>
      <c r="E221" s="14">
        <f>SUM([1]Cічень!E231+[1]Лютий!E231+[1]Березень!E231+[1]Квітень!E231+[1]Травень!E214+[1]Червень!E231)</f>
        <v>45908.79</v>
      </c>
      <c r="F221" s="14">
        <f>SUM([1]Cічень!F231+[1]Лютий!F231+[1]Березень!F231+[1]Квітень!F231+[1]Травень!F214+[1]Червень!F231)</f>
        <v>184.60999999999999</v>
      </c>
      <c r="G221" s="14">
        <f>SUM([1]Cічень!G231+[1]Лютий!G231+[1]Березень!G231+[1]Квітень!G231+[1]Травень!G214+[1]Червень!G231)</f>
        <v>0</v>
      </c>
      <c r="H221" s="14">
        <f>SUM([1]Cічень!H231+[1]Лютий!H231+[1]Березень!H231+[1]Квітень!H231+[1]Травень!H214+[1]Червень!H231)</f>
        <v>1039.21</v>
      </c>
      <c r="I221" s="14">
        <f>SUM([1]Cічень!I231+[1]Лютий!I231+[1]Березень!I231+[1]Квітень!I231+[1]Травень!I214+[1]Червень!I231)</f>
        <v>398.98</v>
      </c>
      <c r="J221" s="26">
        <f>K221/D221</f>
        <v>57.419573886795781</v>
      </c>
      <c r="K221" s="74">
        <f>L221+M221+E221</f>
        <v>260610.22</v>
      </c>
      <c r="L221" s="74">
        <f>F221*1163</f>
        <v>214701.43</v>
      </c>
      <c r="M221" s="74">
        <f>G221*9.5</f>
        <v>0</v>
      </c>
      <c r="N221" s="17"/>
      <c r="O221" s="64"/>
    </row>
    <row r="222" spans="1:15" ht="38.25">
      <c r="A222" s="11">
        <v>2</v>
      </c>
      <c r="B222" s="12" t="s">
        <v>200</v>
      </c>
      <c r="C222" s="37">
        <v>2425</v>
      </c>
      <c r="D222" s="37">
        <v>12788.2</v>
      </c>
      <c r="E222" s="14">
        <f>SUM([1]Cічень!E232+[1]Лютий!E232+[1]Березень!E232+[1]Квітень!E232+[1]Травень!E215+[1]Червень!E232)</f>
        <v>68923.360000000001</v>
      </c>
      <c r="F222" s="14">
        <f>SUM([1]Cічень!F232+[1]Лютий!F232+[1]Березень!F232+[1]Квітень!F232+[1]Травень!F215+[1]Червень!F232)</f>
        <v>567.49</v>
      </c>
      <c r="G222" s="14">
        <f>SUM([1]Cічень!G232+[1]Лютий!G232+[1]Березень!G232+[1]Квітень!G232+[1]Травень!G215+[1]Червень!G232)</f>
        <v>206.14999999999998</v>
      </c>
      <c r="H222" s="14">
        <f>SUM([1]Cічень!H232+[1]Лютий!H232+[1]Березень!H232+[1]Квітень!H232+[1]Травень!H215+[1]Червень!H232)</f>
        <v>2626.55</v>
      </c>
      <c r="I222" s="14">
        <f>SUM([1]Cічень!I232+[1]Лютий!I232+[1]Березень!I232+[1]Квітень!I232+[1]Травень!I215+[1]Червень!I232)</f>
        <v>0</v>
      </c>
      <c r="J222" s="26">
        <f>K222/D222</f>
        <v>57.152113276301591</v>
      </c>
      <c r="K222" s="74">
        <f>L222+M222+E222</f>
        <v>730872.65500000003</v>
      </c>
      <c r="L222" s="74">
        <f>F222*1163</f>
        <v>659990.87</v>
      </c>
      <c r="M222" s="74">
        <f>G222*9.5</f>
        <v>1958.4249999999997</v>
      </c>
      <c r="N222" s="17"/>
      <c r="O222" s="64"/>
    </row>
    <row r="223" spans="1:15" ht="25.5">
      <c r="A223" s="11">
        <v>3</v>
      </c>
      <c r="B223" s="12" t="s">
        <v>201</v>
      </c>
      <c r="C223" s="37">
        <v>871</v>
      </c>
      <c r="D223" s="37">
        <v>9941.7999999999993</v>
      </c>
      <c r="E223" s="14">
        <f>SUM([1]Cічень!E230+[1]Лютий!E230+[1]Березень!E230+[1]Квітень!E230+[1]Травень!E213+[1]Червень!E230)</f>
        <v>45933.810000000005</v>
      </c>
      <c r="F223" s="14">
        <f>SUM([1]Cічень!F230+[1]Лютий!F230+[1]Березень!F230+[1]Квітень!F230+[1]Травень!F213+[1]Червень!F230)</f>
        <v>389.38</v>
      </c>
      <c r="G223" s="14">
        <f>SUM([1]Cічень!G230+[1]Лютий!G230+[1]Березень!G230+[1]Квітень!G230+[1]Травень!G213+[1]Червень!G230)</f>
        <v>0</v>
      </c>
      <c r="H223" s="14">
        <f>SUM([1]Cічень!H230+[1]Лютий!H230+[1]Березень!H230+[1]Квітень!H230+[1]Травень!H213+[1]Червень!H230)</f>
        <v>2727.06</v>
      </c>
      <c r="I223" s="14">
        <f>SUM([1]Cічень!I230+[1]Лютий!I230+[1]Березень!I230+[1]Квітень!I230+[1]Травень!I213+[1]Червень!I230)</f>
        <v>0</v>
      </c>
      <c r="J223" s="26">
        <f>K223/D223</f>
        <v>50.170265947816297</v>
      </c>
      <c r="K223" s="74">
        <f>L223+M223+E223</f>
        <v>498782.75</v>
      </c>
      <c r="L223" s="74">
        <f>F223*1163</f>
        <v>452848.94</v>
      </c>
      <c r="M223" s="74">
        <f>G223*9.5</f>
        <v>0</v>
      </c>
      <c r="N223" s="17"/>
      <c r="O223" s="64"/>
    </row>
    <row r="224" spans="1:15">
      <c r="A224" s="11">
        <v>4</v>
      </c>
      <c r="B224" s="12" t="s">
        <v>202</v>
      </c>
      <c r="C224" s="37">
        <v>2028</v>
      </c>
      <c r="D224" s="37">
        <v>8780.4</v>
      </c>
      <c r="E224" s="14">
        <f>SUM([1]Cічень!E233+[1]Лютий!E233+[1]Березень!E233+[1]Квітень!E233+[1]Травень!E216+[1]Червень!E233)</f>
        <v>73981.919999999998</v>
      </c>
      <c r="F224" s="14">
        <f>SUM([1]Cічень!F233+[1]Лютий!F233+[1]Березень!F233+[1]Квітень!F233+[1]Травень!F216+[1]Червень!F233)</f>
        <v>87.52</v>
      </c>
      <c r="G224" s="14">
        <f>SUM([1]Cічень!G233+[1]Лютий!G233+[1]Березень!G233+[1]Квітень!G233+[1]Травень!G216+[1]Червень!G233)</f>
        <v>25649.919999999998</v>
      </c>
      <c r="H224" s="14">
        <f>SUM([1]Cічень!H233+[1]Лютий!H233+[1]Березень!H233+[1]Квітень!H233+[1]Травень!H216+[1]Червень!H233)</f>
        <v>1595.89</v>
      </c>
      <c r="I224" s="14">
        <f>SUM([1]Cічень!I233+[1]Лютий!I233+[1]Березень!I233+[1]Квітень!I233+[1]Травень!I216+[1]Червень!I233)</f>
        <v>369.28</v>
      </c>
      <c r="J224" s="26">
        <f>K224/D224</f>
        <v>47.770251924741473</v>
      </c>
      <c r="K224" s="74">
        <f>L224+M224+E224</f>
        <v>419441.91999999998</v>
      </c>
      <c r="L224" s="74">
        <f>F224*1163</f>
        <v>101785.76</v>
      </c>
      <c r="M224" s="74">
        <f>G224*9.5</f>
        <v>243674.23999999999</v>
      </c>
      <c r="N224" s="17"/>
      <c r="O224" s="64"/>
    </row>
    <row r="225" spans="1:15">
      <c r="A225" s="11">
        <v>5</v>
      </c>
      <c r="B225" s="12" t="s">
        <v>203</v>
      </c>
      <c r="C225" s="37">
        <v>1332</v>
      </c>
      <c r="D225" s="37">
        <v>11092.1</v>
      </c>
      <c r="E225" s="14">
        <f>SUM([1]Cічень!E234+[1]Лютий!E234+[1]Березень!E234+[1]Квітень!E234+[1]Травень!E217+[1]Червень!E234)</f>
        <v>107175.89</v>
      </c>
      <c r="F225" s="14">
        <f>SUM([1]Cічень!F234+[1]Лютий!F234+[1]Березень!F234+[1]Квітень!F234+[1]Травень!F217+[1]Червень!F234)</f>
        <v>314.46999999999997</v>
      </c>
      <c r="G225" s="14">
        <f>SUM([1]Cічень!G234+[1]Лютий!G234+[1]Березень!G234+[1]Квітень!G234+[1]Травень!G217+[1]Червень!G234)</f>
        <v>0</v>
      </c>
      <c r="H225" s="14">
        <f>SUM([1]Cічень!H234+[1]Лютий!H234+[1]Березень!H234+[1]Квітень!H234+[1]Травень!H217+[1]Червень!H234)</f>
        <v>2661.17</v>
      </c>
      <c r="I225" s="14">
        <f>SUM([1]Cічень!I234+[1]Лютий!I234+[1]Березень!I234+[1]Квітень!I234+[1]Травень!I217+[1]Червень!I234)</f>
        <v>528.97</v>
      </c>
      <c r="J225" s="26">
        <f>K225/D225</f>
        <v>42.634352376916901</v>
      </c>
      <c r="K225" s="74">
        <f>L225+M225+E225</f>
        <v>472904.5</v>
      </c>
      <c r="L225" s="74">
        <f>F225*1163</f>
        <v>365728.61</v>
      </c>
      <c r="M225" s="74">
        <f>G225*9.5</f>
        <v>0</v>
      </c>
      <c r="N225" s="17"/>
      <c r="O225" s="64"/>
    </row>
    <row r="226" spans="1:15">
      <c r="A226" s="28"/>
      <c r="B226" s="23" t="s">
        <v>185</v>
      </c>
      <c r="C226" s="24">
        <f t="shared" ref="C226:I226" si="34">SUM(C221:C225)</f>
        <v>7531</v>
      </c>
      <c r="D226" s="24">
        <f t="shared" si="34"/>
        <v>47141.2</v>
      </c>
      <c r="E226" s="24">
        <f t="shared" si="34"/>
        <v>341923.77</v>
      </c>
      <c r="F226" s="24">
        <f t="shared" si="34"/>
        <v>1543.47</v>
      </c>
      <c r="G226" s="24">
        <f t="shared" si="34"/>
        <v>25856.07</v>
      </c>
      <c r="H226" s="24">
        <f t="shared" si="34"/>
        <v>10649.880000000001</v>
      </c>
      <c r="I226" s="24">
        <f t="shared" si="34"/>
        <v>1297.23</v>
      </c>
      <c r="J226" s="75"/>
      <c r="K226" s="27"/>
      <c r="L226" s="27"/>
      <c r="M226" s="27"/>
      <c r="N226" s="17"/>
      <c r="O226" s="64"/>
    </row>
    <row r="227" spans="1:15">
      <c r="A227" s="28"/>
      <c r="B227" s="23" t="s">
        <v>186</v>
      </c>
      <c r="C227" s="24"/>
      <c r="D227" s="24"/>
      <c r="E227" s="24"/>
      <c r="F227" s="24"/>
      <c r="G227" s="24"/>
      <c r="H227" s="24"/>
      <c r="I227" s="24"/>
      <c r="J227" s="26">
        <f>SUM(J221:J225)/5</f>
        <v>51.029311482514409</v>
      </c>
      <c r="K227" s="27"/>
      <c r="L227" s="27"/>
      <c r="M227" s="27"/>
      <c r="N227" s="17"/>
      <c r="O227" s="64"/>
    </row>
    <row r="228" spans="1:15">
      <c r="N228" s="17"/>
      <c r="O228" s="64"/>
    </row>
    <row r="229" spans="1:15">
      <c r="B229" s="76"/>
      <c r="N229" s="17"/>
      <c r="O229" s="64"/>
    </row>
    <row r="230" spans="1:15">
      <c r="I230" s="77"/>
      <c r="N230" s="17"/>
      <c r="O230" s="64"/>
    </row>
    <row r="231" spans="1:15">
      <c r="N231" s="17"/>
      <c r="O231" s="64"/>
    </row>
    <row r="232" spans="1:15">
      <c r="N232" s="17"/>
      <c r="O232" s="64"/>
    </row>
    <row r="233" spans="1:15">
      <c r="N233" s="17"/>
      <c r="O233" s="64"/>
    </row>
    <row r="234" spans="1:15">
      <c r="N234" s="17"/>
      <c r="O234" s="64"/>
    </row>
    <row r="235" spans="1:15">
      <c r="N235" s="17"/>
      <c r="O235" s="64"/>
    </row>
    <row r="236" spans="1:15">
      <c r="N236" s="17"/>
      <c r="O236" s="64"/>
    </row>
  </sheetData>
  <mergeCells count="58">
    <mergeCell ref="A1:K1"/>
    <mergeCell ref="A4:A5"/>
    <mergeCell ref="B4:B5"/>
    <mergeCell ref="C4:C5"/>
    <mergeCell ref="D4:D5"/>
    <mergeCell ref="E4:I4"/>
    <mergeCell ref="J4:J5"/>
    <mergeCell ref="K4:M4"/>
    <mergeCell ref="N4:N5"/>
    <mergeCell ref="A6:M6"/>
    <mergeCell ref="A60:A61"/>
    <mergeCell ref="B60:B61"/>
    <mergeCell ref="C60:C61"/>
    <mergeCell ref="D60:D61"/>
    <mergeCell ref="E60:I60"/>
    <mergeCell ref="J60:J61"/>
    <mergeCell ref="K60:M60"/>
    <mergeCell ref="A62:M62"/>
    <mergeCell ref="A113:A114"/>
    <mergeCell ref="B113:B114"/>
    <mergeCell ref="C113:C114"/>
    <mergeCell ref="D113:D114"/>
    <mergeCell ref="E113:I113"/>
    <mergeCell ref="J113:J114"/>
    <mergeCell ref="K113:M113"/>
    <mergeCell ref="A115:M115"/>
    <mergeCell ref="A138:A139"/>
    <mergeCell ref="B138:B139"/>
    <mergeCell ref="C138:C139"/>
    <mergeCell ref="D138:D139"/>
    <mergeCell ref="E138:I138"/>
    <mergeCell ref="J138:J139"/>
    <mergeCell ref="K138:M138"/>
    <mergeCell ref="A140:M140"/>
    <mergeCell ref="A158:A159"/>
    <mergeCell ref="B158:B159"/>
    <mergeCell ref="C158:C159"/>
    <mergeCell ref="D158:D159"/>
    <mergeCell ref="E158:I158"/>
    <mergeCell ref="J158:J159"/>
    <mergeCell ref="K158:M158"/>
    <mergeCell ref="A160:M160"/>
    <mergeCell ref="A201:A202"/>
    <mergeCell ref="B201:B202"/>
    <mergeCell ref="C201:C202"/>
    <mergeCell ref="D201:D202"/>
    <mergeCell ref="E201:I201"/>
    <mergeCell ref="J201:J202"/>
    <mergeCell ref="K201:M201"/>
    <mergeCell ref="A220:M220"/>
    <mergeCell ref="A203:M203"/>
    <mergeCell ref="A218:A219"/>
    <mergeCell ref="B218:B219"/>
    <mergeCell ref="C218:C219"/>
    <mergeCell ref="D218:D219"/>
    <mergeCell ref="E218:I218"/>
    <mergeCell ref="J218:J219"/>
    <mergeCell ref="K218:M218"/>
  </mergeCells>
  <pageMargins left="0.78749999999999998" right="0.78749999999999998" top="1.05277777777778" bottom="1.05277777777778" header="0.78749999999999998" footer="0.78749999999999998"/>
  <pageSetup paperSize="9" scale="43" orientation="portrait" useFirstPageNumber="1" horizontalDpi="300" verticalDpi="300" r:id="rId1"/>
  <headerFooter>
    <oddHeader>&amp;C&amp;"Times New Roman,Звичайний"&amp;12&amp;A</oddHeader>
    <oddFooter>&amp;C&amp;"Times New Roman,Звичайний"&amp;12Сторінка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LibreOffice/7.5.5.2$Windows_X86_64 LibreOffice_project/ca8fe7424262805f223b9a2334bc7181abbcbf5e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Січень-червень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fedorchuk</cp:lastModifiedBy>
  <cp:revision>2</cp:revision>
  <dcterms:created xsi:type="dcterms:W3CDTF">2025-07-15T15:29:01Z</dcterms:created>
  <dcterms:modified xsi:type="dcterms:W3CDTF">2025-07-16T08:26:10Z</dcterms:modified>
  <dc:language>uk-UA</dc:language>
</cp:coreProperties>
</file>