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Лист1!$6:$7</definedName>
    <definedName name="_xlnm.Print_Area" localSheetId="0">Лист1!$A$1:$H$299</definedName>
  </definedNames>
  <calcPr calcId="125725"/>
</workbook>
</file>

<file path=xl/calcChain.xml><?xml version="1.0" encoding="utf-8"?>
<calcChain xmlns="http://schemas.openxmlformats.org/spreadsheetml/2006/main">
  <c r="G44" i="1"/>
  <c r="G99"/>
  <c r="F99"/>
  <c r="H100"/>
  <c r="H99" s="1"/>
  <c r="F91"/>
  <c r="G283"/>
  <c r="F283"/>
  <c r="H284"/>
  <c r="H270"/>
  <c r="G205"/>
  <c r="F205"/>
  <c r="H207"/>
  <c r="H206"/>
  <c r="G202"/>
  <c r="F202"/>
  <c r="H203"/>
  <c r="H202" s="1"/>
  <c r="H195"/>
  <c r="H196"/>
  <c r="H194"/>
  <c r="G188"/>
  <c r="F188"/>
  <c r="H189"/>
  <c r="H190"/>
  <c r="H169"/>
  <c r="G157"/>
  <c r="F157"/>
  <c r="H158"/>
  <c r="H157" s="1"/>
  <c r="H138"/>
  <c r="H139"/>
  <c r="H140"/>
  <c r="H150"/>
  <c r="H151"/>
  <c r="F130"/>
  <c r="H132"/>
  <c r="H92"/>
  <c r="H93"/>
  <c r="G91"/>
  <c r="G72"/>
  <c r="F72"/>
  <c r="H73"/>
  <c r="H72" s="1"/>
  <c r="G59"/>
  <c r="F59"/>
  <c r="H68"/>
  <c r="H67"/>
  <c r="F81"/>
  <c r="H63"/>
  <c r="H64"/>
  <c r="H65"/>
  <c r="H66"/>
  <c r="H62"/>
  <c r="H60"/>
  <c r="H55"/>
  <c r="H54"/>
  <c r="H52"/>
  <c r="H50"/>
  <c r="H46"/>
  <c r="G294"/>
  <c r="G293" s="1"/>
  <c r="G290"/>
  <c r="G288" s="1"/>
  <c r="G287" s="1"/>
  <c r="G277"/>
  <c r="H271"/>
  <c r="G273"/>
  <c r="G268"/>
  <c r="G265"/>
  <c r="G261"/>
  <c r="F258"/>
  <c r="G258"/>
  <c r="G255"/>
  <c r="G252"/>
  <c r="G249"/>
  <c r="G246"/>
  <c r="G238"/>
  <c r="G235"/>
  <c r="F219"/>
  <c r="G219"/>
  <c r="G209"/>
  <c r="G192"/>
  <c r="G178"/>
  <c r="G175"/>
  <c r="G172"/>
  <c r="G166"/>
  <c r="G163"/>
  <c r="G148"/>
  <c r="G145"/>
  <c r="G135"/>
  <c r="G130"/>
  <c r="F126"/>
  <c r="G126"/>
  <c r="G120"/>
  <c r="G118" s="1"/>
  <c r="G117" s="1"/>
  <c r="G114"/>
  <c r="G111"/>
  <c r="G108"/>
  <c r="G105"/>
  <c r="G96"/>
  <c r="G85"/>
  <c r="G81"/>
  <c r="G78"/>
  <c r="G75"/>
  <c r="G38"/>
  <c r="G35"/>
  <c r="G31"/>
  <c r="G27"/>
  <c r="H28"/>
  <c r="H29"/>
  <c r="H32"/>
  <c r="H33"/>
  <c r="H36"/>
  <c r="H35" s="1"/>
  <c r="H39"/>
  <c r="H38" s="1"/>
  <c r="H45"/>
  <c r="H47"/>
  <c r="H48"/>
  <c r="H49"/>
  <c r="H51"/>
  <c r="H53"/>
  <c r="H56"/>
  <c r="H57"/>
  <c r="H61"/>
  <c r="H69"/>
  <c r="H70"/>
  <c r="H76"/>
  <c r="H75" s="1"/>
  <c r="H79"/>
  <c r="H78" s="1"/>
  <c r="H82"/>
  <c r="H83"/>
  <c r="H86"/>
  <c r="H85" s="1"/>
  <c r="H94"/>
  <c r="H97"/>
  <c r="H96" s="1"/>
  <c r="H106"/>
  <c r="H105" s="1"/>
  <c r="H109"/>
  <c r="H108" s="1"/>
  <c r="H112"/>
  <c r="H111" s="1"/>
  <c r="H115"/>
  <c r="H114" s="1"/>
  <c r="H121"/>
  <c r="H120" s="1"/>
  <c r="H118" s="1"/>
  <c r="H117" s="1"/>
  <c r="H127"/>
  <c r="H128"/>
  <c r="H131"/>
  <c r="H133"/>
  <c r="H136"/>
  <c r="H137"/>
  <c r="H146"/>
  <c r="H145" s="1"/>
  <c r="H149"/>
  <c r="H152"/>
  <c r="H155"/>
  <c r="H164"/>
  <c r="H163" s="1"/>
  <c r="H167"/>
  <c r="H168"/>
  <c r="H170"/>
  <c r="H173"/>
  <c r="H172" s="1"/>
  <c r="H176"/>
  <c r="H175" s="1"/>
  <c r="H179"/>
  <c r="H180"/>
  <c r="H181"/>
  <c r="H182"/>
  <c r="H183"/>
  <c r="H184"/>
  <c r="H185"/>
  <c r="H186"/>
  <c r="H193"/>
  <c r="H197"/>
  <c r="H198"/>
  <c r="H199"/>
  <c r="H200"/>
  <c r="H210"/>
  <c r="H211"/>
  <c r="H212"/>
  <c r="H213"/>
  <c r="H214"/>
  <c r="H215"/>
  <c r="H216"/>
  <c r="H217"/>
  <c r="H220"/>
  <c r="H221"/>
  <c r="H222"/>
  <c r="H223"/>
  <c r="H224"/>
  <c r="H225"/>
  <c r="H226"/>
  <c r="H227"/>
  <c r="H228"/>
  <c r="H229"/>
  <c r="H230"/>
  <c r="H236"/>
  <c r="H235" s="1"/>
  <c r="H239"/>
  <c r="H240"/>
  <c r="H241"/>
  <c r="H247"/>
  <c r="H246" s="1"/>
  <c r="H250"/>
  <c r="H249" s="1"/>
  <c r="H253"/>
  <c r="H252" s="1"/>
  <c r="H256"/>
  <c r="H255" s="1"/>
  <c r="H259"/>
  <c r="H258" s="1"/>
  <c r="H262"/>
  <c r="H263"/>
  <c r="H266"/>
  <c r="H265" s="1"/>
  <c r="H269"/>
  <c r="H274"/>
  <c r="H275"/>
  <c r="H278"/>
  <c r="H279"/>
  <c r="H280"/>
  <c r="H281"/>
  <c r="H285"/>
  <c r="H291"/>
  <c r="H290" s="1"/>
  <c r="H288" s="1"/>
  <c r="H297"/>
  <c r="G19"/>
  <c r="H20"/>
  <c r="H21"/>
  <c r="H22"/>
  <c r="H23"/>
  <c r="H24"/>
  <c r="H25"/>
  <c r="G16"/>
  <c r="H17"/>
  <c r="H16" s="1"/>
  <c r="G11"/>
  <c r="H13"/>
  <c r="H14"/>
  <c r="H12"/>
  <c r="G89" l="1"/>
  <c r="G88" s="1"/>
  <c r="H188"/>
  <c r="G161"/>
  <c r="G160" s="1"/>
  <c r="H238"/>
  <c r="H233" s="1"/>
  <c r="H232" s="1"/>
  <c r="H205"/>
  <c r="H31"/>
  <c r="G124"/>
  <c r="G123" s="1"/>
  <c r="G42"/>
  <c r="G41" s="1"/>
  <c r="G143"/>
  <c r="G142" s="1"/>
  <c r="H59"/>
  <c r="H261"/>
  <c r="H268"/>
  <c r="H273"/>
  <c r="H283"/>
  <c r="H148"/>
  <c r="H91"/>
  <c r="H89" s="1"/>
  <c r="H166"/>
  <c r="H178"/>
  <c r="H277"/>
  <c r="H219"/>
  <c r="H19"/>
  <c r="H135"/>
  <c r="H81"/>
  <c r="H11"/>
  <c r="H126"/>
  <c r="H130"/>
  <c r="H209"/>
  <c r="H27"/>
  <c r="H192"/>
  <c r="G233"/>
  <c r="G232" s="1"/>
  <c r="G244"/>
  <c r="G243" s="1"/>
  <c r="G103"/>
  <c r="G102" s="1"/>
  <c r="H103"/>
  <c r="H102" s="1"/>
  <c r="G9"/>
  <c r="G8" s="1"/>
  <c r="H124" l="1"/>
  <c r="H161"/>
  <c r="H160" s="1"/>
  <c r="H244"/>
  <c r="H243" s="1"/>
  <c r="H9"/>
  <c r="H8" s="1"/>
  <c r="G299"/>
  <c r="F96" l="1"/>
  <c r="F89" s="1"/>
  <c r="F85" l="1"/>
  <c r="F209"/>
  <c r="F178"/>
  <c r="F249" l="1"/>
  <c r="F154"/>
  <c r="H154" s="1"/>
  <c r="H143" s="1"/>
  <c r="F268"/>
  <c r="F265"/>
  <c r="F261"/>
  <c r="F246"/>
  <c r="F255"/>
  <c r="F238" l="1"/>
  <c r="F235"/>
  <c r="F27"/>
  <c r="F233" l="1"/>
  <c r="F75" l="1"/>
  <c r="F148"/>
  <c r="F135" l="1"/>
  <c r="F108"/>
  <c r="F124" l="1"/>
  <c r="H123" s="1"/>
  <c r="F44" l="1"/>
  <c r="H44" l="1"/>
  <c r="H42" s="1"/>
  <c r="H41" s="1"/>
  <c r="F38"/>
  <c r="F16" l="1"/>
  <c r="F31"/>
  <c r="F296"/>
  <c r="F290"/>
  <c r="F288" s="1"/>
  <c r="F277"/>
  <c r="F273"/>
  <c r="F252"/>
  <c r="F192"/>
  <c r="F175"/>
  <c r="F172"/>
  <c r="F166"/>
  <c r="F163"/>
  <c r="F145"/>
  <c r="F123"/>
  <c r="F120"/>
  <c r="F118" s="1"/>
  <c r="F117" s="1"/>
  <c r="F114"/>
  <c r="F111"/>
  <c r="F105"/>
  <c r="H88"/>
  <c r="F78"/>
  <c r="F42" s="1"/>
  <c r="F35"/>
  <c r="F19"/>
  <c r="F11"/>
  <c r="H142" l="1"/>
  <c r="F143"/>
  <c r="F142" s="1"/>
  <c r="F161"/>
  <c r="F160" s="1"/>
  <c r="F294"/>
  <c r="F293" s="1"/>
  <c r="H296"/>
  <c r="H294" s="1"/>
  <c r="H293" s="1"/>
  <c r="F287"/>
  <c r="H287"/>
  <c r="F9"/>
  <c r="F8" s="1"/>
  <c r="F244"/>
  <c r="F243" s="1"/>
  <c r="F103"/>
  <c r="F102" s="1"/>
  <c r="F41"/>
  <c r="F88"/>
  <c r="F232"/>
  <c r="H299" l="1"/>
  <c r="F299"/>
</calcChain>
</file>

<file path=xl/sharedStrings.xml><?xml version="1.0" encoding="utf-8"?>
<sst xmlns="http://schemas.openxmlformats.org/spreadsheetml/2006/main" count="369" uniqueCount="305">
  <si>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</si>
  <si>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</si>
  <si>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</si>
  <si>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</si>
  <si>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0200000</t>
  </si>
  <si>
    <t>Виконавчий комітет міської ради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</si>
  <si>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</si>
  <si>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</si>
  <si>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</si>
  <si>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</si>
  <si>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</si>
  <si>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Придбання автомобілів</t>
  </si>
  <si>
    <t>Придбання оргтехніки</t>
  </si>
  <si>
    <t>0217350</t>
  </si>
  <si>
    <t>0443</t>
  </si>
  <si>
    <t>Розроблення схем планування та забудови територій (містобудівної документації)</t>
  </si>
  <si>
    <t>Вдосконалення та розвиток містобудівного кадастру</t>
  </si>
  <si>
    <t>Доповнення містобудівного кадастру даними по приєднаних населених пунктах</t>
  </si>
  <si>
    <t>Розробка містобудівної документації на місцевому рівні</t>
  </si>
  <si>
    <t>Розробка схеми розміщення засобів зовнішньої реклами</t>
  </si>
  <si>
    <t>0217421</t>
  </si>
  <si>
    <t>7421</t>
  </si>
  <si>
    <t>0453</t>
  </si>
  <si>
    <t xml:space="preserve">Утримання та розвиток наземного електротранспорту </t>
  </si>
  <si>
    <t>Співфінансування проєкту "Оновлення інфраструктури електротранспорту м. Луцька"</t>
  </si>
  <si>
    <t>0217670</t>
  </si>
  <si>
    <t>0490</t>
  </si>
  <si>
    <t>Внески до статутного капіталу суб’єктів господарювання</t>
  </si>
  <si>
    <t>.0217700</t>
  </si>
  <si>
    <t>.0133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</si>
  <si>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</si>
  <si>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0600000</t>
  </si>
  <si>
    <t>0610000</t>
  </si>
  <si>
    <t>0611010</t>
  </si>
  <si>
    <t>0910</t>
  </si>
  <si>
    <t>Надання дошкільної освіти</t>
  </si>
  <si>
    <t>Усунення аварій, інших непередбачених ситуацій та придбання техніки для ЗДО</t>
  </si>
  <si>
    <t>0921</t>
  </si>
  <si>
    <t>0700000</t>
  </si>
  <si>
    <t>Управління охорони здоров'я</t>
  </si>
  <si>
    <t>0710000</t>
  </si>
  <si>
    <t>0800000</t>
  </si>
  <si>
    <t>Департамент соціальної політики</t>
  </si>
  <si>
    <t>0810000</t>
  </si>
  <si>
    <t>0810160</t>
  </si>
  <si>
    <t>0160</t>
  </si>
  <si>
    <t>Керівництво і управління у відповідній сфері у містах (місті Києві), селищах, селах, об’єднаних територіальних громадах</t>
  </si>
  <si>
    <t>Придбання техніки та обладнання</t>
  </si>
  <si>
    <t>0813104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</si>
  <si>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</si>
  <si>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</si>
  <si>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</si>
  <si>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0816082</t>
  </si>
  <si>
    <t>0610</t>
  </si>
  <si>
    <t>Придбання житла для окремих категорій населення відповідно до законодавства</t>
  </si>
  <si>
    <t xml:space="preserve">Забезпечення житлом на умовах співфінансування учасників бойових дій, осіб з інвалідністю внаслідок війни, бійців-добровольців, а також членів сімей загиблих (померлих), зниклих безвісти </t>
  </si>
  <si>
    <t>0900000</t>
  </si>
  <si>
    <t>Управління соціальних служб для сім'ї, дітей та молоді</t>
  </si>
  <si>
    <t>0910000</t>
  </si>
  <si>
    <t>0910160</t>
  </si>
  <si>
    <t>1000000</t>
  </si>
  <si>
    <t xml:space="preserve">Департамент культури </t>
  </si>
  <si>
    <t>1010000</t>
  </si>
  <si>
    <t>1014030</t>
  </si>
  <si>
    <t>0824</t>
  </si>
  <si>
    <t>Забезпечення діяльності бібліотек</t>
  </si>
  <si>
    <t>Придбання літератури для поповнення бібліотечного фонду</t>
  </si>
  <si>
    <t>Придбання техніки</t>
  </si>
  <si>
    <t>1115031</t>
  </si>
  <si>
    <t>0810</t>
  </si>
  <si>
    <t>Утримання та навчально-тренувальна робота комунальних дитячо-юнацьких спортивних шкіл</t>
  </si>
  <si>
    <t>Капітальний ремонт спортивних майданчиків</t>
  </si>
  <si>
    <t>1200000</t>
  </si>
  <si>
    <t xml:space="preserve">   Департамент житлово-комунального господарства</t>
  </si>
  <si>
    <t>1210000</t>
  </si>
  <si>
    <t>1210160</t>
  </si>
  <si>
    <t>Придбання комп’ютерної техніки</t>
  </si>
  <si>
    <t>1216011</t>
  </si>
  <si>
    <t>Експлуатація та технічне обслуговування житлового фонду</t>
  </si>
  <si>
    <t>1216015</t>
  </si>
  <si>
    <t>0620</t>
  </si>
  <si>
    <t>Забезпечення надійної та безперебійної експлуатації ліфтів</t>
  </si>
  <si>
    <t>Капітальний ремонт ліфтів</t>
  </si>
  <si>
    <t>1216017</t>
  </si>
  <si>
    <t xml:space="preserve">Інша діяльність, пов’язана з експлуатацією об’єктів житлово-комунального господарства </t>
  </si>
  <si>
    <t xml:space="preserve">Капітальний ремонт прибудинкових територій </t>
  </si>
  <si>
    <t>1216030</t>
  </si>
  <si>
    <t>Організація благоустрою населених пунктів</t>
  </si>
  <si>
    <t xml:space="preserve">Капітальний ремонт об'єктів благоустрою </t>
  </si>
  <si>
    <t>1217310</t>
  </si>
  <si>
    <t>Будівництво об'єктів житлово-комунального господарства</t>
  </si>
  <si>
    <t xml:space="preserve">Реконструкція мереж зовнішнього освітлення </t>
  </si>
  <si>
    <t>1217461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</si>
  <si>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</si>
  <si>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</si>
  <si>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Капітальний ремонт вулиць</t>
  </si>
  <si>
    <t>Будівництво світлофорних об'єктів</t>
  </si>
  <si>
    <t>Розробка схеми організації дорожнього руху</t>
  </si>
  <si>
    <t>Капітальний ремонт зупинок громадського транспорту</t>
  </si>
  <si>
    <t>1217670</t>
  </si>
  <si>
    <t>КП "Луцький Спецкомбінат" (придбання земельної ділянки для розширення кладовища в с. Гаразджа)</t>
  </si>
  <si>
    <t>КП "Парки і сквери" (придбання техніки)</t>
  </si>
  <si>
    <t xml:space="preserve">Департамент муніципальної варти </t>
  </si>
  <si>
    <t xml:space="preserve">Департамент муніципальної варти  </t>
  </si>
  <si>
    <t>1410160</t>
  </si>
  <si>
    <t>1417370</t>
  </si>
  <si>
    <t>7370</t>
  </si>
  <si>
    <t>Реалізація інших заходів щодо соціально-економічного розвитку територій</t>
  </si>
  <si>
    <t>1500000</t>
  </si>
  <si>
    <t>Управління капітального будівництва</t>
  </si>
  <si>
    <t>1510000</t>
  </si>
  <si>
    <t>1517321</t>
  </si>
  <si>
    <t>Будівництво освітніх установ та закладів</t>
  </si>
  <si>
    <t>1517370</t>
  </si>
  <si>
    <t>Департамент "Центр надання адміністративних послуг у місті Луцьку"</t>
  </si>
  <si>
    <t>3410160</t>
  </si>
  <si>
    <t>Придбання обладнання і предметів довгострокового користування</t>
  </si>
  <si>
    <t>3710160</t>
  </si>
  <si>
    <t>Придбання  техніки</t>
  </si>
  <si>
    <t>ВСЬОГО</t>
  </si>
  <si>
    <t xml:space="preserve">Найменування інвестиційного проекту
</t>
  </si>
  <si>
    <t>КП "Ласка" - придбання автомобіля</t>
  </si>
  <si>
    <t>0214082</t>
  </si>
  <si>
    <t>4082</t>
  </si>
  <si>
    <t>0829</t>
  </si>
  <si>
    <t>Інші заходи в галузі культури і мистецтва</t>
  </si>
  <si>
    <t>0540</t>
  </si>
  <si>
    <t>Інша діяльність у сфері екології та охорони природних ресурсів</t>
  </si>
  <si>
    <t>0218330</t>
  </si>
  <si>
    <t>Департамент освіти</t>
  </si>
  <si>
    <t>ЗДО №1  - капітальний ремонт систем тепло-, водопостачання та каналізації</t>
  </si>
  <si>
    <t>КЗ "ДНЗ №6" -  відновлення автоматичної пожежної сигналізації</t>
  </si>
  <si>
    <t>ЗДО №26 - капітальний ремонт систем тепло-, водопостачання та каналізації</t>
  </si>
  <si>
    <t>ЗДО №11  - відновлення автоматичної пожежної сигналізації</t>
  </si>
  <si>
    <t>ЗДО №19  - капітальний ремонт коридорів</t>
  </si>
  <si>
    <t>КЗ "ДНЗ №21" -  капітальний ремонт систем тепло-, водопостачання та каналізації</t>
  </si>
  <si>
    <t>КЗ "Великоомелянівський ЗДО №44"  - капітальний ремонт приміщень (відкриття групи)</t>
  </si>
  <si>
    <t>0611021</t>
  </si>
  <si>
    <t>КЗ "Луцький НВК ЗОШ-І-ІІступенів №7" - відновлення автоматичної пожежної сигналізації</t>
  </si>
  <si>
    <t>Капітальний ремонт елементів благоустрою спортивного майданчика в с. Жидичин, вул. Богдана Хмельницького, 1</t>
  </si>
  <si>
    <t>КЗ "ЗСО Заборолівський ліцей №32" - відновлення автоматичної пожежної сигналізації</t>
  </si>
  <si>
    <t>0611141</t>
  </si>
  <si>
    <t>0990</t>
  </si>
  <si>
    <t>Забезпечення діяльності інших закладів у сфері освіти</t>
  </si>
  <si>
    <t>Придбання комп'ютерів для централізованої бухгалтерії</t>
  </si>
  <si>
    <t>Луцький НВК ЗОШ І-ІІ ступенів  №24-технологічний ліцей - капітальний ремонт систем тепло-, водопостачання та каналізації</t>
  </si>
  <si>
    <t>0611200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</si>
  <si>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</t>
  </si>
  <si>
    <t>КП "Медичне об'єднання Луцької міської територіальної громади" - придбання 32-сканного спірального комп'ютерного томографа</t>
  </si>
  <si>
    <t>0712010</t>
  </si>
  <si>
    <t>0731</t>
  </si>
  <si>
    <t>Багатопрофільна стаціонарна медична допомога населенню</t>
  </si>
  <si>
    <t>Капітальний ремонт газового котла</t>
  </si>
  <si>
    <t>0813031</t>
  </si>
  <si>
    <t>3031</t>
  </si>
  <si>
    <t>1030</t>
  </si>
  <si>
    <t>Надання інших пільг окремим категоріям громадян відповідно до закодавства</t>
  </si>
  <si>
    <t>Капітальний ремонт власних житлових будинків і квартир пільгових категорій громадян</t>
  </si>
  <si>
    <t>1011080</t>
  </si>
  <si>
    <t>0960</t>
  </si>
  <si>
    <t>Придбання музичних інструментів</t>
  </si>
  <si>
    <t>Трансформація бібліотечних закладів в сучасні осередки культури та центри громадської активності (капітальний ремонт приміщень бібліотечних закладів)</t>
  </si>
  <si>
    <t>0828</t>
  </si>
  <si>
    <t xml:space="preserve">Забезпечення діяльності палаців і будинків культури, клубів, центрів дозвілля та інших клубних закладів </t>
  </si>
  <si>
    <t>Придбання комп'ютерної техніки для КМЦ "Красне"</t>
  </si>
  <si>
    <t>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</si>
  <si>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>КЗ "ДЮСШ №4" - придбання гвинтівки</t>
  </si>
  <si>
    <t>0611070</t>
  </si>
  <si>
    <t>Надання спеціалізованої освіти мистецькими школами</t>
  </si>
  <si>
    <t>Надання позашкільної освіти закладами позашкільної освіти, заходи із позашкільної роботи з дітьми</t>
  </si>
  <si>
    <t>Придбання дитячого обладнання</t>
  </si>
  <si>
    <t>Капітальний ремонт контейнерних майданчиків</t>
  </si>
  <si>
    <t>Капітальний ремонт вбиральні на території кладовища в с.Гаразджа</t>
  </si>
  <si>
    <t>Капітальний ремонт  інших об'єктів</t>
  </si>
  <si>
    <t>Будівництво болардів</t>
  </si>
  <si>
    <t>Капітальний ремонт світлофорних об'єктів</t>
  </si>
  <si>
    <t>Капітальний ремонт болардів</t>
  </si>
  <si>
    <t xml:space="preserve">Реконструкція об'єктів благоустрою </t>
  </si>
  <si>
    <t>Реконструкція новорічної ілюмінації</t>
  </si>
  <si>
    <t>Реконструкція полігону для збору ТПВ в с. Брище</t>
  </si>
  <si>
    <t xml:space="preserve">Капітальний ремонт об'єктів житлового фонду </t>
  </si>
  <si>
    <t xml:space="preserve">Капітальний ремонт фасадів житлових будинків </t>
  </si>
  <si>
    <t>Капітальний ремонт автентичних вхідних дверей будинків комунальної власності</t>
  </si>
  <si>
    <t>КП "Луцькводоканал"- підвищення енергоефективності та надійності системи водопостачання та водовідведення м.Луцька (кошти позики НЕФКО 4)</t>
  </si>
  <si>
    <t xml:space="preserve">КП "Луцьке підприємство електротранспорту" - придбання мідного проводу та запчастин до контактної мережі </t>
  </si>
  <si>
    <t xml:space="preserve">КП "Луцькводоканал" - співфінансування до позики на підвищення енергоефективності та надійності системи водопостачання та водовідведення м.Луцька </t>
  </si>
  <si>
    <t xml:space="preserve">КП "Луцькводоканал"- відновлення потужностей водозаборів </t>
  </si>
  <si>
    <t>КП "Луцькводоканал"- автоматизація процесів управління обладнання</t>
  </si>
  <si>
    <t>КП "Луцькводоканал" - реконструкція мереж водопостачання та запірно-регулювальної арматури</t>
  </si>
  <si>
    <t>КП "Луцькводоканал" - будівництво КНС для перекачування промивних вод Дубнівського водозабору</t>
  </si>
  <si>
    <t>ДКП "Луцьктепло" - виконання умов кредитного договору з ЄБРР</t>
  </si>
  <si>
    <t>ДКП "Луцьктепло" - сплата місцевого внеску згідно умов кредитного договору з ЄБРР</t>
  </si>
  <si>
    <t>КП "Луцький Спецкомбінат"  (придбання техніки)</t>
  </si>
  <si>
    <t>1216090</t>
  </si>
  <si>
    <t>0640</t>
  </si>
  <si>
    <t>Інша діяльність у сфері житлово-комунального господарства</t>
  </si>
  <si>
    <t>Нове будівництво волоконно-оптичних ліній зв'язку  зі встановленням камер відеоспостереження  в населених пунктах Луцької міської територіальної громади: встановлення нових та перенесення існуючих камер відеоспостереження в населених пунктах Луцької ОТРГ на вїзді зі сторони Ковеля (Зміїнець, Милуші, Княгининок, Рокині, Брище)  (програма "Безпечне місто Луцьк")</t>
  </si>
  <si>
    <t>Виготовлення проєктної документації для нових проєктів (програма "Безпечне місто Луцьк")</t>
  </si>
  <si>
    <t>Надання загальної середньої освіти закладами загальної середньої освіти</t>
  </si>
  <si>
    <t>1511021</t>
  </si>
  <si>
    <t>1513104</t>
  </si>
  <si>
    <t>Капітальний ремонт частини приміщень  терцентру соцобслуговування (надання соціальних послуг) на вул.Данила Галицького, 18 в м.Луцьк</t>
  </si>
  <si>
    <t>1514030</t>
  </si>
  <si>
    <t>Капітальний ремонт будинку культури с.Боголюби (відмостка)</t>
  </si>
  <si>
    <t>1511010</t>
  </si>
  <si>
    <t>1516090</t>
  </si>
  <si>
    <t>Реконструкція ЗОШ 1-Ш ступенів на вул.Володимирській, 47 в с.Забороль Луцького району Волинської області (коригування)</t>
  </si>
  <si>
    <t>Капітальний ремонт частини адмінприміщення на вул.Кравчука, 12 в м.Луцьк</t>
  </si>
  <si>
    <t>Капітальний ремонт даху  адмінприміщення на вул. Б.Хмельницького, 21</t>
  </si>
  <si>
    <r>
      <t>Створення мистецького творчого простору в НВК №26 (</t>
    </r>
    <r>
      <rPr>
        <i/>
        <sz val="14"/>
        <rFont val="Times New Roman"/>
        <family val="1"/>
        <charset val="204"/>
      </rPr>
      <t>Бюджет участі</t>
    </r>
    <r>
      <rPr>
        <sz val="14"/>
        <rFont val="Times New Roman"/>
        <family val="1"/>
        <charset val="204"/>
      </rPr>
      <t>)</t>
    </r>
  </si>
  <si>
    <r>
      <t>Створення території корисного дозвілля біля ПУМ (</t>
    </r>
    <r>
      <rPr>
        <i/>
        <sz val="14"/>
        <rFont val="Times New Roman"/>
        <family val="1"/>
        <charset val="204"/>
      </rPr>
      <t>Бюджет участі)</t>
    </r>
  </si>
  <si>
    <t>Департамент молоді та спорту</t>
  </si>
  <si>
    <t xml:space="preserve"> Департамент фінансів, бюджету та аудиту</t>
  </si>
  <si>
    <t>Забезпечення діяльності централізованої бухгалтерії</t>
  </si>
  <si>
    <t xml:space="preserve">Придбання техніки </t>
  </si>
  <si>
    <t>Придбання обладнання</t>
  </si>
  <si>
    <t>Придбання засобів навчання для ЗДО</t>
  </si>
  <si>
    <t>Придбання засобів навчання для ЗЗСО</t>
  </si>
  <si>
    <t>Капітальний ремонт парку імені  900-річчя Луцька</t>
  </si>
  <si>
    <t>1511080</t>
  </si>
  <si>
    <t>Капітальний ремонт даху КП "Луцька музична школа №3"</t>
  </si>
  <si>
    <t>1517640</t>
  </si>
  <si>
    <t>0470</t>
  </si>
  <si>
    <t>Заходи з енергозбереження</t>
  </si>
  <si>
    <t>Енергоефективність в громадських будівлях м.Луцька (ПКД  для капітального ремонту КЗ "ЗОШ №2", КЗ" НВК ЗОШ №7", КЗ" ЗСО Боголюбський ліцей №30", КЗ "ЗСО Жидичинський ліцей №31") (співфінансування)</t>
  </si>
  <si>
    <t xml:space="preserve">Співфінансування проєкту “Нове життя старого міста: ревіталізація пам'яток історико-культурної спадщини Луцька та Любліна” </t>
  </si>
  <si>
    <t>Розробка проєктної документації за результатами містобудівних конкурсів</t>
  </si>
  <si>
    <t>Розробка проєктної документації з організації та благоустрою парків</t>
  </si>
  <si>
    <t xml:space="preserve">Співфінансування до проєкту “Спільний пошук нових рішень у комунальному господарстві: поводження з органічними відходами у Луцькій МТГ” </t>
  </si>
  <si>
    <t xml:space="preserve">Надання загальної середньої освіти закладами загальної середньої освіти </t>
  </si>
  <si>
    <r>
      <t>Рекреаційно-туристична зона "Байрак", с. Рокині (придбання канатної смуги перешкод) (</t>
    </r>
    <r>
      <rPr>
        <i/>
        <sz val="14"/>
        <rFont val="Times New Roman"/>
        <family val="1"/>
        <charset val="204"/>
      </rPr>
      <t>Бюджет участі</t>
    </r>
    <r>
      <rPr>
        <sz val="14"/>
        <rFont val="Times New Roman"/>
        <family val="1"/>
        <charset val="204"/>
      </rPr>
      <t>)</t>
    </r>
  </si>
  <si>
    <t>Реконструкція мереж газопостачання  при закритті підвальних котелень з виготовленням ПКД</t>
  </si>
  <si>
    <t>Капітальний ремонт скверів</t>
  </si>
  <si>
    <r>
      <t>Реконструкція мереж зовнішнього освітлення по вул.     Д.Іващенка та ліцею №27 (</t>
    </r>
    <r>
      <rPr>
        <i/>
        <sz val="14"/>
        <rFont val="Times New Roman"/>
        <family val="1"/>
        <charset val="204"/>
      </rPr>
      <t>Бюджет участі)</t>
    </r>
  </si>
  <si>
    <t>Капітальний ремонт мостів та шляхопроводів</t>
  </si>
  <si>
    <t>Проєкт "Оновлення інфраструктури електротранспорту м. Луцька" (кошти позики ЄІБ)</t>
  </si>
  <si>
    <t>Нове будівництво з  встановлення камер відеоспостереження по пр. Відродження (програма "Безпечне місто Луцьк")</t>
  </si>
  <si>
    <t xml:space="preserve">Капітальний ремонт фасаду і даху Луцької  спеціалізованої  школи І-Ш ступенів №5 Луцької міської ради  Волинської області </t>
  </si>
  <si>
    <t>Забезпечення діяльності інших закладів  в галузі культури і мистецтва</t>
  </si>
  <si>
    <t>Капітальний ремонт будівлі  по вул. Драгоманова, 1 для створення Музею історії та культури м.Луцька</t>
  </si>
  <si>
    <t>Капітальний ремонт приміщення клубу "Сучасник" на вул. Конякіна, 14 в м. Луцьку Волинської області</t>
  </si>
  <si>
    <t>Придбання комп'ютерної техніки для будинку культури с. Забороль</t>
  </si>
  <si>
    <t>Нове будівництво вольєрів КП "Луцький зоопарк" на вул.Глушець, 16</t>
  </si>
  <si>
    <t>Капітальний ремонт вольєрів  КП "Ласка" на вул. Мамсурова, 9</t>
  </si>
  <si>
    <t>Виготовлення ПКД та капітальний ремонт системи теплопостачання примішення КП "Ласка" на вул. Мамсурова, 9</t>
  </si>
  <si>
    <t>Виготовлення проєктно-кошторисної документації на капітальний ремонт КЗ "Боголюбський ЗДО №43"</t>
  </si>
  <si>
    <t>Виготовлення проєктно-кошторисної документації на капітальний ремонт приміщення бібліотеки-філії №10 на Київському майдані, 13</t>
  </si>
  <si>
    <t>Реконструкція КЗ "ЗОШ №13" на вул.Чернишевського, 29</t>
  </si>
  <si>
    <t>Капітальний ремонт приміщення УСССМ по пр. Соборності, 18 м.Луцьк</t>
  </si>
  <si>
    <t>0617321</t>
  </si>
  <si>
    <t>Луцький НВК ЗОШ І-ІІ ступенів  №24-технологічний ліцей - будівництво стадіону</t>
  </si>
  <si>
    <t>Капітальний ремонт дитячого обладнання на пр. Соборності під Урбан-парк</t>
  </si>
  <si>
    <t>0712030</t>
  </si>
  <si>
    <t>0733</t>
  </si>
  <si>
    <t>Лікарсько-акушерська допомога вагітним, породіллям та новонародженим</t>
  </si>
  <si>
    <t>КП "Луцький клінічний клінічний пологовий будинок" - придбання медичного обладнання</t>
  </si>
  <si>
    <t xml:space="preserve">Дані про стан фінансування видатків за рахунок бюджету розвитку в 2022 році  </t>
  </si>
  <si>
    <t xml:space="preserve">Обсяг видатків
бюджету
розвитку, гривень
</t>
  </si>
  <si>
    <t>Залишки астгнувань</t>
  </si>
  <si>
    <t>ГРН</t>
  </si>
  <si>
    <t>ЗДО №5 - придбання промислової пральної машини (депутат Жупанюк А.Ю.)</t>
  </si>
  <si>
    <t>ЗДО №19  - капітальний ремонт приміщення</t>
  </si>
  <si>
    <t xml:space="preserve">ЗДО №24 -  капітальний ремонт системи опалення </t>
  </si>
  <si>
    <t>ЗДО №31 - капітальний ремонт покрівлі</t>
  </si>
  <si>
    <t>КЗ "ДНЗ (ясла-садок) №41" - придбання гладильного пресу</t>
  </si>
  <si>
    <t>КЗ "Луцький ліцей №3" - придбання інтерактивних дошок</t>
  </si>
  <si>
    <t>КЗ "Луцький НВК ЗОШ І-ІІ ступенів №10 - професійний ліцей" - придбання інтерактивної дошки</t>
  </si>
  <si>
    <t>КЗ "Луцька ЗОШ І-ІІІ ступенів №13" - придбання інтерактивної дошки</t>
  </si>
  <si>
    <t>КЗ "Луцька ЗОШ-І-ІІІ ступенів №15" - капітальний ремонт харчоблоку</t>
  </si>
  <si>
    <t>КЗ ЗСО "Одерадівський ліцей №37" - капітальний ремонт димової труби</t>
  </si>
  <si>
    <r>
      <t>Встановлення фільтрів очищення води у Прилуцькому ліцеї №29 (</t>
    </r>
    <r>
      <rPr>
        <i/>
        <sz val="14"/>
        <rFont val="Times New Roman"/>
        <family val="1"/>
        <charset val="204"/>
      </rPr>
      <t>Бюджет участі сільських і селищних територій)</t>
    </r>
  </si>
  <si>
    <t>0611025</t>
  </si>
  <si>
    <t>0922</t>
  </si>
  <si>
    <t xml:space="preserve">Надання загальної середньої освіти навчально-реабілітаційними центрами для дітей з особливими освітніми потребами, зумовленими складними полрушеннями розвитку </t>
  </si>
  <si>
    <t>КЗ "Луцький НРЦ" - капітальний ремонт елементів благоустрою</t>
  </si>
  <si>
    <t xml:space="preserve">КП "Медичне об'єднання Луцької міської територіальної громади" - закупівля послуг щодо проєктування та встановлення кисневої станції (Субвенція з місцевого бюджету на закупівлю опорними закладами охорони здоров’я  послуг щодо проектування та встановлення кисневих станцій за рахунок відповідної субвенції з державного бюджету (залишок, що утворився на 01.01.2022)
</t>
  </si>
  <si>
    <t xml:space="preserve">КП "Медичне об'єднання Луцької міської територіальної громади" - закупівля послуг щодо проєктування та встановлення кисневої станції (співфінансування до субвенції з місцевого бюджету на закупівлю опорними закладами охорони здоров’я  послуг щодо проектування та встановлення кисневих станцій за рахунок відповідної субвенції з державного бюджету (залишок, що утворився на 01.01.2022)
</t>
  </si>
  <si>
    <t>Придбання літератури для поповнення бібліотечного фонду (книга "Євген Коновалець та його доба")</t>
  </si>
  <si>
    <t>Капітальний ремонт спортивного майданчика по вул. Кравчука, 4</t>
  </si>
  <si>
    <r>
      <t>Громадський простір "Корисне дозвілля - здорове майбутнє" в с.Кульчин (</t>
    </r>
    <r>
      <rPr>
        <i/>
        <sz val="14"/>
        <rFont val="Times New Roman"/>
        <family val="1"/>
        <charset val="204"/>
      </rPr>
      <t>Бюджет участі сільських і селищних територій)</t>
    </r>
  </si>
  <si>
    <t>КЗ "Центр культури "Княгининок" - придбання сценічних костюмів та взуття</t>
  </si>
  <si>
    <t>КЗ "Палац культури міста Луцька" - придбання сценічних костюмів та взуття</t>
  </si>
  <si>
    <r>
      <t>Реалізація проєкту «День 55-го мікрорайону «Творчість та спорт єднає серця» (</t>
    </r>
    <r>
      <rPr>
        <i/>
        <sz val="14"/>
        <color indexed="8"/>
        <rFont val="Times New Roman"/>
        <family val="1"/>
        <charset val="204"/>
      </rPr>
      <t>Бюджет участі</t>
    </r>
    <r>
      <rPr>
        <sz val="14"/>
        <color indexed="8"/>
        <rFont val="Times New Roman"/>
        <family val="1"/>
        <charset val="204"/>
      </rPr>
      <t xml:space="preserve">) </t>
    </r>
  </si>
  <si>
    <t>Будівництво споруд, установ та закладів фізичної культури і спорту</t>
  </si>
  <si>
    <t>Будівництво спортивних майданчиків</t>
  </si>
  <si>
    <t>Капітальний ремонт балконів житлових будинків по пр. Волі</t>
  </si>
  <si>
    <t>КП "Луцькводоканал" - придбання комунальної техніки (Субвенція з державного бюджету місцевим бюджетам на розвиток комунальної інфраструктури, в тому числі на придбання комунальної техніки (залишок, що утворився на 01.01.2022)</t>
  </si>
  <si>
    <t xml:space="preserve">Реконструкція мереж зовнішнього освітлення по вул. Мамсурова </t>
  </si>
  <si>
    <t>Реконструкція мереж зовнішнього освітлення дитячого майданчика (парк "Карамелька")</t>
  </si>
  <si>
    <t>Реконструкція мереж зовнішнього освітлення прибудинкової території за адресою Київський майдан, 1,3,5</t>
  </si>
  <si>
    <t>1217330</t>
  </si>
  <si>
    <t>Будівництво інших обєктів комунальної власності</t>
  </si>
  <si>
    <t>Капітальний ремонт фасаду Палацу урочистих подій по пр. Соборності, 18</t>
  </si>
  <si>
    <t>Виконання інвестиційних проектів в рамках здійснення заходів щодо соціально-економічного розвитку окремих територій</t>
  </si>
  <si>
    <t>Капітальний ремонт скверу біля навчально-виховного комплексу № 26 на вул. Кравчука в м. Луцьку (Субвенція з державного бюджету місцевим бюджетам на здійснення заходів щодо соціально-економічного розвитку окремих територій, залишок станом на 01.01.2022)</t>
  </si>
  <si>
    <t>Реалізація проєкту "Урбан-парк"Молодіжний" (по проспекту Молоді у м.Луцьку) (Субвенція з державного бюджету місцевим бюджетам на здійснення заходів щодо соціально-економічного розвитку окремих територій, залишок станом на 01.01.2022)</t>
  </si>
  <si>
    <t>КП "Ласка" - капітальний ремонт мереж водовідведення ветеринарного та комплексно-ветеринарного приміщення за адресою м. Луцьк, вул. Мамсурова, 9</t>
  </si>
  <si>
    <t>0712080</t>
  </si>
  <si>
    <t>2080</t>
  </si>
  <si>
    <t>0721</t>
  </si>
  <si>
    <t>Амбулаторно-поліклінічна допомога населенню, крім первинної медичної допомоги</t>
  </si>
  <si>
    <t>КП "Луцька міська дитяча поліклініка" - капітальний ремонт офтальмологічного відділення</t>
  </si>
  <si>
    <t>Підвищення енергетичної ефективності в громадських будівлях          (ДНЗ № 7) НЕФКО</t>
  </si>
  <si>
    <t>ТРАВЕНЬ 2022</t>
  </si>
  <si>
    <t>Профінансовано станом на 31.05.2022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</si>
</sst>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30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5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b/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5"/>
      <name val="Times New Roman"/>
      <family val="1"/>
      <charset val="204"/>
    </font>
    <font>
      <i/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20"/>
      <name val="Times New Roman"/>
      <family val="1"/>
      <charset val="204"/>
    </font>
    <font>
      <b/>
      <i/>
      <sz val="1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6"/>
      <name val="Calibri"/>
      <family val="2"/>
      <charset val="204"/>
    </font>
    <font>
      <sz val="7"/>
      <name val="Calibri"/>
      <family val="2"/>
      <charset val="204"/>
      <scheme val="minor"/>
    </font>
    <font>
      <sz val="11"/>
      <name val="Calibri"/>
      <family val="2"/>
      <charset val="204"/>
    </font>
    <font>
      <b/>
      <i/>
      <sz val="12"/>
      <name val="Times New Roman"/>
      <family val="1"/>
      <charset val="204"/>
    </font>
    <font>
      <sz val="1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2">
    <xf numFmtId="0" fontId="0" fillId="0" borderId="0"/>
    <xf numFmtId="0" fontId="27" fillId="0" borderId="0"/>
  </cellStyleXfs>
  <cellXfs count="130">
    <xf numFmtId="0" fontId="0" fillId="0" borderId="0" xfId="0"/>
    <xf numFmtId="49" fontId="9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wrapText="1"/>
    </xf>
    <xf numFmtId="0" fontId="9" fillId="0" borderId="2" xfId="0" applyFont="1" applyFill="1" applyBorder="1" applyAlignment="1">
      <alignment horizontal="center" vertical="center"/>
    </xf>
    <xf numFmtId="0" fontId="11" fillId="0" borderId="2" xfId="0" applyFont="1" applyFill="1" applyBorder="1"/>
    <xf numFmtId="0" fontId="11" fillId="0" borderId="3" xfId="0" applyFont="1" applyFill="1" applyBorder="1" applyAlignment="1">
      <alignment wrapText="1"/>
    </xf>
    <xf numFmtId="49" fontId="9" fillId="0" borderId="3" xfId="0" applyNumberFormat="1" applyFont="1" applyFill="1" applyBorder="1" applyAlignment="1">
      <alignment horizontal="center" vertical="center"/>
    </xf>
    <xf numFmtId="0" fontId="13" fillId="0" borderId="2" xfId="0" applyFont="1" applyFill="1" applyBorder="1"/>
    <xf numFmtId="0" fontId="13" fillId="0" borderId="3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/>
    <xf numFmtId="0" fontId="13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164" fontId="13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wrapText="1"/>
    </xf>
    <xf numFmtId="0" fontId="10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wrapText="1"/>
    </xf>
    <xf numFmtId="0" fontId="25" fillId="0" borderId="2" xfId="0" applyFont="1" applyFill="1" applyBorder="1" applyAlignment="1">
      <alignment wrapText="1"/>
    </xf>
    <xf numFmtId="0" fontId="11" fillId="0" borderId="3" xfId="0" applyFont="1" applyFill="1" applyBorder="1" applyAlignment="1">
      <alignment horizontal="left" wrapText="1"/>
    </xf>
    <xf numFmtId="4" fontId="8" fillId="0" borderId="2" xfId="0" applyNumberFormat="1" applyFont="1" applyFill="1" applyBorder="1"/>
    <xf numFmtId="4" fontId="2" fillId="0" borderId="2" xfId="0" applyNumberFormat="1" applyFont="1" applyFill="1" applyBorder="1"/>
    <xf numFmtId="49" fontId="6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center" wrapText="1"/>
    </xf>
    <xf numFmtId="0" fontId="21" fillId="0" borderId="0" xfId="0" applyFont="1" applyFill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49" fontId="18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1" fillId="0" borderId="0" xfId="0" applyFont="1" applyFill="1" applyBorder="1" applyAlignment="1"/>
    <xf numFmtId="3" fontId="1" fillId="0" borderId="0" xfId="0" applyNumberFormat="1" applyFont="1" applyFill="1" applyBorder="1"/>
    <xf numFmtId="0" fontId="1" fillId="0" borderId="0" xfId="0" applyFont="1" applyFill="1" applyBorder="1" applyAlignment="1">
      <alignment horizontal="right"/>
    </xf>
    <xf numFmtId="0" fontId="19" fillId="0" borderId="0" xfId="0" applyFont="1" applyFill="1" applyBorder="1"/>
    <xf numFmtId="0" fontId="19" fillId="0" borderId="0" xfId="0" applyFont="1" applyFill="1"/>
    <xf numFmtId="0" fontId="19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3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right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Fill="1" applyBorder="1" applyAlignment="1">
      <alignment horizontal="center" vertical="center" wrapText="1"/>
    </xf>
    <xf numFmtId="3" fontId="13" fillId="0" borderId="2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65" fontId="17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/>
    </xf>
    <xf numFmtId="4" fontId="8" fillId="0" borderId="2" xfId="0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wrapText="1"/>
    </xf>
    <xf numFmtId="164" fontId="11" fillId="0" borderId="3" xfId="0" applyNumberFormat="1" applyFont="1" applyFill="1" applyBorder="1" applyAlignment="1">
      <alignment horizontal="left"/>
    </xf>
    <xf numFmtId="0" fontId="1" fillId="0" borderId="2" xfId="0" applyFont="1" applyFill="1" applyBorder="1"/>
    <xf numFmtId="49" fontId="6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/>
    <xf numFmtId="0" fontId="11" fillId="0" borderId="3" xfId="0" applyFont="1" applyFill="1" applyBorder="1" applyAlignment="1"/>
    <xf numFmtId="0" fontId="9" fillId="0" borderId="3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1" fillId="0" borderId="8" xfId="0" applyFont="1" applyFill="1" applyBorder="1" applyAlignment="1">
      <alignment horizontal="left" wrapText="1"/>
    </xf>
    <xf numFmtId="0" fontId="11" fillId="0" borderId="10" xfId="0" applyFont="1" applyFill="1" applyBorder="1" applyAlignment="1">
      <alignment horizontal="left" wrapText="1"/>
    </xf>
    <xf numFmtId="0" fontId="11" fillId="0" borderId="11" xfId="0" applyFont="1" applyFill="1" applyBorder="1" applyAlignment="1">
      <alignment horizontal="left" wrapText="1"/>
    </xf>
    <xf numFmtId="0" fontId="10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1" fillId="0" borderId="6" xfId="0" applyFont="1" applyFill="1" applyBorder="1"/>
    <xf numFmtId="0" fontId="11" fillId="0" borderId="0" xfId="0" applyFont="1" applyFill="1" applyBorder="1" applyAlignment="1">
      <alignment horizontal="left" wrapText="1"/>
    </xf>
    <xf numFmtId="0" fontId="24" fillId="0" borderId="2" xfId="0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top" wrapText="1"/>
    </xf>
    <xf numFmtId="2" fontId="11" fillId="0" borderId="2" xfId="0" applyNumberFormat="1" applyFont="1" applyFill="1" applyBorder="1" applyAlignment="1">
      <alignment wrapText="1"/>
    </xf>
    <xf numFmtId="0" fontId="11" fillId="0" borderId="3" xfId="0" applyFont="1" applyFill="1" applyBorder="1"/>
    <xf numFmtId="0" fontId="10" fillId="0" borderId="0" xfId="0" applyFont="1" applyFill="1" applyAlignment="1">
      <alignment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wrapText="1"/>
    </xf>
    <xf numFmtId="0" fontId="28" fillId="0" borderId="0" xfId="0" applyFont="1" applyFill="1" applyAlignment="1">
      <alignment wrapText="1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right"/>
    </xf>
    <xf numFmtId="49" fontId="11" fillId="0" borderId="3" xfId="0" applyNumberFormat="1" applyFont="1" applyFill="1" applyBorder="1" applyAlignment="1">
      <alignment wrapText="1"/>
    </xf>
    <xf numFmtId="0" fontId="15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left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wrapText="1"/>
    </xf>
    <xf numFmtId="0" fontId="10" fillId="0" borderId="2" xfId="0" applyFont="1" applyFill="1" applyBorder="1"/>
    <xf numFmtId="0" fontId="11" fillId="0" borderId="5" xfId="0" applyFont="1" applyFill="1" applyBorder="1" applyAlignment="1">
      <alignment wrapText="1"/>
    </xf>
    <xf numFmtId="0" fontId="13" fillId="0" borderId="3" xfId="0" applyFont="1" applyFill="1" applyBorder="1"/>
    <xf numFmtId="0" fontId="16" fillId="0" borderId="3" xfId="0" applyFont="1" applyFill="1" applyBorder="1" applyAlignment="1">
      <alignment horizontal="left" wrapText="1"/>
    </xf>
    <xf numFmtId="2" fontId="11" fillId="0" borderId="3" xfId="0" applyNumberFormat="1" applyFont="1" applyFill="1" applyBorder="1" applyAlignment="1">
      <alignment wrapText="1"/>
    </xf>
    <xf numFmtId="0" fontId="14" fillId="0" borderId="3" xfId="0" applyFont="1" applyFill="1" applyBorder="1" applyAlignment="1">
      <alignment horizontal="left" wrapText="1"/>
    </xf>
    <xf numFmtId="0" fontId="11" fillId="0" borderId="5" xfId="0" applyFont="1" applyFill="1" applyBorder="1" applyAlignment="1">
      <alignment horizontal="left" wrapText="1"/>
    </xf>
    <xf numFmtId="0" fontId="10" fillId="0" borderId="3" xfId="0" applyFont="1" applyFill="1" applyBorder="1" applyAlignment="1">
      <alignment wrapText="1"/>
    </xf>
    <xf numFmtId="0" fontId="11" fillId="0" borderId="3" xfId="0" applyFont="1" applyFill="1" applyBorder="1" applyAlignment="1">
      <alignment horizontal="justify"/>
    </xf>
    <xf numFmtId="0" fontId="11" fillId="0" borderId="7" xfId="0" applyFont="1" applyFill="1" applyBorder="1" applyAlignment="1">
      <alignment horizontal="left" wrapText="1"/>
    </xf>
    <xf numFmtId="0" fontId="11" fillId="0" borderId="7" xfId="0" applyFont="1" applyFill="1" applyBorder="1" applyAlignment="1">
      <alignment wrapText="1"/>
    </xf>
    <xf numFmtId="0" fontId="11" fillId="0" borderId="9" xfId="0" applyFont="1" applyFill="1" applyBorder="1" applyAlignment="1">
      <alignment wrapText="1"/>
    </xf>
    <xf numFmtId="0" fontId="17" fillId="0" borderId="2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/>
    </xf>
    <xf numFmtId="0" fontId="18" fillId="0" borderId="3" xfId="0" applyFont="1" applyFill="1" applyBorder="1"/>
    <xf numFmtId="4" fontId="11" fillId="0" borderId="0" xfId="0" applyNumberFormat="1" applyFont="1" applyFill="1" applyAlignment="1">
      <alignment horizontal="center"/>
    </xf>
    <xf numFmtId="4" fontId="11" fillId="0" borderId="0" xfId="0" applyNumberFormat="1" applyFont="1" applyFill="1"/>
    <xf numFmtId="4" fontId="19" fillId="0" borderId="0" xfId="0" applyNumberFormat="1" applyFont="1" applyFill="1" applyAlignment="1">
      <alignment horizontal="right"/>
    </xf>
    <xf numFmtId="0" fontId="11" fillId="0" borderId="0" xfId="0" applyFont="1" applyFill="1" applyAlignment="1">
      <alignment horizontal="center"/>
    </xf>
    <xf numFmtId="3" fontId="11" fillId="0" borderId="0" xfId="0" applyNumberFormat="1" applyFont="1" applyFill="1"/>
    <xf numFmtId="0" fontId="19" fillId="0" borderId="0" xfId="0" applyFont="1" applyFill="1" applyAlignment="1">
      <alignment horizontal="right"/>
    </xf>
    <xf numFmtId="0" fontId="19" fillId="0" borderId="0" xfId="0" applyFont="1" applyFill="1" applyAlignment="1">
      <alignment horizontal="center"/>
    </xf>
    <xf numFmtId="3" fontId="19" fillId="0" borderId="0" xfId="0" applyNumberFormat="1" applyFont="1" applyFill="1"/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50"/>
  <sheetViews>
    <sheetView tabSelected="1" topLeftCell="A292" zoomScaleNormal="100" workbookViewId="0">
      <selection activeCell="E304" sqref="E303:E304"/>
    </sheetView>
  </sheetViews>
  <sheetFormatPr defaultRowHeight="14.4"/>
  <cols>
    <col min="1" max="1" width="10.44140625" style="42" customWidth="1"/>
    <col min="2" max="2" width="6.6640625" style="42" customWidth="1"/>
    <col min="3" max="3" width="7" style="42" customWidth="1"/>
    <col min="4" max="4" width="50.88671875" style="42" customWidth="1"/>
    <col min="5" max="5" width="71.88671875" style="42" customWidth="1"/>
    <col min="6" max="6" width="19.88671875" style="128" customWidth="1"/>
    <col min="7" max="7" width="18.88671875" style="129" customWidth="1"/>
    <col min="8" max="8" width="20" style="127" customWidth="1"/>
    <col min="9" max="252" width="9.109375" style="42"/>
    <col min="253" max="253" width="10.44140625" style="42" customWidth="1"/>
    <col min="254" max="254" width="6.6640625" style="42" customWidth="1"/>
    <col min="255" max="255" width="5.6640625" style="42" customWidth="1"/>
    <col min="256" max="256" width="49.33203125" style="42" customWidth="1"/>
    <col min="257" max="257" width="67" style="42" customWidth="1"/>
    <col min="258" max="258" width="5.109375" style="42" customWidth="1"/>
    <col min="259" max="259" width="5.33203125" style="42" customWidth="1"/>
    <col min="260" max="260" width="5.109375" style="42" customWidth="1"/>
    <col min="261" max="261" width="16.44140625" style="42" customWidth="1"/>
    <col min="262" max="262" width="4.88671875" style="42" customWidth="1"/>
    <col min="263" max="263" width="10.44140625" style="42" customWidth="1"/>
    <col min="264" max="264" width="10.6640625" style="42" customWidth="1"/>
    <col min="265" max="508" width="9.109375" style="42"/>
    <col min="509" max="509" width="10.44140625" style="42" customWidth="1"/>
    <col min="510" max="510" width="6.6640625" style="42" customWidth="1"/>
    <col min="511" max="511" width="5.6640625" style="42" customWidth="1"/>
    <col min="512" max="512" width="49.33203125" style="42" customWidth="1"/>
    <col min="513" max="513" width="67" style="42" customWidth="1"/>
    <col min="514" max="514" width="5.109375" style="42" customWidth="1"/>
    <col min="515" max="515" width="5.33203125" style="42" customWidth="1"/>
    <col min="516" max="516" width="5.109375" style="42" customWidth="1"/>
    <col min="517" max="517" width="16.44140625" style="42" customWidth="1"/>
    <col min="518" max="518" width="4.88671875" style="42" customWidth="1"/>
    <col min="519" max="519" width="10.44140625" style="42" customWidth="1"/>
    <col min="520" max="520" width="10.6640625" style="42" customWidth="1"/>
    <col min="521" max="764" width="9.109375" style="42"/>
    <col min="765" max="765" width="10.44140625" style="42" customWidth="1"/>
    <col min="766" max="766" width="6.6640625" style="42" customWidth="1"/>
    <col min="767" max="767" width="5.6640625" style="42" customWidth="1"/>
    <col min="768" max="768" width="49.33203125" style="42" customWidth="1"/>
    <col min="769" max="769" width="67" style="42" customWidth="1"/>
    <col min="770" max="770" width="5.109375" style="42" customWidth="1"/>
    <col min="771" max="771" width="5.33203125" style="42" customWidth="1"/>
    <col min="772" max="772" width="5.109375" style="42" customWidth="1"/>
    <col min="773" max="773" width="16.44140625" style="42" customWidth="1"/>
    <col min="774" max="774" width="4.88671875" style="42" customWidth="1"/>
    <col min="775" max="775" width="10.44140625" style="42" customWidth="1"/>
    <col min="776" max="776" width="10.6640625" style="42" customWidth="1"/>
    <col min="777" max="1020" width="9.109375" style="42"/>
    <col min="1021" max="1021" width="10.44140625" style="42" customWidth="1"/>
    <col min="1022" max="1022" width="6.6640625" style="42" customWidth="1"/>
    <col min="1023" max="1023" width="5.6640625" style="42" customWidth="1"/>
    <col min="1024" max="1024" width="49.33203125" style="42" customWidth="1"/>
    <col min="1025" max="1025" width="67" style="42" customWidth="1"/>
    <col min="1026" max="1026" width="5.109375" style="42" customWidth="1"/>
    <col min="1027" max="1027" width="5.33203125" style="42" customWidth="1"/>
    <col min="1028" max="1028" width="5.109375" style="42" customWidth="1"/>
    <col min="1029" max="1029" width="16.44140625" style="42" customWidth="1"/>
    <col min="1030" max="1030" width="4.88671875" style="42" customWidth="1"/>
    <col min="1031" max="1031" width="10.44140625" style="42" customWidth="1"/>
    <col min="1032" max="1032" width="10.6640625" style="42" customWidth="1"/>
    <col min="1033" max="1276" width="9.109375" style="42"/>
    <col min="1277" max="1277" width="10.44140625" style="42" customWidth="1"/>
    <col min="1278" max="1278" width="6.6640625" style="42" customWidth="1"/>
    <col min="1279" max="1279" width="5.6640625" style="42" customWidth="1"/>
    <col min="1280" max="1280" width="49.33203125" style="42" customWidth="1"/>
    <col min="1281" max="1281" width="67" style="42" customWidth="1"/>
    <col min="1282" max="1282" width="5.109375" style="42" customWidth="1"/>
    <col min="1283" max="1283" width="5.33203125" style="42" customWidth="1"/>
    <col min="1284" max="1284" width="5.109375" style="42" customWidth="1"/>
    <col min="1285" max="1285" width="16.44140625" style="42" customWidth="1"/>
    <col min="1286" max="1286" width="4.88671875" style="42" customWidth="1"/>
    <col min="1287" max="1287" width="10.44140625" style="42" customWidth="1"/>
    <col min="1288" max="1288" width="10.6640625" style="42" customWidth="1"/>
    <col min="1289" max="1532" width="9.109375" style="42"/>
    <col min="1533" max="1533" width="10.44140625" style="42" customWidth="1"/>
    <col min="1534" max="1534" width="6.6640625" style="42" customWidth="1"/>
    <col min="1535" max="1535" width="5.6640625" style="42" customWidth="1"/>
    <col min="1536" max="1536" width="49.33203125" style="42" customWidth="1"/>
    <col min="1537" max="1537" width="67" style="42" customWidth="1"/>
    <col min="1538" max="1538" width="5.109375" style="42" customWidth="1"/>
    <col min="1539" max="1539" width="5.33203125" style="42" customWidth="1"/>
    <col min="1540" max="1540" width="5.109375" style="42" customWidth="1"/>
    <col min="1541" max="1541" width="16.44140625" style="42" customWidth="1"/>
    <col min="1542" max="1542" width="4.88671875" style="42" customWidth="1"/>
    <col min="1543" max="1543" width="10.44140625" style="42" customWidth="1"/>
    <col min="1544" max="1544" width="10.6640625" style="42" customWidth="1"/>
    <col min="1545" max="1788" width="9.109375" style="42"/>
    <col min="1789" max="1789" width="10.44140625" style="42" customWidth="1"/>
    <col min="1790" max="1790" width="6.6640625" style="42" customWidth="1"/>
    <col min="1791" max="1791" width="5.6640625" style="42" customWidth="1"/>
    <col min="1792" max="1792" width="49.33203125" style="42" customWidth="1"/>
    <col min="1793" max="1793" width="67" style="42" customWidth="1"/>
    <col min="1794" max="1794" width="5.109375" style="42" customWidth="1"/>
    <col min="1795" max="1795" width="5.33203125" style="42" customWidth="1"/>
    <col min="1796" max="1796" width="5.109375" style="42" customWidth="1"/>
    <col min="1797" max="1797" width="16.44140625" style="42" customWidth="1"/>
    <col min="1798" max="1798" width="4.88671875" style="42" customWidth="1"/>
    <col min="1799" max="1799" width="10.44140625" style="42" customWidth="1"/>
    <col min="1800" max="1800" width="10.6640625" style="42" customWidth="1"/>
    <col min="1801" max="2044" width="9.109375" style="42"/>
    <col min="2045" max="2045" width="10.44140625" style="42" customWidth="1"/>
    <col min="2046" max="2046" width="6.6640625" style="42" customWidth="1"/>
    <col min="2047" max="2047" width="5.6640625" style="42" customWidth="1"/>
    <col min="2048" max="2048" width="49.33203125" style="42" customWidth="1"/>
    <col min="2049" max="2049" width="67" style="42" customWidth="1"/>
    <col min="2050" max="2050" width="5.109375" style="42" customWidth="1"/>
    <col min="2051" max="2051" width="5.33203125" style="42" customWidth="1"/>
    <col min="2052" max="2052" width="5.109375" style="42" customWidth="1"/>
    <col min="2053" max="2053" width="16.44140625" style="42" customWidth="1"/>
    <col min="2054" max="2054" width="4.88671875" style="42" customWidth="1"/>
    <col min="2055" max="2055" width="10.44140625" style="42" customWidth="1"/>
    <col min="2056" max="2056" width="10.6640625" style="42" customWidth="1"/>
    <col min="2057" max="2300" width="9.109375" style="42"/>
    <col min="2301" max="2301" width="10.44140625" style="42" customWidth="1"/>
    <col min="2302" max="2302" width="6.6640625" style="42" customWidth="1"/>
    <col min="2303" max="2303" width="5.6640625" style="42" customWidth="1"/>
    <col min="2304" max="2304" width="49.33203125" style="42" customWidth="1"/>
    <col min="2305" max="2305" width="67" style="42" customWidth="1"/>
    <col min="2306" max="2306" width="5.109375" style="42" customWidth="1"/>
    <col min="2307" max="2307" width="5.33203125" style="42" customWidth="1"/>
    <col min="2308" max="2308" width="5.109375" style="42" customWidth="1"/>
    <col min="2309" max="2309" width="16.44140625" style="42" customWidth="1"/>
    <col min="2310" max="2310" width="4.88671875" style="42" customWidth="1"/>
    <col min="2311" max="2311" width="10.44140625" style="42" customWidth="1"/>
    <col min="2312" max="2312" width="10.6640625" style="42" customWidth="1"/>
    <col min="2313" max="2556" width="9.109375" style="42"/>
    <col min="2557" max="2557" width="10.44140625" style="42" customWidth="1"/>
    <col min="2558" max="2558" width="6.6640625" style="42" customWidth="1"/>
    <col min="2559" max="2559" width="5.6640625" style="42" customWidth="1"/>
    <col min="2560" max="2560" width="49.33203125" style="42" customWidth="1"/>
    <col min="2561" max="2561" width="67" style="42" customWidth="1"/>
    <col min="2562" max="2562" width="5.109375" style="42" customWidth="1"/>
    <col min="2563" max="2563" width="5.33203125" style="42" customWidth="1"/>
    <col min="2564" max="2564" width="5.109375" style="42" customWidth="1"/>
    <col min="2565" max="2565" width="16.44140625" style="42" customWidth="1"/>
    <col min="2566" max="2566" width="4.88671875" style="42" customWidth="1"/>
    <col min="2567" max="2567" width="10.44140625" style="42" customWidth="1"/>
    <col min="2568" max="2568" width="10.6640625" style="42" customWidth="1"/>
    <col min="2569" max="2812" width="9.109375" style="42"/>
    <col min="2813" max="2813" width="10.44140625" style="42" customWidth="1"/>
    <col min="2814" max="2814" width="6.6640625" style="42" customWidth="1"/>
    <col min="2815" max="2815" width="5.6640625" style="42" customWidth="1"/>
    <col min="2816" max="2816" width="49.33203125" style="42" customWidth="1"/>
    <col min="2817" max="2817" width="67" style="42" customWidth="1"/>
    <col min="2818" max="2818" width="5.109375" style="42" customWidth="1"/>
    <col min="2819" max="2819" width="5.33203125" style="42" customWidth="1"/>
    <col min="2820" max="2820" width="5.109375" style="42" customWidth="1"/>
    <col min="2821" max="2821" width="16.44140625" style="42" customWidth="1"/>
    <col min="2822" max="2822" width="4.88671875" style="42" customWidth="1"/>
    <col min="2823" max="2823" width="10.44140625" style="42" customWidth="1"/>
    <col min="2824" max="2824" width="10.6640625" style="42" customWidth="1"/>
    <col min="2825" max="3068" width="9.109375" style="42"/>
    <col min="3069" max="3069" width="10.44140625" style="42" customWidth="1"/>
    <col min="3070" max="3070" width="6.6640625" style="42" customWidth="1"/>
    <col min="3071" max="3071" width="5.6640625" style="42" customWidth="1"/>
    <col min="3072" max="3072" width="49.33203125" style="42" customWidth="1"/>
    <col min="3073" max="3073" width="67" style="42" customWidth="1"/>
    <col min="3074" max="3074" width="5.109375" style="42" customWidth="1"/>
    <col min="3075" max="3075" width="5.33203125" style="42" customWidth="1"/>
    <col min="3076" max="3076" width="5.109375" style="42" customWidth="1"/>
    <col min="3077" max="3077" width="16.44140625" style="42" customWidth="1"/>
    <col min="3078" max="3078" width="4.88671875" style="42" customWidth="1"/>
    <col min="3079" max="3079" width="10.44140625" style="42" customWidth="1"/>
    <col min="3080" max="3080" width="10.6640625" style="42" customWidth="1"/>
    <col min="3081" max="3324" width="9.109375" style="42"/>
    <col min="3325" max="3325" width="10.44140625" style="42" customWidth="1"/>
    <col min="3326" max="3326" width="6.6640625" style="42" customWidth="1"/>
    <col min="3327" max="3327" width="5.6640625" style="42" customWidth="1"/>
    <col min="3328" max="3328" width="49.33203125" style="42" customWidth="1"/>
    <col min="3329" max="3329" width="67" style="42" customWidth="1"/>
    <col min="3330" max="3330" width="5.109375" style="42" customWidth="1"/>
    <col min="3331" max="3331" width="5.33203125" style="42" customWidth="1"/>
    <col min="3332" max="3332" width="5.109375" style="42" customWidth="1"/>
    <col min="3333" max="3333" width="16.44140625" style="42" customWidth="1"/>
    <col min="3334" max="3334" width="4.88671875" style="42" customWidth="1"/>
    <col min="3335" max="3335" width="10.44140625" style="42" customWidth="1"/>
    <col min="3336" max="3336" width="10.6640625" style="42" customWidth="1"/>
    <col min="3337" max="3580" width="9.109375" style="42"/>
    <col min="3581" max="3581" width="10.44140625" style="42" customWidth="1"/>
    <col min="3582" max="3582" width="6.6640625" style="42" customWidth="1"/>
    <col min="3583" max="3583" width="5.6640625" style="42" customWidth="1"/>
    <col min="3584" max="3584" width="49.33203125" style="42" customWidth="1"/>
    <col min="3585" max="3585" width="67" style="42" customWidth="1"/>
    <col min="3586" max="3586" width="5.109375" style="42" customWidth="1"/>
    <col min="3587" max="3587" width="5.33203125" style="42" customWidth="1"/>
    <col min="3588" max="3588" width="5.109375" style="42" customWidth="1"/>
    <col min="3589" max="3589" width="16.44140625" style="42" customWidth="1"/>
    <col min="3590" max="3590" width="4.88671875" style="42" customWidth="1"/>
    <col min="3591" max="3591" width="10.44140625" style="42" customWidth="1"/>
    <col min="3592" max="3592" width="10.6640625" style="42" customWidth="1"/>
    <col min="3593" max="3836" width="9.109375" style="42"/>
    <col min="3837" max="3837" width="10.44140625" style="42" customWidth="1"/>
    <col min="3838" max="3838" width="6.6640625" style="42" customWidth="1"/>
    <col min="3839" max="3839" width="5.6640625" style="42" customWidth="1"/>
    <col min="3840" max="3840" width="49.33203125" style="42" customWidth="1"/>
    <col min="3841" max="3841" width="67" style="42" customWidth="1"/>
    <col min="3842" max="3842" width="5.109375" style="42" customWidth="1"/>
    <col min="3843" max="3843" width="5.33203125" style="42" customWidth="1"/>
    <col min="3844" max="3844" width="5.109375" style="42" customWidth="1"/>
    <col min="3845" max="3845" width="16.44140625" style="42" customWidth="1"/>
    <col min="3846" max="3846" width="4.88671875" style="42" customWidth="1"/>
    <col min="3847" max="3847" width="10.44140625" style="42" customWidth="1"/>
    <col min="3848" max="3848" width="10.6640625" style="42" customWidth="1"/>
    <col min="3849" max="4092" width="9.109375" style="42"/>
    <col min="4093" max="4093" width="10.44140625" style="42" customWidth="1"/>
    <col min="4094" max="4094" width="6.6640625" style="42" customWidth="1"/>
    <col min="4095" max="4095" width="5.6640625" style="42" customWidth="1"/>
    <col min="4096" max="4096" width="49.33203125" style="42" customWidth="1"/>
    <col min="4097" max="4097" width="67" style="42" customWidth="1"/>
    <col min="4098" max="4098" width="5.109375" style="42" customWidth="1"/>
    <col min="4099" max="4099" width="5.33203125" style="42" customWidth="1"/>
    <col min="4100" max="4100" width="5.109375" style="42" customWidth="1"/>
    <col min="4101" max="4101" width="16.44140625" style="42" customWidth="1"/>
    <col min="4102" max="4102" width="4.88671875" style="42" customWidth="1"/>
    <col min="4103" max="4103" width="10.44140625" style="42" customWidth="1"/>
    <col min="4104" max="4104" width="10.6640625" style="42" customWidth="1"/>
    <col min="4105" max="4348" width="9.109375" style="42"/>
    <col min="4349" max="4349" width="10.44140625" style="42" customWidth="1"/>
    <col min="4350" max="4350" width="6.6640625" style="42" customWidth="1"/>
    <col min="4351" max="4351" width="5.6640625" style="42" customWidth="1"/>
    <col min="4352" max="4352" width="49.33203125" style="42" customWidth="1"/>
    <col min="4353" max="4353" width="67" style="42" customWidth="1"/>
    <col min="4354" max="4354" width="5.109375" style="42" customWidth="1"/>
    <col min="4355" max="4355" width="5.33203125" style="42" customWidth="1"/>
    <col min="4356" max="4356" width="5.109375" style="42" customWidth="1"/>
    <col min="4357" max="4357" width="16.44140625" style="42" customWidth="1"/>
    <col min="4358" max="4358" width="4.88671875" style="42" customWidth="1"/>
    <col min="4359" max="4359" width="10.44140625" style="42" customWidth="1"/>
    <col min="4360" max="4360" width="10.6640625" style="42" customWidth="1"/>
    <col min="4361" max="4604" width="9.109375" style="42"/>
    <col min="4605" max="4605" width="10.44140625" style="42" customWidth="1"/>
    <col min="4606" max="4606" width="6.6640625" style="42" customWidth="1"/>
    <col min="4607" max="4607" width="5.6640625" style="42" customWidth="1"/>
    <col min="4608" max="4608" width="49.33203125" style="42" customWidth="1"/>
    <col min="4609" max="4609" width="67" style="42" customWidth="1"/>
    <col min="4610" max="4610" width="5.109375" style="42" customWidth="1"/>
    <col min="4611" max="4611" width="5.33203125" style="42" customWidth="1"/>
    <col min="4612" max="4612" width="5.109375" style="42" customWidth="1"/>
    <col min="4613" max="4613" width="16.44140625" style="42" customWidth="1"/>
    <col min="4614" max="4614" width="4.88671875" style="42" customWidth="1"/>
    <col min="4615" max="4615" width="10.44140625" style="42" customWidth="1"/>
    <col min="4616" max="4616" width="10.6640625" style="42" customWidth="1"/>
    <col min="4617" max="4860" width="9.109375" style="42"/>
    <col min="4861" max="4861" width="10.44140625" style="42" customWidth="1"/>
    <col min="4862" max="4862" width="6.6640625" style="42" customWidth="1"/>
    <col min="4863" max="4863" width="5.6640625" style="42" customWidth="1"/>
    <col min="4864" max="4864" width="49.33203125" style="42" customWidth="1"/>
    <col min="4865" max="4865" width="67" style="42" customWidth="1"/>
    <col min="4866" max="4866" width="5.109375" style="42" customWidth="1"/>
    <col min="4867" max="4867" width="5.33203125" style="42" customWidth="1"/>
    <col min="4868" max="4868" width="5.109375" style="42" customWidth="1"/>
    <col min="4869" max="4869" width="16.44140625" style="42" customWidth="1"/>
    <col min="4870" max="4870" width="4.88671875" style="42" customWidth="1"/>
    <col min="4871" max="4871" width="10.44140625" style="42" customWidth="1"/>
    <col min="4872" max="4872" width="10.6640625" style="42" customWidth="1"/>
    <col min="4873" max="5116" width="9.109375" style="42"/>
    <col min="5117" max="5117" width="10.44140625" style="42" customWidth="1"/>
    <col min="5118" max="5118" width="6.6640625" style="42" customWidth="1"/>
    <col min="5119" max="5119" width="5.6640625" style="42" customWidth="1"/>
    <col min="5120" max="5120" width="49.33203125" style="42" customWidth="1"/>
    <col min="5121" max="5121" width="67" style="42" customWidth="1"/>
    <col min="5122" max="5122" width="5.109375" style="42" customWidth="1"/>
    <col min="5123" max="5123" width="5.33203125" style="42" customWidth="1"/>
    <col min="5124" max="5124" width="5.109375" style="42" customWidth="1"/>
    <col min="5125" max="5125" width="16.44140625" style="42" customWidth="1"/>
    <col min="5126" max="5126" width="4.88671875" style="42" customWidth="1"/>
    <col min="5127" max="5127" width="10.44140625" style="42" customWidth="1"/>
    <col min="5128" max="5128" width="10.6640625" style="42" customWidth="1"/>
    <col min="5129" max="5372" width="9.109375" style="42"/>
    <col min="5373" max="5373" width="10.44140625" style="42" customWidth="1"/>
    <col min="5374" max="5374" width="6.6640625" style="42" customWidth="1"/>
    <col min="5375" max="5375" width="5.6640625" style="42" customWidth="1"/>
    <col min="5376" max="5376" width="49.33203125" style="42" customWidth="1"/>
    <col min="5377" max="5377" width="67" style="42" customWidth="1"/>
    <col min="5378" max="5378" width="5.109375" style="42" customWidth="1"/>
    <col min="5379" max="5379" width="5.33203125" style="42" customWidth="1"/>
    <col min="5380" max="5380" width="5.109375" style="42" customWidth="1"/>
    <col min="5381" max="5381" width="16.44140625" style="42" customWidth="1"/>
    <col min="5382" max="5382" width="4.88671875" style="42" customWidth="1"/>
    <col min="5383" max="5383" width="10.44140625" style="42" customWidth="1"/>
    <col min="5384" max="5384" width="10.6640625" style="42" customWidth="1"/>
    <col min="5385" max="5628" width="9.109375" style="42"/>
    <col min="5629" max="5629" width="10.44140625" style="42" customWidth="1"/>
    <col min="5630" max="5630" width="6.6640625" style="42" customWidth="1"/>
    <col min="5631" max="5631" width="5.6640625" style="42" customWidth="1"/>
    <col min="5632" max="5632" width="49.33203125" style="42" customWidth="1"/>
    <col min="5633" max="5633" width="67" style="42" customWidth="1"/>
    <col min="5634" max="5634" width="5.109375" style="42" customWidth="1"/>
    <col min="5635" max="5635" width="5.33203125" style="42" customWidth="1"/>
    <col min="5636" max="5636" width="5.109375" style="42" customWidth="1"/>
    <col min="5637" max="5637" width="16.44140625" style="42" customWidth="1"/>
    <col min="5638" max="5638" width="4.88671875" style="42" customWidth="1"/>
    <col min="5639" max="5639" width="10.44140625" style="42" customWidth="1"/>
    <col min="5640" max="5640" width="10.6640625" style="42" customWidth="1"/>
    <col min="5641" max="5884" width="9.109375" style="42"/>
    <col min="5885" max="5885" width="10.44140625" style="42" customWidth="1"/>
    <col min="5886" max="5886" width="6.6640625" style="42" customWidth="1"/>
    <col min="5887" max="5887" width="5.6640625" style="42" customWidth="1"/>
    <col min="5888" max="5888" width="49.33203125" style="42" customWidth="1"/>
    <col min="5889" max="5889" width="67" style="42" customWidth="1"/>
    <col min="5890" max="5890" width="5.109375" style="42" customWidth="1"/>
    <col min="5891" max="5891" width="5.33203125" style="42" customWidth="1"/>
    <col min="5892" max="5892" width="5.109375" style="42" customWidth="1"/>
    <col min="5893" max="5893" width="16.44140625" style="42" customWidth="1"/>
    <col min="5894" max="5894" width="4.88671875" style="42" customWidth="1"/>
    <col min="5895" max="5895" width="10.44140625" style="42" customWidth="1"/>
    <col min="5896" max="5896" width="10.6640625" style="42" customWidth="1"/>
    <col min="5897" max="6140" width="9.109375" style="42"/>
    <col min="6141" max="6141" width="10.44140625" style="42" customWidth="1"/>
    <col min="6142" max="6142" width="6.6640625" style="42" customWidth="1"/>
    <col min="6143" max="6143" width="5.6640625" style="42" customWidth="1"/>
    <col min="6144" max="6144" width="49.33203125" style="42" customWidth="1"/>
    <col min="6145" max="6145" width="67" style="42" customWidth="1"/>
    <col min="6146" max="6146" width="5.109375" style="42" customWidth="1"/>
    <col min="6147" max="6147" width="5.33203125" style="42" customWidth="1"/>
    <col min="6148" max="6148" width="5.109375" style="42" customWidth="1"/>
    <col min="6149" max="6149" width="16.44140625" style="42" customWidth="1"/>
    <col min="6150" max="6150" width="4.88671875" style="42" customWidth="1"/>
    <col min="6151" max="6151" width="10.44140625" style="42" customWidth="1"/>
    <col min="6152" max="6152" width="10.6640625" style="42" customWidth="1"/>
    <col min="6153" max="6396" width="9.109375" style="42"/>
    <col min="6397" max="6397" width="10.44140625" style="42" customWidth="1"/>
    <col min="6398" max="6398" width="6.6640625" style="42" customWidth="1"/>
    <col min="6399" max="6399" width="5.6640625" style="42" customWidth="1"/>
    <col min="6400" max="6400" width="49.33203125" style="42" customWidth="1"/>
    <col min="6401" max="6401" width="67" style="42" customWidth="1"/>
    <col min="6402" max="6402" width="5.109375" style="42" customWidth="1"/>
    <col min="6403" max="6403" width="5.33203125" style="42" customWidth="1"/>
    <col min="6404" max="6404" width="5.109375" style="42" customWidth="1"/>
    <col min="6405" max="6405" width="16.44140625" style="42" customWidth="1"/>
    <col min="6406" max="6406" width="4.88671875" style="42" customWidth="1"/>
    <col min="6407" max="6407" width="10.44140625" style="42" customWidth="1"/>
    <col min="6408" max="6408" width="10.6640625" style="42" customWidth="1"/>
    <col min="6409" max="6652" width="9.109375" style="42"/>
    <col min="6653" max="6653" width="10.44140625" style="42" customWidth="1"/>
    <col min="6654" max="6654" width="6.6640625" style="42" customWidth="1"/>
    <col min="6655" max="6655" width="5.6640625" style="42" customWidth="1"/>
    <col min="6656" max="6656" width="49.33203125" style="42" customWidth="1"/>
    <col min="6657" max="6657" width="67" style="42" customWidth="1"/>
    <col min="6658" max="6658" width="5.109375" style="42" customWidth="1"/>
    <col min="6659" max="6659" width="5.33203125" style="42" customWidth="1"/>
    <col min="6660" max="6660" width="5.109375" style="42" customWidth="1"/>
    <col min="6661" max="6661" width="16.44140625" style="42" customWidth="1"/>
    <col min="6662" max="6662" width="4.88671875" style="42" customWidth="1"/>
    <col min="6663" max="6663" width="10.44140625" style="42" customWidth="1"/>
    <col min="6664" max="6664" width="10.6640625" style="42" customWidth="1"/>
    <col min="6665" max="6908" width="9.109375" style="42"/>
    <col min="6909" max="6909" width="10.44140625" style="42" customWidth="1"/>
    <col min="6910" max="6910" width="6.6640625" style="42" customWidth="1"/>
    <col min="6911" max="6911" width="5.6640625" style="42" customWidth="1"/>
    <col min="6912" max="6912" width="49.33203125" style="42" customWidth="1"/>
    <col min="6913" max="6913" width="67" style="42" customWidth="1"/>
    <col min="6914" max="6914" width="5.109375" style="42" customWidth="1"/>
    <col min="6915" max="6915" width="5.33203125" style="42" customWidth="1"/>
    <col min="6916" max="6916" width="5.109375" style="42" customWidth="1"/>
    <col min="6917" max="6917" width="16.44140625" style="42" customWidth="1"/>
    <col min="6918" max="6918" width="4.88671875" style="42" customWidth="1"/>
    <col min="6919" max="6919" width="10.44140625" style="42" customWidth="1"/>
    <col min="6920" max="6920" width="10.6640625" style="42" customWidth="1"/>
    <col min="6921" max="7164" width="9.109375" style="42"/>
    <col min="7165" max="7165" width="10.44140625" style="42" customWidth="1"/>
    <col min="7166" max="7166" width="6.6640625" style="42" customWidth="1"/>
    <col min="7167" max="7167" width="5.6640625" style="42" customWidth="1"/>
    <col min="7168" max="7168" width="49.33203125" style="42" customWidth="1"/>
    <col min="7169" max="7169" width="67" style="42" customWidth="1"/>
    <col min="7170" max="7170" width="5.109375" style="42" customWidth="1"/>
    <col min="7171" max="7171" width="5.33203125" style="42" customWidth="1"/>
    <col min="7172" max="7172" width="5.109375" style="42" customWidth="1"/>
    <col min="7173" max="7173" width="16.44140625" style="42" customWidth="1"/>
    <col min="7174" max="7174" width="4.88671875" style="42" customWidth="1"/>
    <col min="7175" max="7175" width="10.44140625" style="42" customWidth="1"/>
    <col min="7176" max="7176" width="10.6640625" style="42" customWidth="1"/>
    <col min="7177" max="7420" width="9.109375" style="42"/>
    <col min="7421" max="7421" width="10.44140625" style="42" customWidth="1"/>
    <col min="7422" max="7422" width="6.6640625" style="42" customWidth="1"/>
    <col min="7423" max="7423" width="5.6640625" style="42" customWidth="1"/>
    <col min="7424" max="7424" width="49.33203125" style="42" customWidth="1"/>
    <col min="7425" max="7425" width="67" style="42" customWidth="1"/>
    <col min="7426" max="7426" width="5.109375" style="42" customWidth="1"/>
    <col min="7427" max="7427" width="5.33203125" style="42" customWidth="1"/>
    <col min="7428" max="7428" width="5.109375" style="42" customWidth="1"/>
    <col min="7429" max="7429" width="16.44140625" style="42" customWidth="1"/>
    <col min="7430" max="7430" width="4.88671875" style="42" customWidth="1"/>
    <col min="7431" max="7431" width="10.44140625" style="42" customWidth="1"/>
    <col min="7432" max="7432" width="10.6640625" style="42" customWidth="1"/>
    <col min="7433" max="7676" width="9.109375" style="42"/>
    <col min="7677" max="7677" width="10.44140625" style="42" customWidth="1"/>
    <col min="7678" max="7678" width="6.6640625" style="42" customWidth="1"/>
    <col min="7679" max="7679" width="5.6640625" style="42" customWidth="1"/>
    <col min="7680" max="7680" width="49.33203125" style="42" customWidth="1"/>
    <col min="7681" max="7681" width="67" style="42" customWidth="1"/>
    <col min="7682" max="7682" width="5.109375" style="42" customWidth="1"/>
    <col min="7683" max="7683" width="5.33203125" style="42" customWidth="1"/>
    <col min="7684" max="7684" width="5.109375" style="42" customWidth="1"/>
    <col min="7685" max="7685" width="16.44140625" style="42" customWidth="1"/>
    <col min="7686" max="7686" width="4.88671875" style="42" customWidth="1"/>
    <col min="7687" max="7687" width="10.44140625" style="42" customWidth="1"/>
    <col min="7688" max="7688" width="10.6640625" style="42" customWidth="1"/>
    <col min="7689" max="7932" width="9.109375" style="42"/>
    <col min="7933" max="7933" width="10.44140625" style="42" customWidth="1"/>
    <col min="7934" max="7934" width="6.6640625" style="42" customWidth="1"/>
    <col min="7935" max="7935" width="5.6640625" style="42" customWidth="1"/>
    <col min="7936" max="7936" width="49.33203125" style="42" customWidth="1"/>
    <col min="7937" max="7937" width="67" style="42" customWidth="1"/>
    <col min="7938" max="7938" width="5.109375" style="42" customWidth="1"/>
    <col min="7939" max="7939" width="5.33203125" style="42" customWidth="1"/>
    <col min="7940" max="7940" width="5.109375" style="42" customWidth="1"/>
    <col min="7941" max="7941" width="16.44140625" style="42" customWidth="1"/>
    <col min="7942" max="7942" width="4.88671875" style="42" customWidth="1"/>
    <col min="7943" max="7943" width="10.44140625" style="42" customWidth="1"/>
    <col min="7944" max="7944" width="10.6640625" style="42" customWidth="1"/>
    <col min="7945" max="8188" width="9.109375" style="42"/>
    <col min="8189" max="8189" width="10.44140625" style="42" customWidth="1"/>
    <col min="8190" max="8190" width="6.6640625" style="42" customWidth="1"/>
    <col min="8191" max="8191" width="5.6640625" style="42" customWidth="1"/>
    <col min="8192" max="8192" width="49.33203125" style="42" customWidth="1"/>
    <col min="8193" max="8193" width="67" style="42" customWidth="1"/>
    <col min="8194" max="8194" width="5.109375" style="42" customWidth="1"/>
    <col min="8195" max="8195" width="5.33203125" style="42" customWidth="1"/>
    <col min="8196" max="8196" width="5.109375" style="42" customWidth="1"/>
    <col min="8197" max="8197" width="16.44140625" style="42" customWidth="1"/>
    <col min="8198" max="8198" width="4.88671875" style="42" customWidth="1"/>
    <col min="8199" max="8199" width="10.44140625" style="42" customWidth="1"/>
    <col min="8200" max="8200" width="10.6640625" style="42" customWidth="1"/>
    <col min="8201" max="8444" width="9.109375" style="42"/>
    <col min="8445" max="8445" width="10.44140625" style="42" customWidth="1"/>
    <col min="8446" max="8446" width="6.6640625" style="42" customWidth="1"/>
    <col min="8447" max="8447" width="5.6640625" style="42" customWidth="1"/>
    <col min="8448" max="8448" width="49.33203125" style="42" customWidth="1"/>
    <col min="8449" max="8449" width="67" style="42" customWidth="1"/>
    <col min="8450" max="8450" width="5.109375" style="42" customWidth="1"/>
    <col min="8451" max="8451" width="5.33203125" style="42" customWidth="1"/>
    <col min="8452" max="8452" width="5.109375" style="42" customWidth="1"/>
    <col min="8453" max="8453" width="16.44140625" style="42" customWidth="1"/>
    <col min="8454" max="8454" width="4.88671875" style="42" customWidth="1"/>
    <col min="8455" max="8455" width="10.44140625" style="42" customWidth="1"/>
    <col min="8456" max="8456" width="10.6640625" style="42" customWidth="1"/>
    <col min="8457" max="8700" width="9.109375" style="42"/>
    <col min="8701" max="8701" width="10.44140625" style="42" customWidth="1"/>
    <col min="8702" max="8702" width="6.6640625" style="42" customWidth="1"/>
    <col min="8703" max="8703" width="5.6640625" style="42" customWidth="1"/>
    <col min="8704" max="8704" width="49.33203125" style="42" customWidth="1"/>
    <col min="8705" max="8705" width="67" style="42" customWidth="1"/>
    <col min="8706" max="8706" width="5.109375" style="42" customWidth="1"/>
    <col min="8707" max="8707" width="5.33203125" style="42" customWidth="1"/>
    <col min="8708" max="8708" width="5.109375" style="42" customWidth="1"/>
    <col min="8709" max="8709" width="16.44140625" style="42" customWidth="1"/>
    <col min="8710" max="8710" width="4.88671875" style="42" customWidth="1"/>
    <col min="8711" max="8711" width="10.44140625" style="42" customWidth="1"/>
    <col min="8712" max="8712" width="10.6640625" style="42" customWidth="1"/>
    <col min="8713" max="8956" width="9.109375" style="42"/>
    <col min="8957" max="8957" width="10.44140625" style="42" customWidth="1"/>
    <col min="8958" max="8958" width="6.6640625" style="42" customWidth="1"/>
    <col min="8959" max="8959" width="5.6640625" style="42" customWidth="1"/>
    <col min="8960" max="8960" width="49.33203125" style="42" customWidth="1"/>
    <col min="8961" max="8961" width="67" style="42" customWidth="1"/>
    <col min="8962" max="8962" width="5.109375" style="42" customWidth="1"/>
    <col min="8963" max="8963" width="5.33203125" style="42" customWidth="1"/>
    <col min="8964" max="8964" width="5.109375" style="42" customWidth="1"/>
    <col min="8965" max="8965" width="16.44140625" style="42" customWidth="1"/>
    <col min="8966" max="8966" width="4.88671875" style="42" customWidth="1"/>
    <col min="8967" max="8967" width="10.44140625" style="42" customWidth="1"/>
    <col min="8968" max="8968" width="10.6640625" style="42" customWidth="1"/>
    <col min="8969" max="9212" width="9.109375" style="42"/>
    <col min="9213" max="9213" width="10.44140625" style="42" customWidth="1"/>
    <col min="9214" max="9214" width="6.6640625" style="42" customWidth="1"/>
    <col min="9215" max="9215" width="5.6640625" style="42" customWidth="1"/>
    <col min="9216" max="9216" width="49.33203125" style="42" customWidth="1"/>
    <col min="9217" max="9217" width="67" style="42" customWidth="1"/>
    <col min="9218" max="9218" width="5.109375" style="42" customWidth="1"/>
    <col min="9219" max="9219" width="5.33203125" style="42" customWidth="1"/>
    <col min="9220" max="9220" width="5.109375" style="42" customWidth="1"/>
    <col min="9221" max="9221" width="16.44140625" style="42" customWidth="1"/>
    <col min="9222" max="9222" width="4.88671875" style="42" customWidth="1"/>
    <col min="9223" max="9223" width="10.44140625" style="42" customWidth="1"/>
    <col min="9224" max="9224" width="10.6640625" style="42" customWidth="1"/>
    <col min="9225" max="9468" width="9.109375" style="42"/>
    <col min="9469" max="9469" width="10.44140625" style="42" customWidth="1"/>
    <col min="9470" max="9470" width="6.6640625" style="42" customWidth="1"/>
    <col min="9471" max="9471" width="5.6640625" style="42" customWidth="1"/>
    <col min="9472" max="9472" width="49.33203125" style="42" customWidth="1"/>
    <col min="9473" max="9473" width="67" style="42" customWidth="1"/>
    <col min="9474" max="9474" width="5.109375" style="42" customWidth="1"/>
    <col min="9475" max="9475" width="5.33203125" style="42" customWidth="1"/>
    <col min="9476" max="9476" width="5.109375" style="42" customWidth="1"/>
    <col min="9477" max="9477" width="16.44140625" style="42" customWidth="1"/>
    <col min="9478" max="9478" width="4.88671875" style="42" customWidth="1"/>
    <col min="9479" max="9479" width="10.44140625" style="42" customWidth="1"/>
    <col min="9480" max="9480" width="10.6640625" style="42" customWidth="1"/>
    <col min="9481" max="9724" width="9.109375" style="42"/>
    <col min="9725" max="9725" width="10.44140625" style="42" customWidth="1"/>
    <col min="9726" max="9726" width="6.6640625" style="42" customWidth="1"/>
    <col min="9727" max="9727" width="5.6640625" style="42" customWidth="1"/>
    <col min="9728" max="9728" width="49.33203125" style="42" customWidth="1"/>
    <col min="9729" max="9729" width="67" style="42" customWidth="1"/>
    <col min="9730" max="9730" width="5.109375" style="42" customWidth="1"/>
    <col min="9731" max="9731" width="5.33203125" style="42" customWidth="1"/>
    <col min="9732" max="9732" width="5.109375" style="42" customWidth="1"/>
    <col min="9733" max="9733" width="16.44140625" style="42" customWidth="1"/>
    <col min="9734" max="9734" width="4.88671875" style="42" customWidth="1"/>
    <col min="9735" max="9735" width="10.44140625" style="42" customWidth="1"/>
    <col min="9736" max="9736" width="10.6640625" style="42" customWidth="1"/>
    <col min="9737" max="9980" width="9.109375" style="42"/>
    <col min="9981" max="9981" width="10.44140625" style="42" customWidth="1"/>
    <col min="9982" max="9982" width="6.6640625" style="42" customWidth="1"/>
    <col min="9983" max="9983" width="5.6640625" style="42" customWidth="1"/>
    <col min="9984" max="9984" width="49.33203125" style="42" customWidth="1"/>
    <col min="9985" max="9985" width="67" style="42" customWidth="1"/>
    <col min="9986" max="9986" width="5.109375" style="42" customWidth="1"/>
    <col min="9987" max="9987" width="5.33203125" style="42" customWidth="1"/>
    <col min="9988" max="9988" width="5.109375" style="42" customWidth="1"/>
    <col min="9989" max="9989" width="16.44140625" style="42" customWidth="1"/>
    <col min="9990" max="9990" width="4.88671875" style="42" customWidth="1"/>
    <col min="9991" max="9991" width="10.44140625" style="42" customWidth="1"/>
    <col min="9992" max="9992" width="10.6640625" style="42" customWidth="1"/>
    <col min="9993" max="10236" width="9.109375" style="42"/>
    <col min="10237" max="10237" width="10.44140625" style="42" customWidth="1"/>
    <col min="10238" max="10238" width="6.6640625" style="42" customWidth="1"/>
    <col min="10239" max="10239" width="5.6640625" style="42" customWidth="1"/>
    <col min="10240" max="10240" width="49.33203125" style="42" customWidth="1"/>
    <col min="10241" max="10241" width="67" style="42" customWidth="1"/>
    <col min="10242" max="10242" width="5.109375" style="42" customWidth="1"/>
    <col min="10243" max="10243" width="5.33203125" style="42" customWidth="1"/>
    <col min="10244" max="10244" width="5.109375" style="42" customWidth="1"/>
    <col min="10245" max="10245" width="16.44140625" style="42" customWidth="1"/>
    <col min="10246" max="10246" width="4.88671875" style="42" customWidth="1"/>
    <col min="10247" max="10247" width="10.44140625" style="42" customWidth="1"/>
    <col min="10248" max="10248" width="10.6640625" style="42" customWidth="1"/>
    <col min="10249" max="10492" width="9.109375" style="42"/>
    <col min="10493" max="10493" width="10.44140625" style="42" customWidth="1"/>
    <col min="10494" max="10494" width="6.6640625" style="42" customWidth="1"/>
    <col min="10495" max="10495" width="5.6640625" style="42" customWidth="1"/>
    <col min="10496" max="10496" width="49.33203125" style="42" customWidth="1"/>
    <col min="10497" max="10497" width="67" style="42" customWidth="1"/>
    <col min="10498" max="10498" width="5.109375" style="42" customWidth="1"/>
    <col min="10499" max="10499" width="5.33203125" style="42" customWidth="1"/>
    <col min="10500" max="10500" width="5.109375" style="42" customWidth="1"/>
    <col min="10501" max="10501" width="16.44140625" style="42" customWidth="1"/>
    <col min="10502" max="10502" width="4.88671875" style="42" customWidth="1"/>
    <col min="10503" max="10503" width="10.44140625" style="42" customWidth="1"/>
    <col min="10504" max="10504" width="10.6640625" style="42" customWidth="1"/>
    <col min="10505" max="10748" width="9.109375" style="42"/>
    <col min="10749" max="10749" width="10.44140625" style="42" customWidth="1"/>
    <col min="10750" max="10750" width="6.6640625" style="42" customWidth="1"/>
    <col min="10751" max="10751" width="5.6640625" style="42" customWidth="1"/>
    <col min="10752" max="10752" width="49.33203125" style="42" customWidth="1"/>
    <col min="10753" max="10753" width="67" style="42" customWidth="1"/>
    <col min="10754" max="10754" width="5.109375" style="42" customWidth="1"/>
    <col min="10755" max="10755" width="5.33203125" style="42" customWidth="1"/>
    <col min="10756" max="10756" width="5.109375" style="42" customWidth="1"/>
    <col min="10757" max="10757" width="16.44140625" style="42" customWidth="1"/>
    <col min="10758" max="10758" width="4.88671875" style="42" customWidth="1"/>
    <col min="10759" max="10759" width="10.44140625" style="42" customWidth="1"/>
    <col min="10760" max="10760" width="10.6640625" style="42" customWidth="1"/>
    <col min="10761" max="11004" width="9.109375" style="42"/>
    <col min="11005" max="11005" width="10.44140625" style="42" customWidth="1"/>
    <col min="11006" max="11006" width="6.6640625" style="42" customWidth="1"/>
    <col min="11007" max="11007" width="5.6640625" style="42" customWidth="1"/>
    <col min="11008" max="11008" width="49.33203125" style="42" customWidth="1"/>
    <col min="11009" max="11009" width="67" style="42" customWidth="1"/>
    <col min="11010" max="11010" width="5.109375" style="42" customWidth="1"/>
    <col min="11011" max="11011" width="5.33203125" style="42" customWidth="1"/>
    <col min="11012" max="11012" width="5.109375" style="42" customWidth="1"/>
    <col min="11013" max="11013" width="16.44140625" style="42" customWidth="1"/>
    <col min="11014" max="11014" width="4.88671875" style="42" customWidth="1"/>
    <col min="11015" max="11015" width="10.44140625" style="42" customWidth="1"/>
    <col min="11016" max="11016" width="10.6640625" style="42" customWidth="1"/>
    <col min="11017" max="11260" width="9.109375" style="42"/>
    <col min="11261" max="11261" width="10.44140625" style="42" customWidth="1"/>
    <col min="11262" max="11262" width="6.6640625" style="42" customWidth="1"/>
    <col min="11263" max="11263" width="5.6640625" style="42" customWidth="1"/>
    <col min="11264" max="11264" width="49.33203125" style="42" customWidth="1"/>
    <col min="11265" max="11265" width="67" style="42" customWidth="1"/>
    <col min="11266" max="11266" width="5.109375" style="42" customWidth="1"/>
    <col min="11267" max="11267" width="5.33203125" style="42" customWidth="1"/>
    <col min="11268" max="11268" width="5.109375" style="42" customWidth="1"/>
    <col min="11269" max="11269" width="16.44140625" style="42" customWidth="1"/>
    <col min="11270" max="11270" width="4.88671875" style="42" customWidth="1"/>
    <col min="11271" max="11271" width="10.44140625" style="42" customWidth="1"/>
    <col min="11272" max="11272" width="10.6640625" style="42" customWidth="1"/>
    <col min="11273" max="11516" width="9.109375" style="42"/>
    <col min="11517" max="11517" width="10.44140625" style="42" customWidth="1"/>
    <col min="11518" max="11518" width="6.6640625" style="42" customWidth="1"/>
    <col min="11519" max="11519" width="5.6640625" style="42" customWidth="1"/>
    <col min="11520" max="11520" width="49.33203125" style="42" customWidth="1"/>
    <col min="11521" max="11521" width="67" style="42" customWidth="1"/>
    <col min="11522" max="11522" width="5.109375" style="42" customWidth="1"/>
    <col min="11523" max="11523" width="5.33203125" style="42" customWidth="1"/>
    <col min="11524" max="11524" width="5.109375" style="42" customWidth="1"/>
    <col min="11525" max="11525" width="16.44140625" style="42" customWidth="1"/>
    <col min="11526" max="11526" width="4.88671875" style="42" customWidth="1"/>
    <col min="11527" max="11527" width="10.44140625" style="42" customWidth="1"/>
    <col min="11528" max="11528" width="10.6640625" style="42" customWidth="1"/>
    <col min="11529" max="11772" width="9.109375" style="42"/>
    <col min="11773" max="11773" width="10.44140625" style="42" customWidth="1"/>
    <col min="11774" max="11774" width="6.6640625" style="42" customWidth="1"/>
    <col min="11775" max="11775" width="5.6640625" style="42" customWidth="1"/>
    <col min="11776" max="11776" width="49.33203125" style="42" customWidth="1"/>
    <col min="11777" max="11777" width="67" style="42" customWidth="1"/>
    <col min="11778" max="11778" width="5.109375" style="42" customWidth="1"/>
    <col min="11779" max="11779" width="5.33203125" style="42" customWidth="1"/>
    <col min="11780" max="11780" width="5.109375" style="42" customWidth="1"/>
    <col min="11781" max="11781" width="16.44140625" style="42" customWidth="1"/>
    <col min="11782" max="11782" width="4.88671875" style="42" customWidth="1"/>
    <col min="11783" max="11783" width="10.44140625" style="42" customWidth="1"/>
    <col min="11784" max="11784" width="10.6640625" style="42" customWidth="1"/>
    <col min="11785" max="12028" width="9.109375" style="42"/>
    <col min="12029" max="12029" width="10.44140625" style="42" customWidth="1"/>
    <col min="12030" max="12030" width="6.6640625" style="42" customWidth="1"/>
    <col min="12031" max="12031" width="5.6640625" style="42" customWidth="1"/>
    <col min="12032" max="12032" width="49.33203125" style="42" customWidth="1"/>
    <col min="12033" max="12033" width="67" style="42" customWidth="1"/>
    <col min="12034" max="12034" width="5.109375" style="42" customWidth="1"/>
    <col min="12035" max="12035" width="5.33203125" style="42" customWidth="1"/>
    <col min="12036" max="12036" width="5.109375" style="42" customWidth="1"/>
    <col min="12037" max="12037" width="16.44140625" style="42" customWidth="1"/>
    <col min="12038" max="12038" width="4.88671875" style="42" customWidth="1"/>
    <col min="12039" max="12039" width="10.44140625" style="42" customWidth="1"/>
    <col min="12040" max="12040" width="10.6640625" style="42" customWidth="1"/>
    <col min="12041" max="12284" width="9.109375" style="42"/>
    <col min="12285" max="12285" width="10.44140625" style="42" customWidth="1"/>
    <col min="12286" max="12286" width="6.6640625" style="42" customWidth="1"/>
    <col min="12287" max="12287" width="5.6640625" style="42" customWidth="1"/>
    <col min="12288" max="12288" width="49.33203125" style="42" customWidth="1"/>
    <col min="12289" max="12289" width="67" style="42" customWidth="1"/>
    <col min="12290" max="12290" width="5.109375" style="42" customWidth="1"/>
    <col min="12291" max="12291" width="5.33203125" style="42" customWidth="1"/>
    <col min="12292" max="12292" width="5.109375" style="42" customWidth="1"/>
    <col min="12293" max="12293" width="16.44140625" style="42" customWidth="1"/>
    <col min="12294" max="12294" width="4.88671875" style="42" customWidth="1"/>
    <col min="12295" max="12295" width="10.44140625" style="42" customWidth="1"/>
    <col min="12296" max="12296" width="10.6640625" style="42" customWidth="1"/>
    <col min="12297" max="12540" width="9.109375" style="42"/>
    <col min="12541" max="12541" width="10.44140625" style="42" customWidth="1"/>
    <col min="12542" max="12542" width="6.6640625" style="42" customWidth="1"/>
    <col min="12543" max="12543" width="5.6640625" style="42" customWidth="1"/>
    <col min="12544" max="12544" width="49.33203125" style="42" customWidth="1"/>
    <col min="12545" max="12545" width="67" style="42" customWidth="1"/>
    <col min="12546" max="12546" width="5.109375" style="42" customWidth="1"/>
    <col min="12547" max="12547" width="5.33203125" style="42" customWidth="1"/>
    <col min="12548" max="12548" width="5.109375" style="42" customWidth="1"/>
    <col min="12549" max="12549" width="16.44140625" style="42" customWidth="1"/>
    <col min="12550" max="12550" width="4.88671875" style="42" customWidth="1"/>
    <col min="12551" max="12551" width="10.44140625" style="42" customWidth="1"/>
    <col min="12552" max="12552" width="10.6640625" style="42" customWidth="1"/>
    <col min="12553" max="12796" width="9.109375" style="42"/>
    <col min="12797" max="12797" width="10.44140625" style="42" customWidth="1"/>
    <col min="12798" max="12798" width="6.6640625" style="42" customWidth="1"/>
    <col min="12799" max="12799" width="5.6640625" style="42" customWidth="1"/>
    <col min="12800" max="12800" width="49.33203125" style="42" customWidth="1"/>
    <col min="12801" max="12801" width="67" style="42" customWidth="1"/>
    <col min="12802" max="12802" width="5.109375" style="42" customWidth="1"/>
    <col min="12803" max="12803" width="5.33203125" style="42" customWidth="1"/>
    <col min="12804" max="12804" width="5.109375" style="42" customWidth="1"/>
    <col min="12805" max="12805" width="16.44140625" style="42" customWidth="1"/>
    <col min="12806" max="12806" width="4.88671875" style="42" customWidth="1"/>
    <col min="12807" max="12807" width="10.44140625" style="42" customWidth="1"/>
    <col min="12808" max="12808" width="10.6640625" style="42" customWidth="1"/>
    <col min="12809" max="13052" width="9.109375" style="42"/>
    <col min="13053" max="13053" width="10.44140625" style="42" customWidth="1"/>
    <col min="13054" max="13054" width="6.6640625" style="42" customWidth="1"/>
    <col min="13055" max="13055" width="5.6640625" style="42" customWidth="1"/>
    <col min="13056" max="13056" width="49.33203125" style="42" customWidth="1"/>
    <col min="13057" max="13057" width="67" style="42" customWidth="1"/>
    <col min="13058" max="13058" width="5.109375" style="42" customWidth="1"/>
    <col min="13059" max="13059" width="5.33203125" style="42" customWidth="1"/>
    <col min="13060" max="13060" width="5.109375" style="42" customWidth="1"/>
    <col min="13061" max="13061" width="16.44140625" style="42" customWidth="1"/>
    <col min="13062" max="13062" width="4.88671875" style="42" customWidth="1"/>
    <col min="13063" max="13063" width="10.44140625" style="42" customWidth="1"/>
    <col min="13064" max="13064" width="10.6640625" style="42" customWidth="1"/>
    <col min="13065" max="13308" width="9.109375" style="42"/>
    <col min="13309" max="13309" width="10.44140625" style="42" customWidth="1"/>
    <col min="13310" max="13310" width="6.6640625" style="42" customWidth="1"/>
    <col min="13311" max="13311" width="5.6640625" style="42" customWidth="1"/>
    <col min="13312" max="13312" width="49.33203125" style="42" customWidth="1"/>
    <col min="13313" max="13313" width="67" style="42" customWidth="1"/>
    <col min="13314" max="13314" width="5.109375" style="42" customWidth="1"/>
    <col min="13315" max="13315" width="5.33203125" style="42" customWidth="1"/>
    <col min="13316" max="13316" width="5.109375" style="42" customWidth="1"/>
    <col min="13317" max="13317" width="16.44140625" style="42" customWidth="1"/>
    <col min="13318" max="13318" width="4.88671875" style="42" customWidth="1"/>
    <col min="13319" max="13319" width="10.44140625" style="42" customWidth="1"/>
    <col min="13320" max="13320" width="10.6640625" style="42" customWidth="1"/>
    <col min="13321" max="13564" width="9.109375" style="42"/>
    <col min="13565" max="13565" width="10.44140625" style="42" customWidth="1"/>
    <col min="13566" max="13566" width="6.6640625" style="42" customWidth="1"/>
    <col min="13567" max="13567" width="5.6640625" style="42" customWidth="1"/>
    <col min="13568" max="13568" width="49.33203125" style="42" customWidth="1"/>
    <col min="13569" max="13569" width="67" style="42" customWidth="1"/>
    <col min="13570" max="13570" width="5.109375" style="42" customWidth="1"/>
    <col min="13571" max="13571" width="5.33203125" style="42" customWidth="1"/>
    <col min="13572" max="13572" width="5.109375" style="42" customWidth="1"/>
    <col min="13573" max="13573" width="16.44140625" style="42" customWidth="1"/>
    <col min="13574" max="13574" width="4.88671875" style="42" customWidth="1"/>
    <col min="13575" max="13575" width="10.44140625" style="42" customWidth="1"/>
    <col min="13576" max="13576" width="10.6640625" style="42" customWidth="1"/>
    <col min="13577" max="13820" width="9.109375" style="42"/>
    <col min="13821" max="13821" width="10.44140625" style="42" customWidth="1"/>
    <col min="13822" max="13822" width="6.6640625" style="42" customWidth="1"/>
    <col min="13823" max="13823" width="5.6640625" style="42" customWidth="1"/>
    <col min="13824" max="13824" width="49.33203125" style="42" customWidth="1"/>
    <col min="13825" max="13825" width="67" style="42" customWidth="1"/>
    <col min="13826" max="13826" width="5.109375" style="42" customWidth="1"/>
    <col min="13827" max="13827" width="5.33203125" style="42" customWidth="1"/>
    <col min="13828" max="13828" width="5.109375" style="42" customWidth="1"/>
    <col min="13829" max="13829" width="16.44140625" style="42" customWidth="1"/>
    <col min="13830" max="13830" width="4.88671875" style="42" customWidth="1"/>
    <col min="13831" max="13831" width="10.44140625" style="42" customWidth="1"/>
    <col min="13832" max="13832" width="10.6640625" style="42" customWidth="1"/>
    <col min="13833" max="14076" width="9.109375" style="42"/>
    <col min="14077" max="14077" width="10.44140625" style="42" customWidth="1"/>
    <col min="14078" max="14078" width="6.6640625" style="42" customWidth="1"/>
    <col min="14079" max="14079" width="5.6640625" style="42" customWidth="1"/>
    <col min="14080" max="14080" width="49.33203125" style="42" customWidth="1"/>
    <col min="14081" max="14081" width="67" style="42" customWidth="1"/>
    <col min="14082" max="14082" width="5.109375" style="42" customWidth="1"/>
    <col min="14083" max="14083" width="5.33203125" style="42" customWidth="1"/>
    <col min="14084" max="14084" width="5.109375" style="42" customWidth="1"/>
    <col min="14085" max="14085" width="16.44140625" style="42" customWidth="1"/>
    <col min="14086" max="14086" width="4.88671875" style="42" customWidth="1"/>
    <col min="14087" max="14087" width="10.44140625" style="42" customWidth="1"/>
    <col min="14088" max="14088" width="10.6640625" style="42" customWidth="1"/>
    <col min="14089" max="14332" width="9.109375" style="42"/>
    <col min="14333" max="14333" width="10.44140625" style="42" customWidth="1"/>
    <col min="14334" max="14334" width="6.6640625" style="42" customWidth="1"/>
    <col min="14335" max="14335" width="5.6640625" style="42" customWidth="1"/>
    <col min="14336" max="14336" width="49.33203125" style="42" customWidth="1"/>
    <col min="14337" max="14337" width="67" style="42" customWidth="1"/>
    <col min="14338" max="14338" width="5.109375" style="42" customWidth="1"/>
    <col min="14339" max="14339" width="5.33203125" style="42" customWidth="1"/>
    <col min="14340" max="14340" width="5.109375" style="42" customWidth="1"/>
    <col min="14341" max="14341" width="16.44140625" style="42" customWidth="1"/>
    <col min="14342" max="14342" width="4.88671875" style="42" customWidth="1"/>
    <col min="14343" max="14343" width="10.44140625" style="42" customWidth="1"/>
    <col min="14344" max="14344" width="10.6640625" style="42" customWidth="1"/>
    <col min="14345" max="14588" width="9.109375" style="42"/>
    <col min="14589" max="14589" width="10.44140625" style="42" customWidth="1"/>
    <col min="14590" max="14590" width="6.6640625" style="42" customWidth="1"/>
    <col min="14591" max="14591" width="5.6640625" style="42" customWidth="1"/>
    <col min="14592" max="14592" width="49.33203125" style="42" customWidth="1"/>
    <col min="14593" max="14593" width="67" style="42" customWidth="1"/>
    <col min="14594" max="14594" width="5.109375" style="42" customWidth="1"/>
    <col min="14595" max="14595" width="5.33203125" style="42" customWidth="1"/>
    <col min="14596" max="14596" width="5.109375" style="42" customWidth="1"/>
    <col min="14597" max="14597" width="16.44140625" style="42" customWidth="1"/>
    <col min="14598" max="14598" width="4.88671875" style="42" customWidth="1"/>
    <col min="14599" max="14599" width="10.44140625" style="42" customWidth="1"/>
    <col min="14600" max="14600" width="10.6640625" style="42" customWidth="1"/>
    <col min="14601" max="14844" width="9.109375" style="42"/>
    <col min="14845" max="14845" width="10.44140625" style="42" customWidth="1"/>
    <col min="14846" max="14846" width="6.6640625" style="42" customWidth="1"/>
    <col min="14847" max="14847" width="5.6640625" style="42" customWidth="1"/>
    <col min="14848" max="14848" width="49.33203125" style="42" customWidth="1"/>
    <col min="14849" max="14849" width="67" style="42" customWidth="1"/>
    <col min="14850" max="14850" width="5.109375" style="42" customWidth="1"/>
    <col min="14851" max="14851" width="5.33203125" style="42" customWidth="1"/>
    <col min="14852" max="14852" width="5.109375" style="42" customWidth="1"/>
    <col min="14853" max="14853" width="16.44140625" style="42" customWidth="1"/>
    <col min="14854" max="14854" width="4.88671875" style="42" customWidth="1"/>
    <col min="14855" max="14855" width="10.44140625" style="42" customWidth="1"/>
    <col min="14856" max="14856" width="10.6640625" style="42" customWidth="1"/>
    <col min="14857" max="15100" width="9.109375" style="42"/>
    <col min="15101" max="15101" width="10.44140625" style="42" customWidth="1"/>
    <col min="15102" max="15102" width="6.6640625" style="42" customWidth="1"/>
    <col min="15103" max="15103" width="5.6640625" style="42" customWidth="1"/>
    <col min="15104" max="15104" width="49.33203125" style="42" customWidth="1"/>
    <col min="15105" max="15105" width="67" style="42" customWidth="1"/>
    <col min="15106" max="15106" width="5.109375" style="42" customWidth="1"/>
    <col min="15107" max="15107" width="5.33203125" style="42" customWidth="1"/>
    <col min="15108" max="15108" width="5.109375" style="42" customWidth="1"/>
    <col min="15109" max="15109" width="16.44140625" style="42" customWidth="1"/>
    <col min="15110" max="15110" width="4.88671875" style="42" customWidth="1"/>
    <col min="15111" max="15111" width="10.44140625" style="42" customWidth="1"/>
    <col min="15112" max="15112" width="10.6640625" style="42" customWidth="1"/>
    <col min="15113" max="15356" width="9.109375" style="42"/>
    <col min="15357" max="15357" width="10.44140625" style="42" customWidth="1"/>
    <col min="15358" max="15358" width="6.6640625" style="42" customWidth="1"/>
    <col min="15359" max="15359" width="5.6640625" style="42" customWidth="1"/>
    <col min="15360" max="15360" width="49.33203125" style="42" customWidth="1"/>
    <col min="15361" max="15361" width="67" style="42" customWidth="1"/>
    <col min="15362" max="15362" width="5.109375" style="42" customWidth="1"/>
    <col min="15363" max="15363" width="5.33203125" style="42" customWidth="1"/>
    <col min="15364" max="15364" width="5.109375" style="42" customWidth="1"/>
    <col min="15365" max="15365" width="16.44140625" style="42" customWidth="1"/>
    <col min="15366" max="15366" width="4.88671875" style="42" customWidth="1"/>
    <col min="15367" max="15367" width="10.44140625" style="42" customWidth="1"/>
    <col min="15368" max="15368" width="10.6640625" style="42" customWidth="1"/>
    <col min="15369" max="15612" width="9.109375" style="42"/>
    <col min="15613" max="15613" width="10.44140625" style="42" customWidth="1"/>
    <col min="15614" max="15614" width="6.6640625" style="42" customWidth="1"/>
    <col min="15615" max="15615" width="5.6640625" style="42" customWidth="1"/>
    <col min="15616" max="15616" width="49.33203125" style="42" customWidth="1"/>
    <col min="15617" max="15617" width="67" style="42" customWidth="1"/>
    <col min="15618" max="15618" width="5.109375" style="42" customWidth="1"/>
    <col min="15619" max="15619" width="5.33203125" style="42" customWidth="1"/>
    <col min="15620" max="15620" width="5.109375" style="42" customWidth="1"/>
    <col min="15621" max="15621" width="16.44140625" style="42" customWidth="1"/>
    <col min="15622" max="15622" width="4.88671875" style="42" customWidth="1"/>
    <col min="15623" max="15623" width="10.44140625" style="42" customWidth="1"/>
    <col min="15624" max="15624" width="10.6640625" style="42" customWidth="1"/>
    <col min="15625" max="15868" width="9.109375" style="42"/>
    <col min="15869" max="15869" width="10.44140625" style="42" customWidth="1"/>
    <col min="15870" max="15870" width="6.6640625" style="42" customWidth="1"/>
    <col min="15871" max="15871" width="5.6640625" style="42" customWidth="1"/>
    <col min="15872" max="15872" width="49.33203125" style="42" customWidth="1"/>
    <col min="15873" max="15873" width="67" style="42" customWidth="1"/>
    <col min="15874" max="15874" width="5.109375" style="42" customWidth="1"/>
    <col min="15875" max="15875" width="5.33203125" style="42" customWidth="1"/>
    <col min="15876" max="15876" width="5.109375" style="42" customWidth="1"/>
    <col min="15877" max="15877" width="16.44140625" style="42" customWidth="1"/>
    <col min="15878" max="15878" width="4.88671875" style="42" customWidth="1"/>
    <col min="15879" max="15879" width="10.44140625" style="42" customWidth="1"/>
    <col min="15880" max="15880" width="10.6640625" style="42" customWidth="1"/>
    <col min="15881" max="16124" width="9.109375" style="42"/>
    <col min="16125" max="16125" width="10.44140625" style="42" customWidth="1"/>
    <col min="16126" max="16126" width="6.6640625" style="42" customWidth="1"/>
    <col min="16127" max="16127" width="5.6640625" style="42" customWidth="1"/>
    <col min="16128" max="16128" width="49.33203125" style="42" customWidth="1"/>
    <col min="16129" max="16129" width="67" style="42" customWidth="1"/>
    <col min="16130" max="16130" width="5.109375" style="42" customWidth="1"/>
    <col min="16131" max="16131" width="5.33203125" style="42" customWidth="1"/>
    <col min="16132" max="16132" width="5.109375" style="42" customWidth="1"/>
    <col min="16133" max="16133" width="16.44140625" style="42" customWidth="1"/>
    <col min="16134" max="16134" width="4.88671875" style="42" customWidth="1"/>
    <col min="16135" max="16135" width="10.44140625" style="42" customWidth="1"/>
    <col min="16136" max="16136" width="10.6640625" style="42" customWidth="1"/>
    <col min="16137" max="16381" width="9.109375" style="42"/>
    <col min="16382" max="16384" width="9.109375" style="42" customWidth="1"/>
  </cols>
  <sheetData>
    <row r="1" spans="1:9" ht="20.25" customHeight="1">
      <c r="A1" s="37"/>
      <c r="B1" s="37"/>
      <c r="C1" s="37"/>
      <c r="D1" s="37"/>
      <c r="E1" s="37"/>
      <c r="F1" s="38"/>
      <c r="G1" s="39"/>
      <c r="H1" s="40"/>
      <c r="I1" s="41"/>
    </row>
    <row r="2" spans="1:9" ht="30" customHeight="1">
      <c r="A2" s="32" t="s">
        <v>256</v>
      </c>
      <c r="B2" s="33"/>
      <c r="C2" s="33"/>
      <c r="D2" s="33"/>
      <c r="E2" s="33"/>
      <c r="F2" s="33"/>
      <c r="G2" s="33"/>
      <c r="H2" s="33"/>
      <c r="I2" s="41"/>
    </row>
    <row r="3" spans="1:9" ht="10.199999999999999" customHeight="1">
      <c r="A3" s="35"/>
      <c r="B3" s="43"/>
      <c r="C3" s="43"/>
      <c r="D3" s="43"/>
      <c r="E3" s="43"/>
      <c r="F3" s="43"/>
      <c r="G3" s="43"/>
      <c r="H3" s="31"/>
      <c r="I3" s="41"/>
    </row>
    <row r="4" spans="1:9" ht="40.950000000000003" customHeight="1">
      <c r="A4" s="34"/>
      <c r="B4" s="34"/>
      <c r="C4" s="34"/>
      <c r="D4" s="35"/>
      <c r="E4" s="35"/>
      <c r="F4" s="36" t="s">
        <v>303</v>
      </c>
      <c r="G4" s="44"/>
      <c r="H4" s="31"/>
      <c r="I4" s="41"/>
    </row>
    <row r="5" spans="1:9" ht="17.7" customHeight="1">
      <c r="A5" s="45"/>
      <c r="B5" s="46"/>
      <c r="C5" s="46"/>
      <c r="D5" s="47"/>
      <c r="E5" s="48"/>
      <c r="F5" s="49"/>
      <c r="G5" s="50"/>
      <c r="H5" s="40" t="s">
        <v>259</v>
      </c>
      <c r="I5" s="41"/>
    </row>
    <row r="6" spans="1:9" ht="90" customHeight="1">
      <c r="A6" s="51" t="s">
        <v>0</v>
      </c>
      <c r="B6" s="52" t="s">
        <v>1</v>
      </c>
      <c r="C6" s="52" t="s">
        <v>2</v>
      </c>
      <c r="D6" s="53" t="s">
        <v>3</v>
      </c>
      <c r="E6" s="54" t="s">
        <v>120</v>
      </c>
      <c r="F6" s="55" t="s">
        <v>257</v>
      </c>
      <c r="G6" s="56" t="s">
        <v>304</v>
      </c>
      <c r="H6" s="57" t="s">
        <v>258</v>
      </c>
      <c r="I6" s="41"/>
    </row>
    <row r="7" spans="1:9" s="62" customFormat="1" ht="15" customHeight="1">
      <c r="A7" s="53">
        <v>1</v>
      </c>
      <c r="B7" s="53">
        <v>2</v>
      </c>
      <c r="C7" s="53">
        <v>3</v>
      </c>
      <c r="D7" s="53">
        <v>4</v>
      </c>
      <c r="E7" s="58">
        <v>5</v>
      </c>
      <c r="F7" s="53">
        <v>6</v>
      </c>
      <c r="G7" s="59">
        <v>7</v>
      </c>
      <c r="H7" s="60">
        <v>8</v>
      </c>
      <c r="I7" s="61"/>
    </row>
    <row r="8" spans="1:9" ht="26.25" customHeight="1">
      <c r="A8" s="19" t="s">
        <v>4</v>
      </c>
      <c r="B8" s="63"/>
      <c r="C8" s="63"/>
      <c r="D8" s="24" t="s">
        <v>5</v>
      </c>
      <c r="E8" s="64"/>
      <c r="F8" s="29">
        <f>F9</f>
        <v>75787160</v>
      </c>
      <c r="G8" s="29">
        <f t="shared" ref="G8:H8" si="0">G9</f>
        <v>5109000</v>
      </c>
      <c r="H8" s="29">
        <f t="shared" si="0"/>
        <v>70678160</v>
      </c>
      <c r="I8" s="41"/>
    </row>
    <row r="9" spans="1:9" ht="21" customHeight="1">
      <c r="A9" s="19" t="s">
        <v>6</v>
      </c>
      <c r="B9" s="15"/>
      <c r="C9" s="15"/>
      <c r="D9" s="24" t="s">
        <v>5</v>
      </c>
      <c r="E9" s="64"/>
      <c r="F9" s="29">
        <f>F11+F19+F27+F31+F35+F16+F38</f>
        <v>75787160</v>
      </c>
      <c r="G9" s="29">
        <f t="shared" ref="G9:H9" si="1">G11+G19+G27+G31+G35+G16+G38</f>
        <v>5109000</v>
      </c>
      <c r="H9" s="29">
        <f t="shared" si="1"/>
        <v>70678160</v>
      </c>
      <c r="I9" s="41"/>
    </row>
    <row r="10" spans="1:9" ht="10.199999999999999" customHeight="1">
      <c r="A10" s="19"/>
      <c r="B10" s="15"/>
      <c r="C10" s="15"/>
      <c r="D10" s="24"/>
      <c r="E10" s="64"/>
      <c r="F10" s="28"/>
      <c r="G10" s="28"/>
      <c r="H10" s="65"/>
      <c r="I10" s="41"/>
    </row>
    <row r="11" spans="1:9" ht="82.5" customHeight="1">
      <c r="A11" s="19" t="s">
        <v>7</v>
      </c>
      <c r="B11" s="22" t="s">
        <v>8</v>
      </c>
      <c r="C11" s="22" t="s">
        <v>9</v>
      </c>
      <c r="D11" s="66" t="s">
        <v>10</v>
      </c>
      <c r="E11" s="64"/>
      <c r="F11" s="29">
        <f>SUM(F12:F14)</f>
        <v>745600</v>
      </c>
      <c r="G11" s="29">
        <f t="shared" ref="G11:H11" si="2">SUM(G12:G14)</f>
        <v>0</v>
      </c>
      <c r="H11" s="29">
        <f t="shared" si="2"/>
        <v>745600</v>
      </c>
      <c r="I11" s="41"/>
    </row>
    <row r="12" spans="1:9" ht="27" customHeight="1">
      <c r="A12" s="19"/>
      <c r="B12" s="22"/>
      <c r="C12" s="22"/>
      <c r="D12" s="66"/>
      <c r="E12" s="67" t="s">
        <v>11</v>
      </c>
      <c r="F12" s="28">
        <v>365600</v>
      </c>
      <c r="G12" s="28"/>
      <c r="H12" s="65">
        <f>F12-G12</f>
        <v>365600</v>
      </c>
      <c r="I12" s="41"/>
    </row>
    <row r="13" spans="1:9" ht="27" customHeight="1">
      <c r="A13" s="19"/>
      <c r="B13" s="22"/>
      <c r="C13" s="22"/>
      <c r="D13" s="66"/>
      <c r="E13" s="67" t="s">
        <v>47</v>
      </c>
      <c r="F13" s="28">
        <v>110000</v>
      </c>
      <c r="G13" s="28"/>
      <c r="H13" s="65">
        <f t="shared" ref="H13:H86" si="3">F13-G13</f>
        <v>110000</v>
      </c>
      <c r="I13" s="41"/>
    </row>
    <row r="14" spans="1:9" ht="27" customHeight="1">
      <c r="A14" s="19"/>
      <c r="B14" s="22"/>
      <c r="C14" s="22"/>
      <c r="D14" s="66"/>
      <c r="E14" s="67" t="s">
        <v>12</v>
      </c>
      <c r="F14" s="28">
        <v>270000</v>
      </c>
      <c r="G14" s="28"/>
      <c r="H14" s="65">
        <f t="shared" si="3"/>
        <v>270000</v>
      </c>
      <c r="I14" s="41"/>
    </row>
    <row r="15" spans="1:9" ht="5.25" customHeight="1">
      <c r="A15" s="18"/>
      <c r="B15" s="13"/>
      <c r="C15" s="15"/>
      <c r="D15" s="68"/>
      <c r="E15" s="27"/>
      <c r="F15" s="28"/>
      <c r="G15" s="28"/>
      <c r="H15" s="65"/>
      <c r="I15" s="41"/>
    </row>
    <row r="16" spans="1:9" ht="36.75" customHeight="1">
      <c r="A16" s="19" t="s">
        <v>122</v>
      </c>
      <c r="B16" s="22" t="s">
        <v>123</v>
      </c>
      <c r="C16" s="22" t="s">
        <v>124</v>
      </c>
      <c r="D16" s="2" t="s">
        <v>125</v>
      </c>
      <c r="E16" s="27"/>
      <c r="F16" s="29">
        <f>F17</f>
        <v>1575560</v>
      </c>
      <c r="G16" s="29">
        <f t="shared" ref="G16:H16" si="4">G17</f>
        <v>0</v>
      </c>
      <c r="H16" s="29">
        <f t="shared" si="4"/>
        <v>1575560</v>
      </c>
      <c r="I16" s="41"/>
    </row>
    <row r="17" spans="1:9" ht="59.25" customHeight="1">
      <c r="A17" s="18"/>
      <c r="B17" s="13"/>
      <c r="C17" s="15"/>
      <c r="D17" s="68"/>
      <c r="E17" s="17" t="s">
        <v>225</v>
      </c>
      <c r="F17" s="28">
        <v>1575560</v>
      </c>
      <c r="G17" s="28"/>
      <c r="H17" s="65">
        <f t="shared" si="3"/>
        <v>1575560</v>
      </c>
      <c r="I17" s="41"/>
    </row>
    <row r="18" spans="1:9" ht="12" customHeight="1">
      <c r="A18" s="18"/>
      <c r="B18" s="13"/>
      <c r="C18" s="15"/>
      <c r="D18" s="68"/>
      <c r="E18" s="27"/>
      <c r="F18" s="28"/>
      <c r="G18" s="28"/>
      <c r="H18" s="65"/>
      <c r="I18" s="41"/>
    </row>
    <row r="19" spans="1:9" ht="53.25" customHeight="1">
      <c r="A19" s="69" t="s">
        <v>13</v>
      </c>
      <c r="B19" s="70">
        <v>7350</v>
      </c>
      <c r="C19" s="1" t="s">
        <v>14</v>
      </c>
      <c r="D19" s="2" t="s">
        <v>15</v>
      </c>
      <c r="E19" s="71"/>
      <c r="F19" s="29">
        <f>SUM(F20:F25)</f>
        <v>2350000</v>
      </c>
      <c r="G19" s="29">
        <f t="shared" ref="G19:H19" si="5">SUM(G20:G25)</f>
        <v>81000</v>
      </c>
      <c r="H19" s="29">
        <f t="shared" si="5"/>
        <v>2269000</v>
      </c>
    </row>
    <row r="20" spans="1:9" ht="37.5" customHeight="1">
      <c r="A20" s="69"/>
      <c r="B20" s="70"/>
      <c r="C20" s="1"/>
      <c r="D20" s="2"/>
      <c r="E20" s="5" t="s">
        <v>226</v>
      </c>
      <c r="F20" s="28">
        <v>300000</v>
      </c>
      <c r="G20" s="28"/>
      <c r="H20" s="65">
        <f t="shared" si="3"/>
        <v>300000</v>
      </c>
    </row>
    <row r="21" spans="1:9" ht="28.5" customHeight="1">
      <c r="A21" s="69"/>
      <c r="B21" s="70"/>
      <c r="C21" s="1"/>
      <c r="D21" s="2"/>
      <c r="E21" s="5" t="s">
        <v>18</v>
      </c>
      <c r="F21" s="28">
        <v>1000000</v>
      </c>
      <c r="G21" s="28">
        <v>81000</v>
      </c>
      <c r="H21" s="65">
        <f t="shared" si="3"/>
        <v>919000</v>
      </c>
    </row>
    <row r="22" spans="1:9" ht="36" customHeight="1">
      <c r="A22" s="69"/>
      <c r="B22" s="70"/>
      <c r="C22" s="1"/>
      <c r="D22" s="2"/>
      <c r="E22" s="5" t="s">
        <v>227</v>
      </c>
      <c r="F22" s="28">
        <v>500000</v>
      </c>
      <c r="G22" s="28"/>
      <c r="H22" s="65">
        <f t="shared" si="3"/>
        <v>500000</v>
      </c>
    </row>
    <row r="23" spans="1:9" ht="27" customHeight="1">
      <c r="A23" s="69"/>
      <c r="B23" s="70"/>
      <c r="C23" s="1"/>
      <c r="D23" s="2"/>
      <c r="E23" s="72" t="s">
        <v>16</v>
      </c>
      <c r="F23" s="28">
        <v>250000</v>
      </c>
      <c r="G23" s="28"/>
      <c r="H23" s="65">
        <f t="shared" si="3"/>
        <v>250000</v>
      </c>
    </row>
    <row r="24" spans="1:9" ht="35.700000000000003" customHeight="1">
      <c r="A24" s="69"/>
      <c r="B24" s="70"/>
      <c r="C24" s="1"/>
      <c r="D24" s="2"/>
      <c r="E24" s="5" t="s">
        <v>17</v>
      </c>
      <c r="F24" s="28">
        <v>250000</v>
      </c>
      <c r="G24" s="28"/>
      <c r="H24" s="65">
        <f t="shared" si="3"/>
        <v>250000</v>
      </c>
    </row>
    <row r="25" spans="1:9" ht="28.2" customHeight="1">
      <c r="A25" s="18"/>
      <c r="B25" s="3"/>
      <c r="C25" s="3"/>
      <c r="D25" s="4"/>
      <c r="E25" s="5" t="s">
        <v>19</v>
      </c>
      <c r="F25" s="28">
        <v>50000</v>
      </c>
      <c r="G25" s="28"/>
      <c r="H25" s="65">
        <f t="shared" si="3"/>
        <v>50000</v>
      </c>
    </row>
    <row r="26" spans="1:9" ht="7.2" customHeight="1">
      <c r="A26" s="16"/>
      <c r="B26" s="3"/>
      <c r="C26" s="3"/>
      <c r="D26" s="4"/>
      <c r="E26" s="5"/>
      <c r="F26" s="28"/>
      <c r="G26" s="28"/>
      <c r="H26" s="65"/>
    </row>
    <row r="27" spans="1:9" ht="36.75" customHeight="1">
      <c r="A27" s="69" t="s">
        <v>20</v>
      </c>
      <c r="B27" s="1" t="s">
        <v>21</v>
      </c>
      <c r="C27" s="1" t="s">
        <v>22</v>
      </c>
      <c r="D27" s="2" t="s">
        <v>23</v>
      </c>
      <c r="E27" s="5"/>
      <c r="F27" s="29">
        <f>SUM(F28:F29)</f>
        <v>68000000</v>
      </c>
      <c r="G27" s="29">
        <f t="shared" ref="G27:H27" si="6">SUM(G28:G29)</f>
        <v>5028000</v>
      </c>
      <c r="H27" s="29">
        <f t="shared" si="6"/>
        <v>62972000</v>
      </c>
    </row>
    <row r="28" spans="1:9" ht="36.75" customHeight="1">
      <c r="A28" s="69"/>
      <c r="B28" s="1"/>
      <c r="C28" s="6"/>
      <c r="D28" s="2"/>
      <c r="E28" s="5" t="s">
        <v>235</v>
      </c>
      <c r="F28" s="28">
        <v>55000000</v>
      </c>
      <c r="G28" s="29"/>
      <c r="H28" s="65">
        <f t="shared" si="3"/>
        <v>55000000</v>
      </c>
    </row>
    <row r="29" spans="1:9" ht="37.5" customHeight="1">
      <c r="A29" s="16"/>
      <c r="B29" s="3"/>
      <c r="C29" s="73"/>
      <c r="D29" s="4"/>
      <c r="E29" s="5" t="s">
        <v>24</v>
      </c>
      <c r="F29" s="28">
        <v>13000000</v>
      </c>
      <c r="G29" s="28">
        <v>5028000</v>
      </c>
      <c r="H29" s="65">
        <f t="shared" si="3"/>
        <v>7972000</v>
      </c>
    </row>
    <row r="30" spans="1:9" ht="7.2" customHeight="1">
      <c r="A30" s="16"/>
      <c r="B30" s="3"/>
      <c r="C30" s="73"/>
      <c r="D30" s="4"/>
      <c r="E30" s="5"/>
      <c r="F30" s="28"/>
      <c r="G30" s="28"/>
      <c r="H30" s="65"/>
    </row>
    <row r="31" spans="1:9" ht="36" customHeight="1">
      <c r="A31" s="19" t="s">
        <v>25</v>
      </c>
      <c r="B31" s="3">
        <v>7670</v>
      </c>
      <c r="C31" s="6" t="s">
        <v>26</v>
      </c>
      <c r="D31" s="2" t="s">
        <v>27</v>
      </c>
      <c r="E31" s="5"/>
      <c r="F31" s="29">
        <f>SUM(F32:F33)</f>
        <v>1400000</v>
      </c>
      <c r="G31" s="29">
        <f t="shared" ref="G31:H31" si="7">SUM(G32:G33)</f>
        <v>0</v>
      </c>
      <c r="H31" s="29">
        <f t="shared" si="7"/>
        <v>1400000</v>
      </c>
    </row>
    <row r="32" spans="1:9" ht="53.25" customHeight="1">
      <c r="A32" s="16"/>
      <c r="B32" s="3"/>
      <c r="C32" s="73"/>
      <c r="D32" s="4"/>
      <c r="E32" s="5" t="s">
        <v>184</v>
      </c>
      <c r="F32" s="28">
        <v>1000000</v>
      </c>
      <c r="G32" s="28"/>
      <c r="H32" s="65">
        <f t="shared" si="3"/>
        <v>1000000</v>
      </c>
    </row>
    <row r="33" spans="1:8" ht="28.5" customHeight="1">
      <c r="A33" s="16"/>
      <c r="B33" s="3"/>
      <c r="C33" s="73"/>
      <c r="D33" s="4"/>
      <c r="E33" s="5" t="s">
        <v>121</v>
      </c>
      <c r="F33" s="28">
        <v>400000</v>
      </c>
      <c r="G33" s="28"/>
      <c r="H33" s="65">
        <f t="shared" si="3"/>
        <v>400000</v>
      </c>
    </row>
    <row r="34" spans="1:8" ht="7.65" customHeight="1">
      <c r="A34" s="16"/>
      <c r="B34" s="3"/>
      <c r="C34" s="73"/>
      <c r="D34" s="4"/>
      <c r="E34" s="5"/>
      <c r="F34" s="28"/>
      <c r="G34" s="28"/>
      <c r="H34" s="65"/>
    </row>
    <row r="35" spans="1:8" ht="77.25" customHeight="1">
      <c r="A35" s="16" t="s">
        <v>28</v>
      </c>
      <c r="B35" s="3">
        <v>7700</v>
      </c>
      <c r="C35" s="3" t="s">
        <v>29</v>
      </c>
      <c r="D35" s="17" t="s">
        <v>30</v>
      </c>
      <c r="E35" s="5"/>
      <c r="F35" s="29">
        <f>F36</f>
        <v>1616000</v>
      </c>
      <c r="G35" s="29">
        <f t="shared" ref="G35:H35" si="8">G36</f>
        <v>0</v>
      </c>
      <c r="H35" s="29">
        <f t="shared" si="8"/>
        <v>1616000</v>
      </c>
    </row>
    <row r="36" spans="1:8" ht="56.25" customHeight="1">
      <c r="A36" s="18"/>
      <c r="B36" s="3"/>
      <c r="C36" s="3"/>
      <c r="D36" s="4"/>
      <c r="E36" s="5" t="s">
        <v>228</v>
      </c>
      <c r="F36" s="28">
        <v>1616000</v>
      </c>
      <c r="G36" s="28"/>
      <c r="H36" s="65">
        <f t="shared" si="3"/>
        <v>1616000</v>
      </c>
    </row>
    <row r="37" spans="1:8" ht="7.2" customHeight="1">
      <c r="A37" s="16"/>
      <c r="B37" s="3"/>
      <c r="C37" s="73"/>
      <c r="D37" s="4"/>
      <c r="E37" s="5"/>
      <c r="F37" s="28"/>
      <c r="G37" s="28"/>
      <c r="H37" s="65"/>
    </row>
    <row r="38" spans="1:8" ht="36.75" customHeight="1">
      <c r="A38" s="19" t="s">
        <v>128</v>
      </c>
      <c r="B38" s="3">
        <v>8330</v>
      </c>
      <c r="C38" s="20" t="s">
        <v>126</v>
      </c>
      <c r="D38" s="74" t="s">
        <v>127</v>
      </c>
      <c r="E38" s="5"/>
      <c r="F38" s="29">
        <f>F39</f>
        <v>100000</v>
      </c>
      <c r="G38" s="29">
        <f t="shared" ref="G38:H38" si="9">G39</f>
        <v>0</v>
      </c>
      <c r="H38" s="29">
        <f t="shared" si="9"/>
        <v>100000</v>
      </c>
    </row>
    <row r="39" spans="1:8" ht="27" customHeight="1">
      <c r="A39" s="16"/>
      <c r="B39" s="3"/>
      <c r="C39" s="73"/>
      <c r="D39" s="4"/>
      <c r="E39" s="5" t="s">
        <v>67</v>
      </c>
      <c r="F39" s="28">
        <v>100000</v>
      </c>
      <c r="G39" s="28"/>
      <c r="H39" s="65">
        <f t="shared" si="3"/>
        <v>100000</v>
      </c>
    </row>
    <row r="40" spans="1:8" ht="7.2" customHeight="1">
      <c r="A40" s="16"/>
      <c r="B40" s="3"/>
      <c r="C40" s="73"/>
      <c r="D40" s="4"/>
      <c r="E40" s="5"/>
      <c r="F40" s="28"/>
      <c r="G40" s="28"/>
      <c r="H40" s="65"/>
    </row>
    <row r="41" spans="1:8" ht="25.5" customHeight="1">
      <c r="A41" s="19" t="s">
        <v>31</v>
      </c>
      <c r="B41" s="3"/>
      <c r="C41" s="1"/>
      <c r="D41" s="24" t="s">
        <v>129</v>
      </c>
      <c r="E41" s="5"/>
      <c r="F41" s="29">
        <f>F42</f>
        <v>17638830</v>
      </c>
      <c r="G41" s="29">
        <f t="shared" ref="G41:H41" si="10">G42</f>
        <v>59472</v>
      </c>
      <c r="H41" s="29">
        <f t="shared" si="10"/>
        <v>17579358</v>
      </c>
    </row>
    <row r="42" spans="1:8" ht="24.75" customHeight="1">
      <c r="A42" s="19" t="s">
        <v>32</v>
      </c>
      <c r="B42" s="3"/>
      <c r="C42" s="1"/>
      <c r="D42" s="24" t="s">
        <v>129</v>
      </c>
      <c r="E42" s="5"/>
      <c r="F42" s="29">
        <f>F44+F59+F78+F81+F75+F85+F72</f>
        <v>17638830</v>
      </c>
      <c r="G42" s="29">
        <f t="shared" ref="G42:H42" si="11">G44+G59+G78+G81+G75+G85+G72</f>
        <v>59472</v>
      </c>
      <c r="H42" s="29">
        <f t="shared" si="11"/>
        <v>17579358</v>
      </c>
    </row>
    <row r="43" spans="1:8" ht="6.6" customHeight="1">
      <c r="A43" s="18"/>
      <c r="B43" s="3"/>
      <c r="C43" s="3"/>
      <c r="D43" s="4"/>
      <c r="E43" s="5"/>
      <c r="F43" s="28"/>
      <c r="G43" s="28"/>
      <c r="H43" s="65"/>
    </row>
    <row r="44" spans="1:8" ht="24.9" customHeight="1">
      <c r="A44" s="19" t="s">
        <v>33</v>
      </c>
      <c r="B44" s="3">
        <v>1010</v>
      </c>
      <c r="C44" s="1" t="s">
        <v>34</v>
      </c>
      <c r="D44" s="75" t="s">
        <v>35</v>
      </c>
      <c r="E44" s="5"/>
      <c r="F44" s="29">
        <f>SUM(F45:F57)</f>
        <v>8060100</v>
      </c>
      <c r="G44" s="29">
        <f>SUM(G45:G57)</f>
        <v>59472</v>
      </c>
      <c r="H44" s="65">
        <f t="shared" si="3"/>
        <v>8000628</v>
      </c>
    </row>
    <row r="45" spans="1:8" ht="37.35" customHeight="1">
      <c r="A45" s="18"/>
      <c r="B45" s="3"/>
      <c r="C45" s="3"/>
      <c r="D45" s="4"/>
      <c r="E45" s="76" t="s">
        <v>130</v>
      </c>
      <c r="F45" s="28">
        <v>300000</v>
      </c>
      <c r="G45" s="28"/>
      <c r="H45" s="65">
        <f t="shared" si="3"/>
        <v>300000</v>
      </c>
    </row>
    <row r="46" spans="1:8" ht="37.35" customHeight="1">
      <c r="A46" s="18"/>
      <c r="B46" s="3"/>
      <c r="C46" s="3"/>
      <c r="D46" s="4"/>
      <c r="E46" s="77" t="s">
        <v>260</v>
      </c>
      <c r="F46" s="28">
        <v>40000</v>
      </c>
      <c r="G46" s="28"/>
      <c r="H46" s="65">
        <f t="shared" si="3"/>
        <v>40000</v>
      </c>
    </row>
    <row r="47" spans="1:8" ht="37.35" customHeight="1">
      <c r="A47" s="18"/>
      <c r="B47" s="3"/>
      <c r="C47" s="3"/>
      <c r="D47" s="4"/>
      <c r="E47" s="76" t="s">
        <v>131</v>
      </c>
      <c r="F47" s="28">
        <v>300000</v>
      </c>
      <c r="G47" s="28"/>
      <c r="H47" s="65">
        <f t="shared" si="3"/>
        <v>300000</v>
      </c>
    </row>
    <row r="48" spans="1:8" ht="37.35" customHeight="1">
      <c r="A48" s="18"/>
      <c r="B48" s="3"/>
      <c r="C48" s="3"/>
      <c r="D48" s="4"/>
      <c r="E48" s="76" t="s">
        <v>133</v>
      </c>
      <c r="F48" s="28">
        <v>300000</v>
      </c>
      <c r="G48" s="28"/>
      <c r="H48" s="65">
        <f t="shared" si="3"/>
        <v>300000</v>
      </c>
    </row>
    <row r="49" spans="1:8" ht="28.5" customHeight="1">
      <c r="A49" s="18"/>
      <c r="B49" s="3"/>
      <c r="C49" s="3"/>
      <c r="D49" s="4"/>
      <c r="E49" s="76" t="s">
        <v>134</v>
      </c>
      <c r="F49" s="28">
        <v>500000</v>
      </c>
      <c r="G49" s="28"/>
      <c r="H49" s="65">
        <f t="shared" si="3"/>
        <v>500000</v>
      </c>
    </row>
    <row r="50" spans="1:8" ht="28.5" customHeight="1">
      <c r="A50" s="18"/>
      <c r="B50" s="3"/>
      <c r="C50" s="3"/>
      <c r="D50" s="4"/>
      <c r="E50" s="77" t="s">
        <v>261</v>
      </c>
      <c r="F50" s="28">
        <v>400000</v>
      </c>
      <c r="G50" s="28"/>
      <c r="H50" s="65">
        <f t="shared" si="3"/>
        <v>400000</v>
      </c>
    </row>
    <row r="51" spans="1:8" ht="37.35" customHeight="1">
      <c r="A51" s="18"/>
      <c r="B51" s="3"/>
      <c r="C51" s="3"/>
      <c r="D51" s="4"/>
      <c r="E51" s="76" t="s">
        <v>135</v>
      </c>
      <c r="F51" s="28">
        <v>200000</v>
      </c>
      <c r="G51" s="28"/>
      <c r="H51" s="65">
        <f t="shared" si="3"/>
        <v>200000</v>
      </c>
    </row>
    <row r="52" spans="1:8" ht="37.35" customHeight="1">
      <c r="A52" s="18"/>
      <c r="B52" s="3"/>
      <c r="C52" s="3"/>
      <c r="D52" s="4"/>
      <c r="E52" s="77" t="s">
        <v>262</v>
      </c>
      <c r="F52" s="28">
        <v>2000000</v>
      </c>
      <c r="G52" s="28"/>
      <c r="H52" s="65">
        <f t="shared" si="3"/>
        <v>2000000</v>
      </c>
    </row>
    <row r="53" spans="1:8" ht="37.35" customHeight="1">
      <c r="A53" s="18"/>
      <c r="B53" s="3"/>
      <c r="C53" s="3"/>
      <c r="D53" s="4"/>
      <c r="E53" s="76" t="s">
        <v>132</v>
      </c>
      <c r="F53" s="28">
        <v>300000</v>
      </c>
      <c r="G53" s="28"/>
      <c r="H53" s="65">
        <f t="shared" si="3"/>
        <v>300000</v>
      </c>
    </row>
    <row r="54" spans="1:8" ht="37.35" customHeight="1">
      <c r="A54" s="18"/>
      <c r="B54" s="3"/>
      <c r="C54" s="3"/>
      <c r="D54" s="4"/>
      <c r="E54" s="77" t="s">
        <v>263</v>
      </c>
      <c r="F54" s="28">
        <v>3000000</v>
      </c>
      <c r="G54" s="28"/>
      <c r="H54" s="65">
        <f t="shared" si="3"/>
        <v>3000000</v>
      </c>
    </row>
    <row r="55" spans="1:8" ht="37.35" customHeight="1">
      <c r="A55" s="18"/>
      <c r="B55" s="3"/>
      <c r="C55" s="3"/>
      <c r="D55" s="4"/>
      <c r="E55" s="77" t="s">
        <v>264</v>
      </c>
      <c r="F55" s="28">
        <v>20100</v>
      </c>
      <c r="G55" s="28"/>
      <c r="H55" s="65">
        <f t="shared" si="3"/>
        <v>20100</v>
      </c>
    </row>
    <row r="56" spans="1:8" ht="37.35" customHeight="1">
      <c r="A56" s="18"/>
      <c r="B56" s="3"/>
      <c r="C56" s="3"/>
      <c r="D56" s="4"/>
      <c r="E56" s="76" t="s">
        <v>136</v>
      </c>
      <c r="F56" s="28">
        <v>500000</v>
      </c>
      <c r="G56" s="28"/>
      <c r="H56" s="65">
        <f t="shared" si="3"/>
        <v>500000</v>
      </c>
    </row>
    <row r="57" spans="1:8" ht="37.35" customHeight="1">
      <c r="A57" s="18"/>
      <c r="B57" s="3"/>
      <c r="C57" s="3"/>
      <c r="D57" s="4"/>
      <c r="E57" s="5" t="s">
        <v>36</v>
      </c>
      <c r="F57" s="28">
        <v>200000</v>
      </c>
      <c r="G57" s="28">
        <v>59472</v>
      </c>
      <c r="H57" s="65">
        <f t="shared" si="3"/>
        <v>140528</v>
      </c>
    </row>
    <row r="58" spans="1:8" ht="8.6999999999999993" customHeight="1">
      <c r="A58" s="18"/>
      <c r="B58" s="3"/>
      <c r="C58" s="3"/>
      <c r="D58" s="4"/>
      <c r="E58" s="72"/>
      <c r="F58" s="28"/>
      <c r="G58" s="28"/>
      <c r="H58" s="65"/>
    </row>
    <row r="59" spans="1:8" ht="40.5" customHeight="1">
      <c r="A59" s="19" t="s">
        <v>137</v>
      </c>
      <c r="B59" s="3">
        <v>1021</v>
      </c>
      <c r="C59" s="1" t="s">
        <v>37</v>
      </c>
      <c r="D59" s="2" t="s">
        <v>229</v>
      </c>
      <c r="E59" s="72"/>
      <c r="F59" s="29">
        <f>SUM(F60:F70)</f>
        <v>3487000</v>
      </c>
      <c r="G59" s="29">
        <f t="shared" ref="G59:H59" si="12">SUM(G60:G70)</f>
        <v>0</v>
      </c>
      <c r="H59" s="29">
        <f t="shared" si="12"/>
        <v>3487000</v>
      </c>
    </row>
    <row r="60" spans="1:8" ht="40.5" customHeight="1">
      <c r="A60" s="19"/>
      <c r="B60" s="3"/>
      <c r="C60" s="1"/>
      <c r="D60" s="2"/>
      <c r="E60" s="77" t="s">
        <v>265</v>
      </c>
      <c r="F60" s="28">
        <v>50000</v>
      </c>
      <c r="G60" s="28"/>
      <c r="H60" s="28">
        <f>F60-G60</f>
        <v>50000</v>
      </c>
    </row>
    <row r="61" spans="1:8" ht="36.75" customHeight="1">
      <c r="A61" s="18"/>
      <c r="B61" s="3"/>
      <c r="C61" s="3"/>
      <c r="D61" s="4"/>
      <c r="E61" s="76" t="s">
        <v>138</v>
      </c>
      <c r="F61" s="28">
        <v>400000</v>
      </c>
      <c r="G61" s="28"/>
      <c r="H61" s="65">
        <f t="shared" si="3"/>
        <v>400000</v>
      </c>
    </row>
    <row r="62" spans="1:8" ht="36.75" customHeight="1">
      <c r="A62" s="18"/>
      <c r="B62" s="3"/>
      <c r="C62" s="3"/>
      <c r="D62" s="4"/>
      <c r="E62" s="77" t="s">
        <v>266</v>
      </c>
      <c r="F62" s="28">
        <v>25000</v>
      </c>
      <c r="G62" s="28"/>
      <c r="H62" s="65">
        <f t="shared" si="3"/>
        <v>25000</v>
      </c>
    </row>
    <row r="63" spans="1:8" ht="36.75" customHeight="1">
      <c r="A63" s="18"/>
      <c r="B63" s="3"/>
      <c r="C63" s="3"/>
      <c r="D63" s="4"/>
      <c r="E63" s="77" t="s">
        <v>267</v>
      </c>
      <c r="F63" s="28">
        <v>25000</v>
      </c>
      <c r="G63" s="28"/>
      <c r="H63" s="65">
        <f t="shared" si="3"/>
        <v>25000</v>
      </c>
    </row>
    <row r="64" spans="1:8" ht="36.75" customHeight="1">
      <c r="A64" s="18"/>
      <c r="B64" s="3"/>
      <c r="C64" s="3"/>
      <c r="D64" s="4"/>
      <c r="E64" s="77" t="s">
        <v>268</v>
      </c>
      <c r="F64" s="28">
        <v>1100000</v>
      </c>
      <c r="G64" s="28"/>
      <c r="H64" s="65">
        <f t="shared" si="3"/>
        <v>1100000</v>
      </c>
    </row>
    <row r="65" spans="1:8" ht="42.6" customHeight="1">
      <c r="A65" s="18"/>
      <c r="B65" s="3"/>
      <c r="C65" s="3"/>
      <c r="D65" s="4"/>
      <c r="E65" s="76" t="s">
        <v>145</v>
      </c>
      <c r="F65" s="28">
        <v>250000</v>
      </c>
      <c r="G65" s="28"/>
      <c r="H65" s="65">
        <f t="shared" si="3"/>
        <v>250000</v>
      </c>
    </row>
    <row r="66" spans="1:8" ht="36.75" customHeight="1">
      <c r="A66" s="18"/>
      <c r="B66" s="3"/>
      <c r="C66" s="3"/>
      <c r="D66" s="4"/>
      <c r="E66" s="78" t="s">
        <v>140</v>
      </c>
      <c r="F66" s="28">
        <v>400000</v>
      </c>
      <c r="G66" s="28"/>
      <c r="H66" s="65">
        <f t="shared" si="3"/>
        <v>400000</v>
      </c>
    </row>
    <row r="67" spans="1:8" ht="36.75" customHeight="1">
      <c r="A67" s="18"/>
      <c r="B67" s="3"/>
      <c r="C67" s="3"/>
      <c r="D67" s="4"/>
      <c r="E67" s="77" t="s">
        <v>269</v>
      </c>
      <c r="F67" s="28">
        <v>300000</v>
      </c>
      <c r="G67" s="28"/>
      <c r="H67" s="65">
        <f t="shared" si="3"/>
        <v>300000</v>
      </c>
    </row>
    <row r="68" spans="1:8" ht="36.75" customHeight="1">
      <c r="A68" s="18"/>
      <c r="B68" s="3"/>
      <c r="C68" s="3"/>
      <c r="D68" s="4"/>
      <c r="E68" s="2" t="s">
        <v>270</v>
      </c>
      <c r="F68" s="28">
        <v>31000</v>
      </c>
      <c r="G68" s="28"/>
      <c r="H68" s="65">
        <f t="shared" si="3"/>
        <v>31000</v>
      </c>
    </row>
    <row r="69" spans="1:8" ht="37.5" customHeight="1">
      <c r="A69" s="18"/>
      <c r="B69" s="3"/>
      <c r="C69" s="3"/>
      <c r="D69" s="4"/>
      <c r="E69" s="5" t="s">
        <v>139</v>
      </c>
      <c r="F69" s="28">
        <v>800000</v>
      </c>
      <c r="G69" s="28"/>
      <c r="H69" s="65">
        <f t="shared" si="3"/>
        <v>800000</v>
      </c>
    </row>
    <row r="70" spans="1:8" ht="36.75" customHeight="1">
      <c r="A70" s="18"/>
      <c r="B70" s="3"/>
      <c r="C70" s="3"/>
      <c r="D70" s="4"/>
      <c r="E70" s="5" t="s">
        <v>209</v>
      </c>
      <c r="F70" s="28">
        <v>106000</v>
      </c>
      <c r="G70" s="28"/>
      <c r="H70" s="65">
        <f t="shared" si="3"/>
        <v>106000</v>
      </c>
    </row>
    <row r="71" spans="1:8" ht="8.6999999999999993" customHeight="1">
      <c r="A71" s="18"/>
      <c r="B71" s="3"/>
      <c r="C71" s="3"/>
      <c r="D71" s="4"/>
      <c r="E71" s="5"/>
      <c r="F71" s="28"/>
      <c r="G71" s="28"/>
      <c r="H71" s="65"/>
    </row>
    <row r="72" spans="1:8" ht="64.95" customHeight="1">
      <c r="A72" s="19" t="s">
        <v>271</v>
      </c>
      <c r="B72" s="3">
        <v>1025</v>
      </c>
      <c r="C72" s="1" t="s">
        <v>272</v>
      </c>
      <c r="D72" s="66" t="s">
        <v>273</v>
      </c>
      <c r="E72" s="2"/>
      <c r="F72" s="29">
        <f>F73</f>
        <v>300000</v>
      </c>
      <c r="G72" s="29">
        <f t="shared" ref="G72:H72" si="13">G73</f>
        <v>0</v>
      </c>
      <c r="H72" s="29">
        <f t="shared" si="13"/>
        <v>300000</v>
      </c>
    </row>
    <row r="73" spans="1:8" ht="30" customHeight="1">
      <c r="A73" s="30"/>
      <c r="B73" s="10"/>
      <c r="C73" s="11"/>
      <c r="D73" s="2"/>
      <c r="E73" s="2" t="s">
        <v>274</v>
      </c>
      <c r="F73" s="28">
        <v>300000</v>
      </c>
      <c r="G73" s="28"/>
      <c r="H73" s="65">
        <f>F73-G73</f>
        <v>300000</v>
      </c>
    </row>
    <row r="74" spans="1:8" ht="8.6999999999999993" customHeight="1">
      <c r="A74" s="79"/>
      <c r="B74" s="10"/>
      <c r="C74" s="10"/>
      <c r="D74" s="4"/>
      <c r="E74" s="5"/>
      <c r="F74" s="28"/>
      <c r="G74" s="28"/>
      <c r="H74" s="65"/>
    </row>
    <row r="75" spans="1:8" ht="57" customHeight="1">
      <c r="A75" s="80" t="s">
        <v>167</v>
      </c>
      <c r="B75" s="10">
        <v>1070</v>
      </c>
      <c r="C75" s="11" t="s">
        <v>159</v>
      </c>
      <c r="D75" s="2" t="s">
        <v>169</v>
      </c>
      <c r="E75" s="5"/>
      <c r="F75" s="29">
        <f>F76</f>
        <v>118000</v>
      </c>
      <c r="G75" s="29">
        <f t="shared" ref="G75:H75" si="14">G76</f>
        <v>0</v>
      </c>
      <c r="H75" s="29">
        <f t="shared" si="14"/>
        <v>118000</v>
      </c>
    </row>
    <row r="76" spans="1:8" ht="39" customHeight="1">
      <c r="A76" s="18"/>
      <c r="B76" s="3"/>
      <c r="C76" s="3"/>
      <c r="D76" s="4"/>
      <c r="E76" s="5" t="s">
        <v>210</v>
      </c>
      <c r="F76" s="28">
        <v>118000</v>
      </c>
      <c r="G76" s="28"/>
      <c r="H76" s="65">
        <f t="shared" si="3"/>
        <v>118000</v>
      </c>
    </row>
    <row r="77" spans="1:8" ht="8.6999999999999993" customHeight="1">
      <c r="A77" s="18"/>
      <c r="B77" s="3"/>
      <c r="C77" s="3"/>
      <c r="D77" s="4"/>
      <c r="E77" s="5"/>
      <c r="F77" s="28"/>
      <c r="G77" s="28"/>
      <c r="H77" s="65"/>
    </row>
    <row r="78" spans="1:8" ht="36.75" customHeight="1">
      <c r="A78" s="80" t="s">
        <v>141</v>
      </c>
      <c r="B78" s="10">
        <v>1141</v>
      </c>
      <c r="C78" s="11" t="s">
        <v>142</v>
      </c>
      <c r="D78" s="17" t="s">
        <v>143</v>
      </c>
      <c r="E78" s="5"/>
      <c r="F78" s="29">
        <f>SUM(F79:F79)</f>
        <v>100000</v>
      </c>
      <c r="G78" s="29">
        <f t="shared" ref="G78:H78" si="15">SUM(G79:G79)</f>
        <v>0</v>
      </c>
      <c r="H78" s="29">
        <f t="shared" si="15"/>
        <v>100000</v>
      </c>
    </row>
    <row r="79" spans="1:8" ht="27.75" customHeight="1">
      <c r="A79" s="18"/>
      <c r="B79" s="3"/>
      <c r="C79" s="3"/>
      <c r="D79" s="4"/>
      <c r="E79" s="76" t="s">
        <v>144</v>
      </c>
      <c r="F79" s="28">
        <v>100000</v>
      </c>
      <c r="G79" s="28"/>
      <c r="H79" s="65">
        <f t="shared" si="3"/>
        <v>100000</v>
      </c>
    </row>
    <row r="80" spans="1:8" ht="8.25" customHeight="1">
      <c r="A80" s="81"/>
      <c r="B80" s="82"/>
      <c r="C80" s="82"/>
      <c r="D80" s="83"/>
      <c r="E80" s="84"/>
      <c r="F80" s="28"/>
      <c r="G80" s="28"/>
      <c r="H80" s="65"/>
    </row>
    <row r="81" spans="1:8" ht="69.75" customHeight="1">
      <c r="A81" s="69" t="s">
        <v>146</v>
      </c>
      <c r="B81" s="3">
        <v>1200</v>
      </c>
      <c r="C81" s="1" t="s">
        <v>142</v>
      </c>
      <c r="D81" s="66" t="s">
        <v>147</v>
      </c>
      <c r="E81" s="27"/>
      <c r="F81" s="29">
        <f>SUM(F82:F83)</f>
        <v>573730</v>
      </c>
      <c r="G81" s="29">
        <f t="shared" ref="G81:H81" si="16">SUM(G82:G83)</f>
        <v>0</v>
      </c>
      <c r="H81" s="29">
        <f t="shared" si="16"/>
        <v>573730</v>
      </c>
    </row>
    <row r="82" spans="1:8" ht="27" customHeight="1">
      <c r="A82" s="18"/>
      <c r="B82" s="3"/>
      <c r="C82" s="3"/>
      <c r="D82" s="4"/>
      <c r="E82" s="27" t="s">
        <v>216</v>
      </c>
      <c r="F82" s="28">
        <v>86540</v>
      </c>
      <c r="G82" s="28"/>
      <c r="H82" s="65">
        <f t="shared" si="3"/>
        <v>86540</v>
      </c>
    </row>
    <row r="83" spans="1:8" ht="27" customHeight="1">
      <c r="A83" s="18"/>
      <c r="B83" s="3"/>
      <c r="C83" s="3"/>
      <c r="D83" s="4"/>
      <c r="E83" s="27" t="s">
        <v>217</v>
      </c>
      <c r="F83" s="28">
        <v>487190</v>
      </c>
      <c r="G83" s="28"/>
      <c r="H83" s="65">
        <f t="shared" si="3"/>
        <v>487190</v>
      </c>
    </row>
    <row r="84" spans="1:8" ht="8.6999999999999993" customHeight="1">
      <c r="A84" s="18"/>
      <c r="B84" s="3"/>
      <c r="C84" s="3"/>
      <c r="D84" s="4"/>
      <c r="E84" s="27"/>
      <c r="F84" s="28"/>
      <c r="G84" s="28"/>
      <c r="H84" s="65"/>
    </row>
    <row r="85" spans="1:8" ht="36.75" customHeight="1">
      <c r="A85" s="69" t="s">
        <v>249</v>
      </c>
      <c r="B85" s="3">
        <v>7321</v>
      </c>
      <c r="C85" s="1" t="s">
        <v>14</v>
      </c>
      <c r="D85" s="2" t="s">
        <v>112</v>
      </c>
      <c r="E85" s="27"/>
      <c r="F85" s="29">
        <f>F86</f>
        <v>5000000</v>
      </c>
      <c r="G85" s="29">
        <f t="shared" ref="G85:H85" si="17">G86</f>
        <v>0</v>
      </c>
      <c r="H85" s="29">
        <f t="shared" si="17"/>
        <v>5000000</v>
      </c>
    </row>
    <row r="86" spans="1:8" ht="39.75" customHeight="1">
      <c r="A86" s="18"/>
      <c r="B86" s="3"/>
      <c r="C86" s="3"/>
      <c r="D86" s="4"/>
      <c r="E86" s="27" t="s">
        <v>250</v>
      </c>
      <c r="F86" s="28">
        <v>5000000</v>
      </c>
      <c r="G86" s="28"/>
      <c r="H86" s="65">
        <f t="shared" si="3"/>
        <v>5000000</v>
      </c>
    </row>
    <row r="87" spans="1:8" ht="8.6999999999999993" customHeight="1">
      <c r="A87" s="18"/>
      <c r="B87" s="3"/>
      <c r="C87" s="3"/>
      <c r="D87" s="4"/>
      <c r="E87" s="27"/>
      <c r="F87" s="28"/>
      <c r="G87" s="28"/>
      <c r="H87" s="65"/>
    </row>
    <row r="88" spans="1:8" ht="26.25" customHeight="1">
      <c r="A88" s="19" t="s">
        <v>38</v>
      </c>
      <c r="B88" s="21"/>
      <c r="C88" s="22"/>
      <c r="D88" s="24" t="s">
        <v>39</v>
      </c>
      <c r="E88" s="72"/>
      <c r="F88" s="29">
        <f>F89</f>
        <v>5965000</v>
      </c>
      <c r="G88" s="29">
        <f t="shared" ref="G88:H88" si="18">G89</f>
        <v>4765000</v>
      </c>
      <c r="H88" s="29">
        <f t="shared" si="18"/>
        <v>1200000</v>
      </c>
    </row>
    <row r="89" spans="1:8" ht="21.6" customHeight="1">
      <c r="A89" s="19" t="s">
        <v>40</v>
      </c>
      <c r="B89" s="85"/>
      <c r="C89" s="86"/>
      <c r="D89" s="24" t="s">
        <v>39</v>
      </c>
      <c r="E89" s="72"/>
      <c r="F89" s="29">
        <f>F91+F96+F99</f>
        <v>5965000</v>
      </c>
      <c r="G89" s="29">
        <f t="shared" ref="G89:H89" si="19">G91+G96+G99</f>
        <v>4765000</v>
      </c>
      <c r="H89" s="29">
        <f t="shared" si="19"/>
        <v>1200000</v>
      </c>
    </row>
    <row r="90" spans="1:8" ht="11.25" customHeight="1">
      <c r="A90" s="19"/>
      <c r="B90" s="85"/>
      <c r="C90" s="86"/>
      <c r="D90" s="24"/>
      <c r="E90" s="72"/>
      <c r="F90" s="28"/>
      <c r="G90" s="28"/>
      <c r="H90" s="65"/>
    </row>
    <row r="91" spans="1:8" ht="36" customHeight="1">
      <c r="A91" s="19" t="s">
        <v>149</v>
      </c>
      <c r="B91" s="21">
        <v>2010</v>
      </c>
      <c r="C91" s="22" t="s">
        <v>150</v>
      </c>
      <c r="D91" s="23" t="s">
        <v>151</v>
      </c>
      <c r="E91" s="72"/>
      <c r="F91" s="29">
        <f>SUM(F92:F94)</f>
        <v>4665000</v>
      </c>
      <c r="G91" s="29">
        <f t="shared" ref="G91:H91" si="20">SUM(G92:G94)</f>
        <v>3765000</v>
      </c>
      <c r="H91" s="29">
        <f t="shared" si="20"/>
        <v>900000</v>
      </c>
    </row>
    <row r="92" spans="1:8" ht="113.4" customHeight="1">
      <c r="A92" s="19"/>
      <c r="B92" s="21"/>
      <c r="C92" s="22"/>
      <c r="D92" s="23"/>
      <c r="E92" s="87" t="s">
        <v>275</v>
      </c>
      <c r="F92" s="28">
        <v>765000</v>
      </c>
      <c r="G92" s="28">
        <v>765000</v>
      </c>
      <c r="H92" s="65">
        <f t="shared" ref="H92:H167" si="21">F92-G92</f>
        <v>0</v>
      </c>
    </row>
    <row r="93" spans="1:8" ht="134.4" customHeight="1">
      <c r="A93" s="19"/>
      <c r="B93" s="21"/>
      <c r="C93" s="22"/>
      <c r="D93" s="23"/>
      <c r="E93" s="87" t="s">
        <v>276</v>
      </c>
      <c r="F93" s="28">
        <v>900000</v>
      </c>
      <c r="G93" s="29"/>
      <c r="H93" s="65">
        <f t="shared" si="21"/>
        <v>900000</v>
      </c>
    </row>
    <row r="94" spans="1:8" ht="55.65" customHeight="1">
      <c r="A94" s="18"/>
      <c r="B94" s="3"/>
      <c r="C94" s="3"/>
      <c r="D94" s="4"/>
      <c r="E94" s="5" t="s">
        <v>148</v>
      </c>
      <c r="F94" s="28">
        <v>3000000</v>
      </c>
      <c r="G94" s="28">
        <v>3000000</v>
      </c>
      <c r="H94" s="65">
        <f t="shared" si="21"/>
        <v>0</v>
      </c>
    </row>
    <row r="95" spans="1:8" ht="6" customHeight="1">
      <c r="A95" s="18"/>
      <c r="B95" s="3"/>
      <c r="C95" s="3"/>
      <c r="D95" s="4"/>
      <c r="E95" s="5"/>
      <c r="F95" s="28"/>
      <c r="G95" s="28"/>
      <c r="H95" s="65"/>
    </row>
    <row r="96" spans="1:8" ht="37.5" customHeight="1">
      <c r="A96" s="19" t="s">
        <v>252</v>
      </c>
      <c r="B96" s="21">
        <v>2030</v>
      </c>
      <c r="C96" s="22" t="s">
        <v>253</v>
      </c>
      <c r="D96" s="88" t="s">
        <v>254</v>
      </c>
      <c r="E96" s="5"/>
      <c r="F96" s="29">
        <f>F97</f>
        <v>1000000</v>
      </c>
      <c r="G96" s="29">
        <f t="shared" ref="G96:H96" si="22">G97</f>
        <v>1000000</v>
      </c>
      <c r="H96" s="29">
        <f t="shared" si="22"/>
        <v>0</v>
      </c>
    </row>
    <row r="97" spans="1:8" ht="40.5" customHeight="1">
      <c r="A97" s="18"/>
      <c r="B97" s="3"/>
      <c r="C97" s="3"/>
      <c r="D97" s="4"/>
      <c r="E97" s="5" t="s">
        <v>255</v>
      </c>
      <c r="F97" s="28">
        <v>1000000</v>
      </c>
      <c r="G97" s="28">
        <v>1000000</v>
      </c>
      <c r="H97" s="65">
        <f t="shared" si="21"/>
        <v>0</v>
      </c>
    </row>
    <row r="98" spans="1:8" ht="17.399999999999999" customHeight="1">
      <c r="A98" s="18"/>
      <c r="B98" s="3"/>
      <c r="C98" s="3"/>
      <c r="D98" s="4"/>
      <c r="E98" s="5"/>
      <c r="F98" s="28"/>
      <c r="G98" s="28"/>
      <c r="H98" s="65"/>
    </row>
    <row r="99" spans="1:8" ht="54.6" customHeight="1">
      <c r="A99" s="19" t="s">
        <v>297</v>
      </c>
      <c r="B99" s="22" t="s">
        <v>298</v>
      </c>
      <c r="C99" s="22" t="s">
        <v>299</v>
      </c>
      <c r="D99" s="2" t="s">
        <v>300</v>
      </c>
      <c r="E99" s="2"/>
      <c r="F99" s="29">
        <f>F100</f>
        <v>300000</v>
      </c>
      <c r="G99" s="29">
        <f t="shared" ref="G99:H99" si="23">G100</f>
        <v>0</v>
      </c>
      <c r="H99" s="29">
        <f t="shared" si="23"/>
        <v>300000</v>
      </c>
    </row>
    <row r="100" spans="1:8" ht="40.5" customHeight="1">
      <c r="A100" s="18"/>
      <c r="B100" s="3"/>
      <c r="C100" s="3"/>
      <c r="D100" s="4"/>
      <c r="E100" s="17" t="s">
        <v>301</v>
      </c>
      <c r="F100" s="28">
        <v>300000</v>
      </c>
      <c r="G100" s="28"/>
      <c r="H100" s="65">
        <f>F100-G100</f>
        <v>300000</v>
      </c>
    </row>
    <row r="101" spans="1:8" ht="7.2" customHeight="1">
      <c r="A101" s="18"/>
      <c r="B101" s="3"/>
      <c r="C101" s="3"/>
      <c r="D101" s="4"/>
      <c r="E101" s="5"/>
      <c r="F101" s="28"/>
      <c r="G101" s="28"/>
      <c r="H101" s="65"/>
    </row>
    <row r="102" spans="1:8" ht="27" customHeight="1">
      <c r="A102" s="19" t="s">
        <v>41</v>
      </c>
      <c r="B102" s="21"/>
      <c r="C102" s="22"/>
      <c r="D102" s="24" t="s">
        <v>42</v>
      </c>
      <c r="E102" s="89"/>
      <c r="F102" s="29">
        <f>F103</f>
        <v>4510000</v>
      </c>
      <c r="G102" s="29">
        <f t="shared" ref="G102:H102" si="24">G103</f>
        <v>0</v>
      </c>
      <c r="H102" s="29">
        <f t="shared" si="24"/>
        <v>4510000</v>
      </c>
    </row>
    <row r="103" spans="1:8" ht="25.5" customHeight="1">
      <c r="A103" s="19" t="s">
        <v>43</v>
      </c>
      <c r="B103" s="21"/>
      <c r="C103" s="22"/>
      <c r="D103" s="24" t="s">
        <v>42</v>
      </c>
      <c r="E103" s="89"/>
      <c r="F103" s="29">
        <f>F105+F111+F114+F108</f>
        <v>4510000</v>
      </c>
      <c r="G103" s="29">
        <f t="shared" ref="G103:H103" si="25">G105+G111+G114+G108</f>
        <v>0</v>
      </c>
      <c r="H103" s="29">
        <f t="shared" si="25"/>
        <v>4510000</v>
      </c>
    </row>
    <row r="104" spans="1:8" ht="7.2" customHeight="1">
      <c r="A104" s="18"/>
      <c r="B104" s="3"/>
      <c r="C104" s="3"/>
      <c r="D104" s="4"/>
      <c r="E104" s="89"/>
      <c r="F104" s="28"/>
      <c r="G104" s="28"/>
      <c r="H104" s="65"/>
    </row>
    <row r="105" spans="1:8" ht="54.9" customHeight="1">
      <c r="A105" s="19" t="s">
        <v>44</v>
      </c>
      <c r="B105" s="22" t="s">
        <v>45</v>
      </c>
      <c r="C105" s="22" t="s">
        <v>9</v>
      </c>
      <c r="D105" s="90" t="s">
        <v>46</v>
      </c>
      <c r="E105" s="89"/>
      <c r="F105" s="29">
        <f>F106</f>
        <v>150000</v>
      </c>
      <c r="G105" s="29">
        <f t="shared" ref="G105:H105" si="26">G106</f>
        <v>0</v>
      </c>
      <c r="H105" s="29">
        <f t="shared" si="26"/>
        <v>150000</v>
      </c>
    </row>
    <row r="106" spans="1:8" ht="24.75" customHeight="1">
      <c r="A106" s="18"/>
      <c r="B106" s="3"/>
      <c r="C106" s="3"/>
      <c r="D106" s="4"/>
      <c r="E106" s="5" t="s">
        <v>47</v>
      </c>
      <c r="F106" s="28">
        <v>150000</v>
      </c>
      <c r="G106" s="28"/>
      <c r="H106" s="65">
        <f t="shared" si="21"/>
        <v>150000</v>
      </c>
    </row>
    <row r="107" spans="1:8" ht="6" customHeight="1">
      <c r="A107" s="18"/>
      <c r="B107" s="3"/>
      <c r="C107" s="3"/>
      <c r="D107" s="4"/>
      <c r="E107" s="89"/>
      <c r="F107" s="28"/>
      <c r="G107" s="28"/>
      <c r="H107" s="65"/>
    </row>
    <row r="108" spans="1:8" ht="56.25" customHeight="1">
      <c r="A108" s="19" t="s">
        <v>153</v>
      </c>
      <c r="B108" s="22" t="s">
        <v>154</v>
      </c>
      <c r="C108" s="22" t="s">
        <v>155</v>
      </c>
      <c r="D108" s="2" t="s">
        <v>156</v>
      </c>
      <c r="E108" s="89"/>
      <c r="F108" s="29">
        <f>F109</f>
        <v>280000</v>
      </c>
      <c r="G108" s="29">
        <f t="shared" ref="G108:H108" si="27">G109</f>
        <v>0</v>
      </c>
      <c r="H108" s="29">
        <f t="shared" si="27"/>
        <v>280000</v>
      </c>
    </row>
    <row r="109" spans="1:8" ht="36.75" customHeight="1">
      <c r="A109" s="18"/>
      <c r="B109" s="3"/>
      <c r="C109" s="73"/>
      <c r="D109" s="4"/>
      <c r="E109" s="27" t="s">
        <v>157</v>
      </c>
      <c r="F109" s="28">
        <v>280000</v>
      </c>
      <c r="G109" s="28"/>
      <c r="H109" s="65">
        <f t="shared" si="21"/>
        <v>280000</v>
      </c>
    </row>
    <row r="110" spans="1:8" ht="6.75" customHeight="1">
      <c r="A110" s="18"/>
      <c r="B110" s="3"/>
      <c r="C110" s="73"/>
      <c r="D110" s="4"/>
      <c r="E110" s="89"/>
      <c r="F110" s="28"/>
      <c r="G110" s="28"/>
      <c r="H110" s="65"/>
    </row>
    <row r="111" spans="1:8" ht="68.25" customHeight="1">
      <c r="A111" s="19" t="s">
        <v>48</v>
      </c>
      <c r="B111" s="22" t="s">
        <v>49</v>
      </c>
      <c r="C111" s="91" t="s">
        <v>50</v>
      </c>
      <c r="D111" s="66" t="s">
        <v>51</v>
      </c>
      <c r="E111" s="89"/>
      <c r="F111" s="29">
        <f>F112</f>
        <v>80000</v>
      </c>
      <c r="G111" s="29">
        <f t="shared" ref="G111:H111" si="28">G112</f>
        <v>0</v>
      </c>
      <c r="H111" s="29">
        <f t="shared" si="28"/>
        <v>80000</v>
      </c>
    </row>
    <row r="112" spans="1:8" ht="24.75" customHeight="1">
      <c r="A112" s="18"/>
      <c r="B112" s="3"/>
      <c r="C112" s="3"/>
      <c r="D112" s="4"/>
      <c r="E112" s="5" t="s">
        <v>152</v>
      </c>
      <c r="F112" s="28">
        <v>80000</v>
      </c>
      <c r="G112" s="28"/>
      <c r="H112" s="65">
        <f t="shared" si="21"/>
        <v>80000</v>
      </c>
    </row>
    <row r="113" spans="1:8" ht="9.15" customHeight="1">
      <c r="A113" s="18"/>
      <c r="B113" s="3"/>
      <c r="C113" s="3"/>
      <c r="D113" s="4"/>
      <c r="E113" s="89"/>
      <c r="F113" s="28"/>
      <c r="G113" s="28"/>
      <c r="H113" s="65"/>
    </row>
    <row r="114" spans="1:8" ht="54" customHeight="1">
      <c r="A114" s="19" t="s">
        <v>52</v>
      </c>
      <c r="B114" s="21">
        <v>6082</v>
      </c>
      <c r="C114" s="22" t="s">
        <v>53</v>
      </c>
      <c r="D114" s="2" t="s">
        <v>54</v>
      </c>
      <c r="E114" s="89"/>
      <c r="F114" s="29">
        <f>F115</f>
        <v>4000000</v>
      </c>
      <c r="G114" s="29">
        <f t="shared" ref="G114:H114" si="29">G115</f>
        <v>0</v>
      </c>
      <c r="H114" s="29">
        <f t="shared" si="29"/>
        <v>4000000</v>
      </c>
    </row>
    <row r="115" spans="1:8" ht="78" customHeight="1">
      <c r="A115" s="18"/>
      <c r="B115" s="3"/>
      <c r="C115" s="3"/>
      <c r="D115" s="4"/>
      <c r="E115" s="27" t="s">
        <v>55</v>
      </c>
      <c r="F115" s="28">
        <v>4000000</v>
      </c>
      <c r="G115" s="28"/>
      <c r="H115" s="65">
        <f t="shared" si="21"/>
        <v>4000000</v>
      </c>
    </row>
    <row r="116" spans="1:8" ht="6.75" customHeight="1">
      <c r="A116" s="18"/>
      <c r="B116" s="3"/>
      <c r="C116" s="3"/>
      <c r="D116" s="4"/>
      <c r="E116" s="27"/>
      <c r="F116" s="28"/>
      <c r="G116" s="28"/>
      <c r="H116" s="65"/>
    </row>
    <row r="117" spans="1:8" ht="45.75" customHeight="1">
      <c r="A117" s="69" t="s">
        <v>56</v>
      </c>
      <c r="B117" s="70"/>
      <c r="C117" s="70"/>
      <c r="D117" s="92" t="s">
        <v>57</v>
      </c>
      <c r="E117" s="89"/>
      <c r="F117" s="29">
        <f>F118</f>
        <v>78000</v>
      </c>
      <c r="G117" s="29">
        <f t="shared" ref="G117:H117" si="30">G118</f>
        <v>0</v>
      </c>
      <c r="H117" s="29">
        <f t="shared" si="30"/>
        <v>78000</v>
      </c>
    </row>
    <row r="118" spans="1:8" ht="42" customHeight="1">
      <c r="A118" s="69" t="s">
        <v>58</v>
      </c>
      <c r="B118" s="70"/>
      <c r="C118" s="70"/>
      <c r="D118" s="92" t="s">
        <v>57</v>
      </c>
      <c r="E118" s="89"/>
      <c r="F118" s="29">
        <f>F120</f>
        <v>78000</v>
      </c>
      <c r="G118" s="29">
        <f t="shared" ref="G118:H118" si="31">G120</f>
        <v>0</v>
      </c>
      <c r="H118" s="29">
        <f t="shared" si="31"/>
        <v>78000</v>
      </c>
    </row>
    <row r="119" spans="1:8" ht="7.95" customHeight="1">
      <c r="A119" s="93"/>
      <c r="B119" s="70"/>
      <c r="C119" s="70"/>
      <c r="D119" s="94"/>
      <c r="E119" s="89"/>
      <c r="F119" s="28"/>
      <c r="G119" s="28"/>
      <c r="H119" s="65"/>
    </row>
    <row r="120" spans="1:8" ht="54" customHeight="1">
      <c r="A120" s="19" t="s">
        <v>59</v>
      </c>
      <c r="B120" s="22" t="s">
        <v>45</v>
      </c>
      <c r="C120" s="22" t="s">
        <v>9</v>
      </c>
      <c r="D120" s="90" t="s">
        <v>46</v>
      </c>
      <c r="E120" s="89"/>
      <c r="F120" s="29">
        <f>SUM(F121:F121)</f>
        <v>78000</v>
      </c>
      <c r="G120" s="29">
        <f t="shared" ref="G120:H120" si="32">SUM(G121:G121)</f>
        <v>0</v>
      </c>
      <c r="H120" s="29">
        <f t="shared" si="32"/>
        <v>78000</v>
      </c>
    </row>
    <row r="121" spans="1:8" ht="25.5" customHeight="1">
      <c r="A121" s="18"/>
      <c r="B121" s="3"/>
      <c r="C121" s="3"/>
      <c r="D121" s="4"/>
      <c r="E121" s="5" t="s">
        <v>47</v>
      </c>
      <c r="F121" s="28">
        <v>78000</v>
      </c>
      <c r="G121" s="28"/>
      <c r="H121" s="65">
        <f t="shared" si="21"/>
        <v>78000</v>
      </c>
    </row>
    <row r="122" spans="1:8" ht="7.95" customHeight="1">
      <c r="A122" s="18"/>
      <c r="B122" s="3"/>
      <c r="C122" s="3"/>
      <c r="D122" s="4"/>
      <c r="E122" s="89"/>
      <c r="F122" s="28"/>
      <c r="G122" s="28"/>
      <c r="H122" s="65"/>
    </row>
    <row r="123" spans="1:8" ht="27.45" customHeight="1">
      <c r="A123" s="19" t="s">
        <v>60</v>
      </c>
      <c r="B123" s="21"/>
      <c r="C123" s="22"/>
      <c r="D123" s="24" t="s">
        <v>61</v>
      </c>
      <c r="E123" s="89"/>
      <c r="F123" s="29">
        <f>F124</f>
        <v>1815170</v>
      </c>
      <c r="G123" s="29">
        <f t="shared" ref="G123:H123" si="33">G124</f>
        <v>0</v>
      </c>
      <c r="H123" s="29">
        <f t="shared" si="33"/>
        <v>1815170</v>
      </c>
    </row>
    <row r="124" spans="1:8" ht="25.5" customHeight="1">
      <c r="A124" s="19" t="s">
        <v>62</v>
      </c>
      <c r="B124" s="21"/>
      <c r="C124" s="22"/>
      <c r="D124" s="24" t="s">
        <v>61</v>
      </c>
      <c r="E124" s="89"/>
      <c r="F124" s="29">
        <f>F130+F126+F135</f>
        <v>1815170</v>
      </c>
      <c r="G124" s="29">
        <f t="shared" ref="G124:H124" si="34">G130+G126+G135</f>
        <v>0</v>
      </c>
      <c r="H124" s="29">
        <f t="shared" si="34"/>
        <v>1815170</v>
      </c>
    </row>
    <row r="125" spans="1:8" ht="6.6" customHeight="1">
      <c r="A125" s="18"/>
      <c r="B125" s="3"/>
      <c r="C125" s="3"/>
      <c r="D125" s="4"/>
      <c r="E125" s="89"/>
      <c r="F125" s="28"/>
      <c r="G125" s="28"/>
      <c r="H125" s="65"/>
    </row>
    <row r="126" spans="1:8" ht="37.5" customHeight="1">
      <c r="A126" s="19" t="s">
        <v>158</v>
      </c>
      <c r="B126" s="21">
        <v>1080</v>
      </c>
      <c r="C126" s="22" t="s">
        <v>159</v>
      </c>
      <c r="D126" s="2" t="s">
        <v>168</v>
      </c>
      <c r="E126" s="89"/>
      <c r="F126" s="29">
        <f>SUM(F127:F128)</f>
        <v>400000</v>
      </c>
      <c r="G126" s="29">
        <f t="shared" ref="G126:H126" si="35">SUM(G127:G128)</f>
        <v>0</v>
      </c>
      <c r="H126" s="29">
        <f t="shared" si="35"/>
        <v>400000</v>
      </c>
    </row>
    <row r="127" spans="1:8" ht="26.25" customHeight="1">
      <c r="A127" s="19"/>
      <c r="B127" s="21"/>
      <c r="C127" s="22"/>
      <c r="D127" s="2"/>
      <c r="E127" s="89" t="s">
        <v>160</v>
      </c>
      <c r="F127" s="28">
        <v>350000</v>
      </c>
      <c r="G127" s="28"/>
      <c r="H127" s="65">
        <f t="shared" si="21"/>
        <v>350000</v>
      </c>
    </row>
    <row r="128" spans="1:8" ht="26.25" customHeight="1">
      <c r="A128" s="18"/>
      <c r="B128" s="3"/>
      <c r="C128" s="3"/>
      <c r="D128" s="4"/>
      <c r="E128" s="89" t="s">
        <v>215</v>
      </c>
      <c r="F128" s="28">
        <v>50000</v>
      </c>
      <c r="G128" s="28"/>
      <c r="H128" s="65">
        <f t="shared" si="21"/>
        <v>50000</v>
      </c>
    </row>
    <row r="129" spans="1:8" ht="6.6" customHeight="1">
      <c r="A129" s="18"/>
      <c r="B129" s="3"/>
      <c r="C129" s="3"/>
      <c r="D129" s="4"/>
      <c r="E129" s="89"/>
      <c r="F129" s="28"/>
      <c r="G129" s="28"/>
      <c r="H129" s="65"/>
    </row>
    <row r="130" spans="1:8" ht="28.2" customHeight="1">
      <c r="A130" s="19" t="s">
        <v>63</v>
      </c>
      <c r="B130" s="21">
        <v>4030</v>
      </c>
      <c r="C130" s="22" t="s">
        <v>64</v>
      </c>
      <c r="D130" s="4" t="s">
        <v>65</v>
      </c>
      <c r="E130" s="89"/>
      <c r="F130" s="29">
        <f>SUM(F131:F133)</f>
        <v>965000</v>
      </c>
      <c r="G130" s="29">
        <f t="shared" ref="G130:H130" si="36">SUM(G131:G133)</f>
        <v>0</v>
      </c>
      <c r="H130" s="29">
        <f t="shared" si="36"/>
        <v>965000</v>
      </c>
    </row>
    <row r="131" spans="1:8" ht="19.2">
      <c r="A131" s="18"/>
      <c r="B131" s="3"/>
      <c r="C131" s="3"/>
      <c r="D131" s="4"/>
      <c r="E131" s="95" t="s">
        <v>66</v>
      </c>
      <c r="F131" s="28">
        <v>415000</v>
      </c>
      <c r="G131" s="28"/>
      <c r="H131" s="65">
        <f t="shared" si="21"/>
        <v>415000</v>
      </c>
    </row>
    <row r="132" spans="1:8" ht="36">
      <c r="A132" s="18"/>
      <c r="B132" s="3"/>
      <c r="C132" s="3"/>
      <c r="D132" s="4"/>
      <c r="E132" s="95" t="s">
        <v>277</v>
      </c>
      <c r="F132" s="28">
        <v>50000</v>
      </c>
      <c r="G132" s="28"/>
      <c r="H132" s="65">
        <f t="shared" si="21"/>
        <v>50000</v>
      </c>
    </row>
    <row r="133" spans="1:8" ht="56.25" customHeight="1">
      <c r="A133" s="18"/>
      <c r="B133" s="3"/>
      <c r="C133" s="3"/>
      <c r="D133" s="4"/>
      <c r="E133" s="5" t="s">
        <v>161</v>
      </c>
      <c r="F133" s="28">
        <v>500000</v>
      </c>
      <c r="G133" s="28"/>
      <c r="H133" s="65">
        <f t="shared" si="21"/>
        <v>500000</v>
      </c>
    </row>
    <row r="134" spans="1:8" ht="9" customHeight="1">
      <c r="A134" s="18"/>
      <c r="B134" s="3"/>
      <c r="C134" s="3"/>
      <c r="D134" s="4"/>
      <c r="E134" s="5"/>
      <c r="F134" s="28"/>
      <c r="G134" s="28"/>
      <c r="H134" s="65"/>
    </row>
    <row r="135" spans="1:8" ht="56.25" customHeight="1">
      <c r="A135" s="16">
        <v>1014060</v>
      </c>
      <c r="B135" s="21">
        <v>4060</v>
      </c>
      <c r="C135" s="22" t="s">
        <v>162</v>
      </c>
      <c r="D135" s="2" t="s">
        <v>163</v>
      </c>
      <c r="E135" s="5"/>
      <c r="F135" s="29">
        <f>SUM(F136:F140)</f>
        <v>450170</v>
      </c>
      <c r="G135" s="29">
        <f>SUM(G136:G140)</f>
        <v>0</v>
      </c>
      <c r="H135" s="29">
        <f>SUM(H136:H140)</f>
        <v>450170</v>
      </c>
    </row>
    <row r="136" spans="1:8" ht="27" customHeight="1">
      <c r="A136" s="18"/>
      <c r="B136" s="3"/>
      <c r="C136" s="3"/>
      <c r="D136" s="4"/>
      <c r="E136" s="5" t="s">
        <v>164</v>
      </c>
      <c r="F136" s="28">
        <v>50000</v>
      </c>
      <c r="G136" s="28"/>
      <c r="H136" s="65">
        <f t="shared" si="21"/>
        <v>50000</v>
      </c>
    </row>
    <row r="137" spans="1:8" ht="37.5" customHeight="1">
      <c r="A137" s="18"/>
      <c r="B137" s="3"/>
      <c r="C137" s="3"/>
      <c r="D137" s="4"/>
      <c r="E137" s="5" t="s">
        <v>241</v>
      </c>
      <c r="F137" s="28">
        <v>30000</v>
      </c>
      <c r="G137" s="28"/>
      <c r="H137" s="65">
        <f t="shared" si="21"/>
        <v>30000</v>
      </c>
    </row>
    <row r="138" spans="1:8" ht="37.5" customHeight="1">
      <c r="A138" s="18"/>
      <c r="B138" s="3"/>
      <c r="C138" s="3"/>
      <c r="D138" s="4"/>
      <c r="E138" s="5" t="s">
        <v>280</v>
      </c>
      <c r="F138" s="28">
        <v>125800</v>
      </c>
      <c r="G138" s="28"/>
      <c r="H138" s="65">
        <f t="shared" si="21"/>
        <v>125800</v>
      </c>
    </row>
    <row r="139" spans="1:8" ht="37.5" customHeight="1">
      <c r="A139" s="18"/>
      <c r="B139" s="3"/>
      <c r="C139" s="3"/>
      <c r="D139" s="4"/>
      <c r="E139" s="5" t="s">
        <v>281</v>
      </c>
      <c r="F139" s="28">
        <v>117370</v>
      </c>
      <c r="G139" s="28"/>
      <c r="H139" s="65">
        <f t="shared" si="21"/>
        <v>117370</v>
      </c>
    </row>
    <row r="140" spans="1:8" ht="37.5" customHeight="1">
      <c r="A140" s="18"/>
      <c r="B140" s="3"/>
      <c r="C140" s="3"/>
      <c r="D140" s="4"/>
      <c r="E140" s="96" t="s">
        <v>282</v>
      </c>
      <c r="F140" s="28">
        <v>127000</v>
      </c>
      <c r="G140" s="28"/>
      <c r="H140" s="65">
        <f t="shared" si="21"/>
        <v>127000</v>
      </c>
    </row>
    <row r="141" spans="1:8" ht="7.95" customHeight="1">
      <c r="A141" s="18"/>
      <c r="B141" s="13"/>
      <c r="C141" s="13"/>
      <c r="D141" s="4"/>
      <c r="E141" s="89"/>
      <c r="F141" s="28"/>
      <c r="G141" s="28"/>
      <c r="H141" s="65"/>
    </row>
    <row r="142" spans="1:8" ht="33.75" customHeight="1">
      <c r="A142" s="93">
        <v>1100000</v>
      </c>
      <c r="B142" s="97"/>
      <c r="C142" s="98"/>
      <c r="D142" s="92" t="s">
        <v>211</v>
      </c>
      <c r="E142" s="89"/>
      <c r="F142" s="29">
        <f>F143</f>
        <v>4012300</v>
      </c>
      <c r="G142" s="29">
        <f t="shared" ref="G142:H142" si="37">G143</f>
        <v>0</v>
      </c>
      <c r="H142" s="29">
        <f t="shared" si="37"/>
        <v>4012300</v>
      </c>
    </row>
    <row r="143" spans="1:8" ht="26.25" customHeight="1">
      <c r="A143" s="93">
        <v>1110000</v>
      </c>
      <c r="B143" s="97"/>
      <c r="C143" s="98"/>
      <c r="D143" s="92" t="s">
        <v>211</v>
      </c>
      <c r="E143" s="89"/>
      <c r="F143" s="29">
        <f>F145+F148+F154+F157</f>
        <v>4012300</v>
      </c>
      <c r="G143" s="29">
        <f t="shared" ref="G143:H143" si="38">G145+G148+G154+G157</f>
        <v>0</v>
      </c>
      <c r="H143" s="29">
        <f t="shared" si="38"/>
        <v>4012300</v>
      </c>
    </row>
    <row r="144" spans="1:8" ht="8.6999999999999993" customHeight="1">
      <c r="A144" s="18"/>
      <c r="B144" s="13"/>
      <c r="C144" s="13"/>
      <c r="D144" s="4"/>
      <c r="E144" s="89"/>
      <c r="F144" s="28"/>
      <c r="G144" s="28"/>
      <c r="H144" s="65"/>
    </row>
    <row r="145" spans="1:8" ht="56.25" customHeight="1">
      <c r="A145" s="19" t="s">
        <v>68</v>
      </c>
      <c r="B145" s="21">
        <v>5031</v>
      </c>
      <c r="C145" s="22" t="s">
        <v>69</v>
      </c>
      <c r="D145" s="2" t="s">
        <v>70</v>
      </c>
      <c r="E145" s="25"/>
      <c r="F145" s="29">
        <f>SUM(F146:F146)</f>
        <v>120000</v>
      </c>
      <c r="G145" s="29">
        <f t="shared" ref="G145:H145" si="39">SUM(G146:G146)</f>
        <v>0</v>
      </c>
      <c r="H145" s="29">
        <f t="shared" si="39"/>
        <v>120000</v>
      </c>
    </row>
    <row r="146" spans="1:8" ht="27.45" customHeight="1">
      <c r="A146" s="19"/>
      <c r="B146" s="97"/>
      <c r="C146" s="98"/>
      <c r="D146" s="26"/>
      <c r="E146" s="5" t="s">
        <v>166</v>
      </c>
      <c r="F146" s="28">
        <v>120000</v>
      </c>
      <c r="G146" s="28"/>
      <c r="H146" s="65">
        <f t="shared" si="21"/>
        <v>120000</v>
      </c>
    </row>
    <row r="147" spans="1:8" ht="9.4499999999999993" customHeight="1">
      <c r="A147" s="19"/>
      <c r="B147" s="97"/>
      <c r="C147" s="98"/>
      <c r="D147" s="26"/>
      <c r="E147" s="5"/>
      <c r="F147" s="28"/>
      <c r="G147" s="28"/>
      <c r="H147" s="65"/>
    </row>
    <row r="148" spans="1:8" ht="68.25" customHeight="1">
      <c r="A148" s="93">
        <v>1115061</v>
      </c>
      <c r="B148" s="21">
        <v>5061</v>
      </c>
      <c r="C148" s="22" t="s">
        <v>69</v>
      </c>
      <c r="D148" s="90" t="s">
        <v>165</v>
      </c>
      <c r="E148" s="5"/>
      <c r="F148" s="29">
        <f>SUM(F149:F152)</f>
        <v>3092300</v>
      </c>
      <c r="G148" s="29">
        <f t="shared" ref="G148:H148" si="40">SUM(G149:G152)</f>
        <v>0</v>
      </c>
      <c r="H148" s="29">
        <f t="shared" si="40"/>
        <v>3092300</v>
      </c>
    </row>
    <row r="149" spans="1:8" ht="28.2" customHeight="1">
      <c r="A149" s="18"/>
      <c r="B149" s="13"/>
      <c r="C149" s="13"/>
      <c r="D149" s="4"/>
      <c r="E149" s="5" t="s">
        <v>71</v>
      </c>
      <c r="F149" s="28">
        <v>2750000</v>
      </c>
      <c r="G149" s="28"/>
      <c r="H149" s="65">
        <f t="shared" si="21"/>
        <v>2750000</v>
      </c>
    </row>
    <row r="150" spans="1:8" ht="47.4" customHeight="1">
      <c r="A150" s="18"/>
      <c r="B150" s="13"/>
      <c r="C150" s="13"/>
      <c r="D150" s="4"/>
      <c r="E150" s="5" t="s">
        <v>278</v>
      </c>
      <c r="F150" s="28">
        <v>50000</v>
      </c>
      <c r="G150" s="28"/>
      <c r="H150" s="65">
        <f t="shared" si="21"/>
        <v>50000</v>
      </c>
    </row>
    <row r="151" spans="1:8" ht="47.4" customHeight="1">
      <c r="A151" s="18"/>
      <c r="B151" s="13"/>
      <c r="C151" s="13"/>
      <c r="D151" s="4"/>
      <c r="E151" s="2" t="s">
        <v>279</v>
      </c>
      <c r="F151" s="28">
        <v>42300</v>
      </c>
      <c r="G151" s="28"/>
      <c r="H151" s="65">
        <f t="shared" si="21"/>
        <v>42300</v>
      </c>
    </row>
    <row r="152" spans="1:8" ht="38.25" customHeight="1">
      <c r="A152" s="18"/>
      <c r="B152" s="13"/>
      <c r="C152" s="13"/>
      <c r="D152" s="4"/>
      <c r="E152" s="5" t="s">
        <v>230</v>
      </c>
      <c r="F152" s="28">
        <v>250000</v>
      </c>
      <c r="G152" s="28"/>
      <c r="H152" s="65">
        <f t="shared" si="21"/>
        <v>250000</v>
      </c>
    </row>
    <row r="153" spans="1:8" ht="9.75" customHeight="1">
      <c r="A153" s="18"/>
      <c r="B153" s="13"/>
      <c r="C153" s="13"/>
      <c r="D153" s="4"/>
      <c r="E153" s="5"/>
      <c r="F153" s="28"/>
      <c r="G153" s="28"/>
      <c r="H153" s="65"/>
    </row>
    <row r="154" spans="1:8" ht="39" customHeight="1">
      <c r="A154" s="93">
        <v>1115063</v>
      </c>
      <c r="B154" s="21">
        <v>5063</v>
      </c>
      <c r="C154" s="22" t="s">
        <v>69</v>
      </c>
      <c r="D154" s="2" t="s">
        <v>213</v>
      </c>
      <c r="E154" s="5"/>
      <c r="F154" s="29">
        <f>F155</f>
        <v>50000</v>
      </c>
      <c r="G154" s="28"/>
      <c r="H154" s="99">
        <f t="shared" si="21"/>
        <v>50000</v>
      </c>
    </row>
    <row r="155" spans="1:8" ht="24.75" customHeight="1">
      <c r="A155" s="18"/>
      <c r="B155" s="13"/>
      <c r="C155" s="13"/>
      <c r="D155" s="4"/>
      <c r="E155" s="100" t="s">
        <v>214</v>
      </c>
      <c r="F155" s="28">
        <v>50000</v>
      </c>
      <c r="G155" s="28"/>
      <c r="H155" s="65">
        <f t="shared" si="21"/>
        <v>50000</v>
      </c>
    </row>
    <row r="156" spans="1:8" ht="10.95" customHeight="1">
      <c r="A156" s="18"/>
      <c r="B156" s="13"/>
      <c r="C156" s="13"/>
      <c r="D156" s="4"/>
      <c r="E156" s="100"/>
      <c r="F156" s="28"/>
      <c r="G156" s="28"/>
      <c r="H156" s="65"/>
    </row>
    <row r="157" spans="1:8" ht="38.4" customHeight="1">
      <c r="A157" s="93">
        <v>1117325</v>
      </c>
      <c r="B157" s="21">
        <v>7325</v>
      </c>
      <c r="C157" s="22" t="s">
        <v>14</v>
      </c>
      <c r="D157" s="2" t="s">
        <v>283</v>
      </c>
      <c r="E157" s="100"/>
      <c r="F157" s="29">
        <f>F158</f>
        <v>750000</v>
      </c>
      <c r="G157" s="29">
        <f t="shared" ref="G157:H157" si="41">G158</f>
        <v>0</v>
      </c>
      <c r="H157" s="29">
        <f t="shared" si="41"/>
        <v>750000</v>
      </c>
    </row>
    <row r="158" spans="1:8" ht="24.75" customHeight="1">
      <c r="A158" s="18"/>
      <c r="B158" s="13"/>
      <c r="C158" s="13"/>
      <c r="D158" s="4"/>
      <c r="E158" s="5" t="s">
        <v>284</v>
      </c>
      <c r="F158" s="28">
        <v>750000</v>
      </c>
      <c r="G158" s="28"/>
      <c r="H158" s="65">
        <f>F158-G158</f>
        <v>750000</v>
      </c>
    </row>
    <row r="159" spans="1:8" ht="9.4499999999999993" customHeight="1">
      <c r="A159" s="18"/>
      <c r="B159" s="13"/>
      <c r="C159" s="13"/>
      <c r="D159" s="4"/>
      <c r="E159" s="5"/>
      <c r="F159" s="28"/>
      <c r="G159" s="28"/>
      <c r="H159" s="65"/>
    </row>
    <row r="160" spans="1:8" ht="34.200000000000003">
      <c r="A160" s="19" t="s">
        <v>72</v>
      </c>
      <c r="B160" s="97"/>
      <c r="C160" s="98"/>
      <c r="D160" s="101" t="s">
        <v>73</v>
      </c>
      <c r="E160" s="89"/>
      <c r="F160" s="29">
        <f>F161</f>
        <v>428992528.37</v>
      </c>
      <c r="G160" s="29">
        <f t="shared" ref="G160:H160" si="42">G161</f>
        <v>25649505.32</v>
      </c>
      <c r="H160" s="29">
        <f t="shared" si="42"/>
        <v>403343023.05000001</v>
      </c>
    </row>
    <row r="161" spans="1:8" ht="34.200000000000003">
      <c r="A161" s="19" t="s">
        <v>74</v>
      </c>
      <c r="B161" s="97"/>
      <c r="C161" s="98"/>
      <c r="D161" s="101" t="s">
        <v>73</v>
      </c>
      <c r="E161" s="89"/>
      <c r="F161" s="29">
        <f>F163+F166+F172+F175+F178+F192+F209+F219+F188+F202+F205</f>
        <v>428992528.37</v>
      </c>
      <c r="G161" s="29">
        <f>G163+G166+G172+G175+G178+G192+G209+G219+G188+G202+G205</f>
        <v>25649505.32</v>
      </c>
      <c r="H161" s="29">
        <f>H163+H166+H172+H175+H178+H192+H209+H219+H188+H202+H205</f>
        <v>403343023.05000001</v>
      </c>
    </row>
    <row r="162" spans="1:8" ht="11.85" customHeight="1">
      <c r="A162" s="19"/>
      <c r="B162" s="97"/>
      <c r="C162" s="98"/>
      <c r="D162" s="102"/>
      <c r="E162" s="89"/>
      <c r="F162" s="28"/>
      <c r="G162" s="28"/>
      <c r="H162" s="65"/>
    </row>
    <row r="163" spans="1:8" ht="51.75" customHeight="1">
      <c r="A163" s="19" t="s">
        <v>75</v>
      </c>
      <c r="B163" s="97" t="s">
        <v>45</v>
      </c>
      <c r="C163" s="98" t="s">
        <v>9</v>
      </c>
      <c r="D163" s="103" t="s">
        <v>46</v>
      </c>
      <c r="E163" s="89"/>
      <c r="F163" s="29">
        <f>SUM(F164:F164)</f>
        <v>50000</v>
      </c>
      <c r="G163" s="29">
        <f t="shared" ref="G163:H163" si="43">SUM(G164:G164)</f>
        <v>50000</v>
      </c>
      <c r="H163" s="29">
        <f t="shared" si="43"/>
        <v>0</v>
      </c>
    </row>
    <row r="164" spans="1:8" ht="24.75" customHeight="1">
      <c r="A164" s="18"/>
      <c r="B164" s="13"/>
      <c r="C164" s="13"/>
      <c r="D164" s="4"/>
      <c r="E164" s="100" t="s">
        <v>76</v>
      </c>
      <c r="F164" s="28">
        <v>50000</v>
      </c>
      <c r="G164" s="28">
        <v>50000</v>
      </c>
      <c r="H164" s="65">
        <f t="shared" si="21"/>
        <v>0</v>
      </c>
    </row>
    <row r="165" spans="1:8" ht="9.15" customHeight="1">
      <c r="A165" s="18"/>
      <c r="B165" s="13"/>
      <c r="C165" s="13"/>
      <c r="D165" s="4"/>
      <c r="E165" s="89"/>
      <c r="F165" s="28"/>
      <c r="G165" s="28"/>
      <c r="H165" s="65"/>
    </row>
    <row r="166" spans="1:8" ht="36">
      <c r="A166" s="19" t="s">
        <v>77</v>
      </c>
      <c r="B166" s="21">
        <v>6011</v>
      </c>
      <c r="C166" s="22" t="s">
        <v>53</v>
      </c>
      <c r="D166" s="2" t="s">
        <v>78</v>
      </c>
      <c r="E166" s="5"/>
      <c r="F166" s="29">
        <f>SUM(F167:F170)</f>
        <v>4000000</v>
      </c>
      <c r="G166" s="29">
        <f t="shared" ref="G166:H166" si="44">SUM(G167:G170)</f>
        <v>254100</v>
      </c>
      <c r="H166" s="29">
        <f t="shared" si="44"/>
        <v>3745900</v>
      </c>
    </row>
    <row r="167" spans="1:8" ht="27" customHeight="1">
      <c r="A167" s="104"/>
      <c r="B167" s="21"/>
      <c r="C167" s="22"/>
      <c r="D167" s="105"/>
      <c r="E167" s="5" t="s">
        <v>180</v>
      </c>
      <c r="F167" s="28">
        <v>2000000</v>
      </c>
      <c r="G167" s="28">
        <v>254100</v>
      </c>
      <c r="H167" s="65">
        <f t="shared" si="21"/>
        <v>1745900</v>
      </c>
    </row>
    <row r="168" spans="1:8" ht="27" customHeight="1">
      <c r="A168" s="106"/>
      <c r="B168" s="7"/>
      <c r="C168" s="7"/>
      <c r="D168" s="4"/>
      <c r="E168" s="5" t="s">
        <v>181</v>
      </c>
      <c r="F168" s="28">
        <v>1000000</v>
      </c>
      <c r="G168" s="28"/>
      <c r="H168" s="65">
        <f t="shared" ref="H168:H241" si="45">F168-G168</f>
        <v>1000000</v>
      </c>
    </row>
    <row r="169" spans="1:8" ht="27" customHeight="1">
      <c r="A169" s="106"/>
      <c r="B169" s="7"/>
      <c r="C169" s="7"/>
      <c r="D169" s="4"/>
      <c r="E169" s="2" t="s">
        <v>285</v>
      </c>
      <c r="F169" s="28">
        <v>500000</v>
      </c>
      <c r="G169" s="28"/>
      <c r="H169" s="65">
        <f t="shared" si="45"/>
        <v>500000</v>
      </c>
    </row>
    <row r="170" spans="1:8" ht="38.25" customHeight="1">
      <c r="A170" s="106"/>
      <c r="B170" s="7"/>
      <c r="C170" s="7"/>
      <c r="D170" s="4"/>
      <c r="E170" s="5" t="s">
        <v>231</v>
      </c>
      <c r="F170" s="28">
        <v>500000</v>
      </c>
      <c r="G170" s="28"/>
      <c r="H170" s="65">
        <f t="shared" si="45"/>
        <v>500000</v>
      </c>
    </row>
    <row r="171" spans="1:8" ht="11.1" customHeight="1">
      <c r="A171" s="106"/>
      <c r="B171" s="7"/>
      <c r="C171" s="7"/>
      <c r="D171" s="4"/>
      <c r="E171" s="89"/>
      <c r="F171" s="28"/>
      <c r="G171" s="28"/>
      <c r="H171" s="65"/>
    </row>
    <row r="172" spans="1:8" ht="36">
      <c r="A172" s="19" t="s">
        <v>79</v>
      </c>
      <c r="B172" s="21">
        <v>6015</v>
      </c>
      <c r="C172" s="22" t="s">
        <v>80</v>
      </c>
      <c r="D172" s="2" t="s">
        <v>81</v>
      </c>
      <c r="E172" s="89"/>
      <c r="F172" s="29">
        <f>F173</f>
        <v>5000000</v>
      </c>
      <c r="G172" s="29">
        <f t="shared" ref="G172:H172" si="46">G173</f>
        <v>1586000</v>
      </c>
      <c r="H172" s="29">
        <f t="shared" si="46"/>
        <v>3414000</v>
      </c>
    </row>
    <row r="173" spans="1:8" ht="26.25" customHeight="1">
      <c r="A173" s="106"/>
      <c r="B173" s="7"/>
      <c r="C173" s="7"/>
      <c r="D173" s="4"/>
      <c r="E173" s="5" t="s">
        <v>82</v>
      </c>
      <c r="F173" s="28">
        <v>5000000</v>
      </c>
      <c r="G173" s="28">
        <v>1586000</v>
      </c>
      <c r="H173" s="65">
        <f t="shared" si="45"/>
        <v>3414000</v>
      </c>
    </row>
    <row r="174" spans="1:8" ht="7.5" customHeight="1">
      <c r="A174" s="106"/>
      <c r="B174" s="7"/>
      <c r="C174" s="7"/>
      <c r="D174" s="4"/>
      <c r="E174" s="89"/>
      <c r="F174" s="28"/>
      <c r="G174" s="28"/>
      <c r="H174" s="65"/>
    </row>
    <row r="175" spans="1:8" ht="54">
      <c r="A175" s="19" t="s">
        <v>83</v>
      </c>
      <c r="B175" s="21">
        <v>6017</v>
      </c>
      <c r="C175" s="22" t="s">
        <v>80</v>
      </c>
      <c r="D175" s="2" t="s">
        <v>84</v>
      </c>
      <c r="E175" s="5"/>
      <c r="F175" s="29">
        <f>SUM(F176:F176)</f>
        <v>50000000</v>
      </c>
      <c r="G175" s="29">
        <f t="shared" ref="G175:H175" si="47">SUM(G176:G176)</f>
        <v>1637000</v>
      </c>
      <c r="H175" s="29">
        <f t="shared" si="47"/>
        <v>48363000</v>
      </c>
    </row>
    <row r="176" spans="1:8" ht="24.75" customHeight="1">
      <c r="A176" s="19"/>
      <c r="B176" s="97"/>
      <c r="C176" s="98"/>
      <c r="D176" s="2"/>
      <c r="E176" s="27" t="s">
        <v>85</v>
      </c>
      <c r="F176" s="28">
        <v>50000000</v>
      </c>
      <c r="G176" s="28">
        <v>1637000</v>
      </c>
      <c r="H176" s="65">
        <f t="shared" si="45"/>
        <v>48363000</v>
      </c>
    </row>
    <row r="177" spans="1:8" ht="8.6999999999999993" customHeight="1">
      <c r="A177" s="106"/>
      <c r="B177" s="7"/>
      <c r="C177" s="7"/>
      <c r="D177" s="4"/>
      <c r="E177" s="89"/>
      <c r="F177" s="28"/>
      <c r="G177" s="28"/>
      <c r="H177" s="65"/>
    </row>
    <row r="178" spans="1:8" ht="36.6" customHeight="1">
      <c r="A178" s="19" t="s">
        <v>86</v>
      </c>
      <c r="B178" s="21">
        <v>6030</v>
      </c>
      <c r="C178" s="22" t="s">
        <v>80</v>
      </c>
      <c r="D178" s="17" t="s">
        <v>87</v>
      </c>
      <c r="E178" s="89"/>
      <c r="F178" s="29">
        <f>SUM(F179:F186)</f>
        <v>27350000</v>
      </c>
      <c r="G178" s="29">
        <f t="shared" ref="G178:H178" si="48">SUM(G179:G186)</f>
        <v>197500</v>
      </c>
      <c r="H178" s="29">
        <f t="shared" si="48"/>
        <v>27152500</v>
      </c>
    </row>
    <row r="179" spans="1:8" ht="24.9" customHeight="1">
      <c r="A179" s="106"/>
      <c r="B179" s="7"/>
      <c r="C179" s="7"/>
      <c r="D179" s="4"/>
      <c r="E179" s="5" t="s">
        <v>170</v>
      </c>
      <c r="F179" s="28">
        <v>400000</v>
      </c>
      <c r="G179" s="28"/>
      <c r="H179" s="65">
        <f t="shared" si="45"/>
        <v>400000</v>
      </c>
    </row>
    <row r="180" spans="1:8" ht="24.9" customHeight="1">
      <c r="A180" s="106"/>
      <c r="B180" s="7"/>
      <c r="C180" s="7"/>
      <c r="D180" s="4"/>
      <c r="E180" s="5" t="s">
        <v>88</v>
      </c>
      <c r="F180" s="28">
        <v>2300000</v>
      </c>
      <c r="G180" s="28"/>
      <c r="H180" s="65">
        <f t="shared" si="45"/>
        <v>2300000</v>
      </c>
    </row>
    <row r="181" spans="1:8" ht="24" customHeight="1">
      <c r="A181" s="106"/>
      <c r="B181" s="7"/>
      <c r="C181" s="7"/>
      <c r="D181" s="4"/>
      <c r="E181" s="5" t="s">
        <v>173</v>
      </c>
      <c r="F181" s="28">
        <v>1500000</v>
      </c>
      <c r="G181" s="28"/>
      <c r="H181" s="65">
        <f t="shared" si="45"/>
        <v>1500000</v>
      </c>
    </row>
    <row r="182" spans="1:8" ht="24.9" customHeight="1">
      <c r="A182" s="106"/>
      <c r="B182" s="7"/>
      <c r="C182" s="7"/>
      <c r="D182" s="4"/>
      <c r="E182" s="5" t="s">
        <v>218</v>
      </c>
      <c r="F182" s="28">
        <v>10000000</v>
      </c>
      <c r="G182" s="28"/>
      <c r="H182" s="65">
        <f t="shared" si="45"/>
        <v>10000000</v>
      </c>
    </row>
    <row r="183" spans="1:8" ht="24.9" customHeight="1">
      <c r="A183" s="106"/>
      <c r="B183" s="7"/>
      <c r="C183" s="7"/>
      <c r="D183" s="4"/>
      <c r="E183" s="5" t="s">
        <v>232</v>
      </c>
      <c r="F183" s="28">
        <v>10000000</v>
      </c>
      <c r="G183" s="28">
        <v>79000</v>
      </c>
      <c r="H183" s="65">
        <f t="shared" si="45"/>
        <v>9921000</v>
      </c>
    </row>
    <row r="184" spans="1:8" ht="36" customHeight="1">
      <c r="A184" s="106"/>
      <c r="B184" s="7"/>
      <c r="C184" s="7"/>
      <c r="D184" s="4"/>
      <c r="E184" s="107" t="s">
        <v>251</v>
      </c>
      <c r="F184" s="28">
        <v>3000000</v>
      </c>
      <c r="G184" s="28">
        <v>18500</v>
      </c>
      <c r="H184" s="65">
        <f t="shared" si="45"/>
        <v>2981500</v>
      </c>
    </row>
    <row r="185" spans="1:8" ht="24.9" customHeight="1">
      <c r="A185" s="106"/>
      <c r="B185" s="7"/>
      <c r="C185" s="7"/>
      <c r="D185" s="4"/>
      <c r="E185" s="5" t="s">
        <v>171</v>
      </c>
      <c r="F185" s="28">
        <v>100000</v>
      </c>
      <c r="G185" s="28">
        <v>100000</v>
      </c>
      <c r="H185" s="65">
        <f t="shared" si="45"/>
        <v>0</v>
      </c>
    </row>
    <row r="186" spans="1:8" ht="39" customHeight="1">
      <c r="A186" s="106"/>
      <c r="B186" s="7"/>
      <c r="C186" s="7"/>
      <c r="D186" s="4"/>
      <c r="E186" s="27" t="s">
        <v>172</v>
      </c>
      <c r="F186" s="28">
        <v>50000</v>
      </c>
      <c r="G186" s="28"/>
      <c r="H186" s="65">
        <f t="shared" si="45"/>
        <v>50000</v>
      </c>
    </row>
    <row r="187" spans="1:8" ht="10.5" customHeight="1">
      <c r="A187" s="106"/>
      <c r="B187" s="7"/>
      <c r="C187" s="7"/>
      <c r="D187" s="4"/>
      <c r="E187" s="89"/>
      <c r="F187" s="28"/>
      <c r="G187" s="28"/>
      <c r="H187" s="65"/>
    </row>
    <row r="188" spans="1:8" ht="36.75" customHeight="1">
      <c r="A188" s="19" t="s">
        <v>193</v>
      </c>
      <c r="B188" s="3">
        <v>6090</v>
      </c>
      <c r="C188" s="6" t="s">
        <v>194</v>
      </c>
      <c r="D188" s="2" t="s">
        <v>195</v>
      </c>
      <c r="E188" s="89"/>
      <c r="F188" s="29">
        <f>SUM(F189:F190)</f>
        <v>1027073.64</v>
      </c>
      <c r="G188" s="29">
        <f t="shared" ref="G188:H188" si="49">SUM(G189:G190)</f>
        <v>0</v>
      </c>
      <c r="H188" s="29">
        <f t="shared" si="49"/>
        <v>1027073.64</v>
      </c>
    </row>
    <row r="189" spans="1:8" ht="93" customHeight="1">
      <c r="A189" s="19"/>
      <c r="B189" s="3"/>
      <c r="C189" s="6"/>
      <c r="D189" s="2"/>
      <c r="E189" s="2" t="s">
        <v>286</v>
      </c>
      <c r="F189" s="28">
        <v>827073.64</v>
      </c>
      <c r="G189" s="29"/>
      <c r="H189" s="28">
        <f>F189-G189</f>
        <v>827073.64</v>
      </c>
    </row>
    <row r="190" spans="1:8" ht="36.75" customHeight="1">
      <c r="A190" s="106"/>
      <c r="B190" s="7"/>
      <c r="C190" s="108"/>
      <c r="D190" s="4"/>
      <c r="E190" s="5" t="s">
        <v>182</v>
      </c>
      <c r="F190" s="28">
        <v>200000</v>
      </c>
      <c r="G190" s="28"/>
      <c r="H190" s="65">
        <f t="shared" si="45"/>
        <v>200000</v>
      </c>
    </row>
    <row r="191" spans="1:8" ht="10.5" customHeight="1">
      <c r="A191" s="106"/>
      <c r="B191" s="7"/>
      <c r="C191" s="7"/>
      <c r="D191" s="4"/>
      <c r="E191" s="89"/>
      <c r="F191" s="28"/>
      <c r="G191" s="28"/>
      <c r="H191" s="65"/>
    </row>
    <row r="192" spans="1:8" ht="36">
      <c r="A192" s="19" t="s">
        <v>89</v>
      </c>
      <c r="B192" s="3">
        <v>7310</v>
      </c>
      <c r="C192" s="1" t="s">
        <v>14</v>
      </c>
      <c r="D192" s="2" t="s">
        <v>90</v>
      </c>
      <c r="E192" s="89"/>
      <c r="F192" s="29">
        <f>SUM(F193:F200)</f>
        <v>17558624</v>
      </c>
      <c r="G192" s="29">
        <f>SUM(G193:G200)</f>
        <v>1320800</v>
      </c>
      <c r="H192" s="29">
        <f>SUM(H193:H200)</f>
        <v>16237824</v>
      </c>
    </row>
    <row r="193" spans="1:8" ht="27" customHeight="1">
      <c r="A193" s="106"/>
      <c r="B193" s="7"/>
      <c r="C193" s="7"/>
      <c r="D193" s="4"/>
      <c r="E193" s="5" t="s">
        <v>91</v>
      </c>
      <c r="F193" s="28">
        <v>4000000</v>
      </c>
      <c r="G193" s="28">
        <v>1254300</v>
      </c>
      <c r="H193" s="65">
        <f t="shared" si="45"/>
        <v>2745700</v>
      </c>
    </row>
    <row r="194" spans="1:8" ht="40.200000000000003" customHeight="1">
      <c r="A194" s="106"/>
      <c r="B194" s="7"/>
      <c r="C194" s="7"/>
      <c r="D194" s="4"/>
      <c r="E194" s="2" t="s">
        <v>287</v>
      </c>
      <c r="F194" s="28">
        <v>654000</v>
      </c>
      <c r="G194" s="28"/>
      <c r="H194" s="65">
        <f t="shared" si="45"/>
        <v>654000</v>
      </c>
    </row>
    <row r="195" spans="1:8" ht="40.200000000000003" customHeight="1">
      <c r="A195" s="106"/>
      <c r="B195" s="7"/>
      <c r="C195" s="7"/>
      <c r="D195" s="4"/>
      <c r="E195" s="2" t="s">
        <v>288</v>
      </c>
      <c r="F195" s="28">
        <v>200000</v>
      </c>
      <c r="G195" s="28"/>
      <c r="H195" s="65">
        <f t="shared" si="45"/>
        <v>200000</v>
      </c>
    </row>
    <row r="196" spans="1:8" ht="51" customHeight="1">
      <c r="A196" s="106"/>
      <c r="B196" s="7"/>
      <c r="C196" s="7"/>
      <c r="D196" s="4"/>
      <c r="E196" s="5" t="s">
        <v>289</v>
      </c>
      <c r="F196" s="28">
        <v>55000</v>
      </c>
      <c r="G196" s="28"/>
      <c r="H196" s="65">
        <f t="shared" si="45"/>
        <v>55000</v>
      </c>
    </row>
    <row r="197" spans="1:8" ht="27" customHeight="1">
      <c r="A197" s="106"/>
      <c r="B197" s="7"/>
      <c r="C197" s="7"/>
      <c r="D197" s="4"/>
      <c r="E197" s="27" t="s">
        <v>179</v>
      </c>
      <c r="F197" s="28">
        <v>10000000</v>
      </c>
      <c r="G197" s="28"/>
      <c r="H197" s="65">
        <f t="shared" si="45"/>
        <v>10000000</v>
      </c>
    </row>
    <row r="198" spans="1:8" ht="27" customHeight="1">
      <c r="A198" s="106"/>
      <c r="B198" s="7"/>
      <c r="C198" s="7"/>
      <c r="D198" s="4"/>
      <c r="E198" s="5" t="s">
        <v>178</v>
      </c>
      <c r="F198" s="28">
        <v>2200000</v>
      </c>
      <c r="G198" s="28"/>
      <c r="H198" s="65">
        <f t="shared" si="45"/>
        <v>2200000</v>
      </c>
    </row>
    <row r="199" spans="1:8" ht="27" customHeight="1">
      <c r="A199" s="106"/>
      <c r="B199" s="7"/>
      <c r="C199" s="7"/>
      <c r="D199" s="4"/>
      <c r="E199" s="5" t="s">
        <v>177</v>
      </c>
      <c r="F199" s="28">
        <v>200000</v>
      </c>
      <c r="G199" s="28">
        <v>66500</v>
      </c>
      <c r="H199" s="65">
        <f t="shared" si="45"/>
        <v>133500</v>
      </c>
    </row>
    <row r="200" spans="1:8" ht="36.75" customHeight="1">
      <c r="A200" s="106"/>
      <c r="B200" s="7"/>
      <c r="C200" s="7"/>
      <c r="D200" s="4"/>
      <c r="E200" s="5" t="s">
        <v>233</v>
      </c>
      <c r="F200" s="28">
        <v>249624</v>
      </c>
      <c r="G200" s="28"/>
      <c r="H200" s="65">
        <f t="shared" si="45"/>
        <v>249624</v>
      </c>
    </row>
    <row r="201" spans="1:8" ht="5.85" customHeight="1">
      <c r="A201" s="106"/>
      <c r="B201" s="7"/>
      <c r="C201" s="7"/>
      <c r="D201" s="4"/>
      <c r="E201" s="89"/>
      <c r="F201" s="28"/>
      <c r="G201" s="28"/>
      <c r="H201" s="65"/>
    </row>
    <row r="202" spans="1:8" ht="40.200000000000003" customHeight="1">
      <c r="A202" s="19" t="s">
        <v>290</v>
      </c>
      <c r="B202" s="3">
        <v>7330</v>
      </c>
      <c r="C202" s="6" t="s">
        <v>14</v>
      </c>
      <c r="D202" s="2" t="s">
        <v>291</v>
      </c>
      <c r="E202" s="2"/>
      <c r="F202" s="29">
        <f>F203</f>
        <v>2500000</v>
      </c>
      <c r="G202" s="29">
        <f t="shared" ref="G202:H202" si="50">G203</f>
        <v>0</v>
      </c>
      <c r="H202" s="29">
        <f t="shared" si="50"/>
        <v>2500000</v>
      </c>
    </row>
    <row r="203" spans="1:8" ht="36" customHeight="1">
      <c r="A203" s="106"/>
      <c r="B203" s="7"/>
      <c r="C203" s="108"/>
      <c r="D203" s="4"/>
      <c r="E203" s="2" t="s">
        <v>292</v>
      </c>
      <c r="F203" s="28">
        <v>2500000</v>
      </c>
      <c r="G203" s="28"/>
      <c r="H203" s="65">
        <f>F203-G203</f>
        <v>2500000</v>
      </c>
    </row>
    <row r="204" spans="1:8" ht="5.85" customHeight="1">
      <c r="A204" s="106"/>
      <c r="B204" s="7"/>
      <c r="C204" s="108"/>
      <c r="D204" s="4"/>
      <c r="E204" s="89"/>
      <c r="F204" s="28"/>
      <c r="G204" s="28"/>
      <c r="H204" s="65"/>
    </row>
    <row r="205" spans="1:8" ht="36" customHeight="1">
      <c r="A205" s="16">
        <v>1217363</v>
      </c>
      <c r="B205" s="3">
        <v>7363</v>
      </c>
      <c r="C205" s="20" t="s">
        <v>26</v>
      </c>
      <c r="D205" s="2" t="s">
        <v>293</v>
      </c>
      <c r="E205" s="2"/>
      <c r="F205" s="29">
        <f>SUM(F206:F207)</f>
        <v>2829830.73</v>
      </c>
      <c r="G205" s="29">
        <f t="shared" ref="G205:H205" si="51">SUM(G206:G207)</f>
        <v>0</v>
      </c>
      <c r="H205" s="29">
        <f t="shared" si="51"/>
        <v>2829830.73</v>
      </c>
    </row>
    <row r="206" spans="1:8" ht="85.95" customHeight="1">
      <c r="A206" s="106"/>
      <c r="B206" s="7"/>
      <c r="C206" s="108"/>
      <c r="D206" s="4"/>
      <c r="E206" s="66" t="s">
        <v>294</v>
      </c>
      <c r="F206" s="28">
        <v>882747.05</v>
      </c>
      <c r="G206" s="28"/>
      <c r="H206" s="65">
        <f>F206-G206</f>
        <v>882747.05</v>
      </c>
    </row>
    <row r="207" spans="1:8" ht="75.599999999999994" customHeight="1">
      <c r="A207" s="106"/>
      <c r="B207" s="7"/>
      <c r="C207" s="108"/>
      <c r="D207" s="4"/>
      <c r="E207" s="90" t="s">
        <v>295</v>
      </c>
      <c r="F207" s="28">
        <v>1947083.68</v>
      </c>
      <c r="G207" s="28"/>
      <c r="H207" s="65">
        <f>F207-G207</f>
        <v>1947083.68</v>
      </c>
    </row>
    <row r="208" spans="1:8" ht="5.85" customHeight="1">
      <c r="A208" s="106"/>
      <c r="B208" s="7"/>
      <c r="C208" s="108"/>
      <c r="D208" s="4"/>
      <c r="E208" s="89"/>
      <c r="F208" s="28"/>
      <c r="G208" s="28"/>
      <c r="H208" s="65"/>
    </row>
    <row r="209" spans="1:8" ht="58.95" customHeight="1">
      <c r="A209" s="19" t="s">
        <v>92</v>
      </c>
      <c r="B209" s="3">
        <v>7461</v>
      </c>
      <c r="C209" s="6" t="s">
        <v>93</v>
      </c>
      <c r="D209" s="2" t="s">
        <v>94</v>
      </c>
      <c r="E209" s="109"/>
      <c r="F209" s="29">
        <f>SUM(F210:F217)</f>
        <v>195100000</v>
      </c>
      <c r="G209" s="29">
        <f t="shared" ref="G209:H209" si="52">SUM(G210:G217)</f>
        <v>1679600</v>
      </c>
      <c r="H209" s="29">
        <f t="shared" si="52"/>
        <v>193420400</v>
      </c>
    </row>
    <row r="210" spans="1:8" ht="26.85" customHeight="1">
      <c r="A210" s="19"/>
      <c r="B210" s="7"/>
      <c r="C210" s="8"/>
      <c r="D210" s="4"/>
      <c r="E210" s="5" t="s">
        <v>95</v>
      </c>
      <c r="F210" s="28">
        <v>180500000</v>
      </c>
      <c r="G210" s="28">
        <v>1142200</v>
      </c>
      <c r="H210" s="65">
        <f t="shared" si="45"/>
        <v>179357800</v>
      </c>
    </row>
    <row r="211" spans="1:8" ht="26.25" customHeight="1">
      <c r="A211" s="19"/>
      <c r="B211" s="7"/>
      <c r="C211" s="8"/>
      <c r="D211" s="4"/>
      <c r="E211" s="5" t="s">
        <v>234</v>
      </c>
      <c r="F211" s="28">
        <v>10000000</v>
      </c>
      <c r="G211" s="28">
        <v>294000</v>
      </c>
      <c r="H211" s="65">
        <f t="shared" si="45"/>
        <v>9706000</v>
      </c>
    </row>
    <row r="212" spans="1:8" ht="26.25" customHeight="1">
      <c r="A212" s="19"/>
      <c r="B212" s="7"/>
      <c r="C212" s="8"/>
      <c r="D212" s="4"/>
      <c r="E212" s="5" t="s">
        <v>98</v>
      </c>
      <c r="F212" s="28">
        <v>3000000</v>
      </c>
      <c r="G212" s="28"/>
      <c r="H212" s="65">
        <f t="shared" si="45"/>
        <v>3000000</v>
      </c>
    </row>
    <row r="213" spans="1:8" ht="26.25" customHeight="1">
      <c r="A213" s="19"/>
      <c r="B213" s="7"/>
      <c r="C213" s="8"/>
      <c r="D213" s="4"/>
      <c r="E213" s="5" t="s">
        <v>96</v>
      </c>
      <c r="F213" s="28">
        <v>1100000</v>
      </c>
      <c r="G213" s="28">
        <v>147700</v>
      </c>
      <c r="H213" s="65">
        <f t="shared" si="45"/>
        <v>952300</v>
      </c>
    </row>
    <row r="214" spans="1:8" ht="26.25" customHeight="1">
      <c r="A214" s="19"/>
      <c r="B214" s="7"/>
      <c r="C214" s="8"/>
      <c r="D214" s="4"/>
      <c r="E214" s="5" t="s">
        <v>175</v>
      </c>
      <c r="F214" s="28">
        <v>200000</v>
      </c>
      <c r="G214" s="28">
        <v>9700</v>
      </c>
      <c r="H214" s="65">
        <f t="shared" si="45"/>
        <v>190300</v>
      </c>
    </row>
    <row r="215" spans="1:8" ht="26.25" customHeight="1">
      <c r="A215" s="19"/>
      <c r="B215" s="7"/>
      <c r="C215" s="8"/>
      <c r="D215" s="4"/>
      <c r="E215" s="5" t="s">
        <v>97</v>
      </c>
      <c r="F215" s="28">
        <v>150000</v>
      </c>
      <c r="G215" s="28">
        <v>86000</v>
      </c>
      <c r="H215" s="65">
        <f t="shared" si="45"/>
        <v>64000</v>
      </c>
    </row>
    <row r="216" spans="1:8" ht="26.25" customHeight="1">
      <c r="A216" s="19"/>
      <c r="B216" s="7"/>
      <c r="C216" s="8"/>
      <c r="D216" s="4"/>
      <c r="E216" s="5" t="s">
        <v>174</v>
      </c>
      <c r="F216" s="28">
        <v>100000</v>
      </c>
      <c r="G216" s="28"/>
      <c r="H216" s="65">
        <f t="shared" si="45"/>
        <v>100000</v>
      </c>
    </row>
    <row r="217" spans="1:8" ht="26.25" customHeight="1">
      <c r="A217" s="19"/>
      <c r="B217" s="7"/>
      <c r="C217" s="8"/>
      <c r="D217" s="4"/>
      <c r="E217" s="5" t="s">
        <v>176</v>
      </c>
      <c r="F217" s="28">
        <v>50000</v>
      </c>
      <c r="G217" s="28"/>
      <c r="H217" s="65">
        <f t="shared" si="45"/>
        <v>50000</v>
      </c>
    </row>
    <row r="218" spans="1:8" ht="8.6999999999999993" customHeight="1">
      <c r="A218" s="106"/>
      <c r="B218" s="7"/>
      <c r="C218" s="7"/>
      <c r="D218" s="4"/>
      <c r="E218" s="89"/>
      <c r="F218" s="28"/>
      <c r="G218" s="28"/>
      <c r="H218" s="65"/>
    </row>
    <row r="219" spans="1:8" ht="36">
      <c r="A219" s="19" t="s">
        <v>99</v>
      </c>
      <c r="B219" s="3">
        <v>7670</v>
      </c>
      <c r="C219" s="6" t="s">
        <v>26</v>
      </c>
      <c r="D219" s="2" t="s">
        <v>27</v>
      </c>
      <c r="E219" s="5"/>
      <c r="F219" s="29">
        <f>SUM(F220:F230)</f>
        <v>123577000</v>
      </c>
      <c r="G219" s="29">
        <f t="shared" ref="G219:H219" si="53">SUM(G220:G230)</f>
        <v>18924505.32</v>
      </c>
      <c r="H219" s="29">
        <f t="shared" si="53"/>
        <v>104652494.68000001</v>
      </c>
    </row>
    <row r="220" spans="1:8" ht="54.45" customHeight="1">
      <c r="A220" s="19"/>
      <c r="B220" s="7"/>
      <c r="C220" s="8"/>
      <c r="D220" s="4"/>
      <c r="E220" s="5" t="s">
        <v>183</v>
      </c>
      <c r="F220" s="28">
        <v>42410000</v>
      </c>
      <c r="G220" s="28">
        <v>1060000</v>
      </c>
      <c r="H220" s="65">
        <f t="shared" si="45"/>
        <v>41350000</v>
      </c>
    </row>
    <row r="221" spans="1:8" ht="54.45" customHeight="1">
      <c r="A221" s="19"/>
      <c r="B221" s="7"/>
      <c r="C221" s="8"/>
      <c r="D221" s="4"/>
      <c r="E221" s="5" t="s">
        <v>185</v>
      </c>
      <c r="F221" s="28">
        <v>3400000</v>
      </c>
      <c r="G221" s="28"/>
      <c r="H221" s="65">
        <f t="shared" si="45"/>
        <v>3400000</v>
      </c>
    </row>
    <row r="222" spans="1:8" ht="36.75" customHeight="1">
      <c r="A222" s="19"/>
      <c r="B222" s="7"/>
      <c r="C222" s="8"/>
      <c r="D222" s="4"/>
      <c r="E222" s="5" t="s">
        <v>186</v>
      </c>
      <c r="F222" s="28">
        <v>1000000</v>
      </c>
      <c r="G222" s="28"/>
      <c r="H222" s="65">
        <f t="shared" si="45"/>
        <v>1000000</v>
      </c>
    </row>
    <row r="223" spans="1:8" ht="36.75" customHeight="1">
      <c r="A223" s="19"/>
      <c r="B223" s="7"/>
      <c r="C223" s="8"/>
      <c r="D223" s="4"/>
      <c r="E223" s="5" t="s">
        <v>187</v>
      </c>
      <c r="F223" s="28">
        <v>1000000</v>
      </c>
      <c r="G223" s="28"/>
      <c r="H223" s="65">
        <f t="shared" si="45"/>
        <v>1000000</v>
      </c>
    </row>
    <row r="224" spans="1:8" ht="37.5" customHeight="1">
      <c r="A224" s="19"/>
      <c r="B224" s="7"/>
      <c r="C224" s="8"/>
      <c r="D224" s="4"/>
      <c r="E224" s="110" t="s">
        <v>188</v>
      </c>
      <c r="F224" s="28">
        <v>500000</v>
      </c>
      <c r="G224" s="28"/>
      <c r="H224" s="65">
        <f t="shared" si="45"/>
        <v>500000</v>
      </c>
    </row>
    <row r="225" spans="1:8" ht="40.5" customHeight="1">
      <c r="A225" s="19"/>
      <c r="B225" s="7"/>
      <c r="C225" s="8"/>
      <c r="D225" s="4"/>
      <c r="E225" s="110" t="s">
        <v>189</v>
      </c>
      <c r="F225" s="28">
        <v>3000000</v>
      </c>
      <c r="G225" s="28">
        <v>3000000</v>
      </c>
      <c r="H225" s="65">
        <f t="shared" si="45"/>
        <v>0</v>
      </c>
    </row>
    <row r="226" spans="1:8" ht="37.5" customHeight="1">
      <c r="A226" s="19"/>
      <c r="B226" s="7"/>
      <c r="C226" s="8"/>
      <c r="D226" s="4"/>
      <c r="E226" s="5" t="s">
        <v>190</v>
      </c>
      <c r="F226" s="28">
        <v>50800000</v>
      </c>
      <c r="G226" s="28">
        <v>14864505.32</v>
      </c>
      <c r="H226" s="65">
        <f t="shared" si="45"/>
        <v>35935494.68</v>
      </c>
    </row>
    <row r="227" spans="1:8" ht="36" customHeight="1">
      <c r="A227" s="19"/>
      <c r="B227" s="7"/>
      <c r="C227" s="8"/>
      <c r="D227" s="4"/>
      <c r="E227" s="5" t="s">
        <v>191</v>
      </c>
      <c r="F227" s="28">
        <v>18167000</v>
      </c>
      <c r="G227" s="28"/>
      <c r="H227" s="65">
        <f t="shared" si="45"/>
        <v>18167000</v>
      </c>
    </row>
    <row r="228" spans="1:8" ht="40.5" customHeight="1">
      <c r="A228" s="19"/>
      <c r="B228" s="7"/>
      <c r="C228" s="8"/>
      <c r="D228" s="4"/>
      <c r="E228" s="5" t="s">
        <v>100</v>
      </c>
      <c r="F228" s="28">
        <v>2000000</v>
      </c>
      <c r="G228" s="28"/>
      <c r="H228" s="65">
        <f t="shared" si="45"/>
        <v>2000000</v>
      </c>
    </row>
    <row r="229" spans="1:8" ht="27" customHeight="1">
      <c r="A229" s="19"/>
      <c r="B229" s="7"/>
      <c r="C229" s="8"/>
      <c r="D229" s="4"/>
      <c r="E229" s="5" t="s">
        <v>192</v>
      </c>
      <c r="F229" s="28">
        <v>300000</v>
      </c>
      <c r="G229" s="28"/>
      <c r="H229" s="65">
        <f t="shared" si="45"/>
        <v>300000</v>
      </c>
    </row>
    <row r="230" spans="1:8" ht="28.5" customHeight="1">
      <c r="A230" s="19"/>
      <c r="B230" s="7"/>
      <c r="C230" s="8"/>
      <c r="D230" s="4"/>
      <c r="E230" s="5" t="s">
        <v>101</v>
      </c>
      <c r="F230" s="28">
        <v>1000000</v>
      </c>
      <c r="G230" s="28"/>
      <c r="H230" s="65">
        <f t="shared" si="45"/>
        <v>1000000</v>
      </c>
    </row>
    <row r="231" spans="1:8" ht="9.15" customHeight="1">
      <c r="A231" s="106"/>
      <c r="B231" s="7"/>
      <c r="C231" s="7"/>
      <c r="D231" s="4"/>
      <c r="E231" s="89"/>
      <c r="F231" s="28"/>
      <c r="G231" s="28"/>
      <c r="H231" s="65"/>
    </row>
    <row r="232" spans="1:8" ht="26.25" customHeight="1">
      <c r="A232" s="93">
        <v>1400000</v>
      </c>
      <c r="B232" s="7"/>
      <c r="C232" s="9"/>
      <c r="D232" s="92" t="s">
        <v>102</v>
      </c>
      <c r="E232" s="111"/>
      <c r="F232" s="29">
        <f>F233</f>
        <v>2382000</v>
      </c>
      <c r="G232" s="29">
        <f t="shared" ref="G232:H232" si="54">G233</f>
        <v>0</v>
      </c>
      <c r="H232" s="29">
        <f t="shared" si="54"/>
        <v>2382000</v>
      </c>
    </row>
    <row r="233" spans="1:8" ht="26.25" customHeight="1">
      <c r="A233" s="93">
        <v>1410000</v>
      </c>
      <c r="B233" s="7"/>
      <c r="C233" s="9"/>
      <c r="D233" s="92" t="s">
        <v>103</v>
      </c>
      <c r="E233" s="111"/>
      <c r="F233" s="29">
        <f>F235+F238</f>
        <v>2382000</v>
      </c>
      <c r="G233" s="29">
        <f t="shared" ref="G233:H233" si="55">G235+G238</f>
        <v>0</v>
      </c>
      <c r="H233" s="29">
        <f t="shared" si="55"/>
        <v>2382000</v>
      </c>
    </row>
    <row r="234" spans="1:8" ht="7.2" customHeight="1">
      <c r="A234" s="19"/>
      <c r="B234" s="7"/>
      <c r="C234" s="9"/>
      <c r="D234" s="4"/>
      <c r="E234" s="111"/>
      <c r="F234" s="28"/>
      <c r="G234" s="28"/>
      <c r="H234" s="65"/>
    </row>
    <row r="235" spans="1:8" ht="57.75" customHeight="1">
      <c r="A235" s="19" t="s">
        <v>104</v>
      </c>
      <c r="B235" s="22" t="s">
        <v>45</v>
      </c>
      <c r="C235" s="22" t="s">
        <v>9</v>
      </c>
      <c r="D235" s="66" t="s">
        <v>46</v>
      </c>
      <c r="E235" s="25"/>
      <c r="F235" s="29">
        <f>SUM(F236:F236)</f>
        <v>682000</v>
      </c>
      <c r="G235" s="29">
        <f t="shared" ref="G235:H235" si="56">SUM(G236:G236)</f>
        <v>0</v>
      </c>
      <c r="H235" s="29">
        <f t="shared" si="56"/>
        <v>682000</v>
      </c>
    </row>
    <row r="236" spans="1:8" ht="26.25" customHeight="1">
      <c r="A236" s="19"/>
      <c r="B236" s="22"/>
      <c r="C236" s="22"/>
      <c r="D236" s="105"/>
      <c r="E236" s="5" t="s">
        <v>47</v>
      </c>
      <c r="F236" s="28">
        <v>682000</v>
      </c>
      <c r="G236" s="28"/>
      <c r="H236" s="65">
        <f t="shared" si="45"/>
        <v>682000</v>
      </c>
    </row>
    <row r="237" spans="1:8" ht="7.95" customHeight="1">
      <c r="A237" s="19"/>
      <c r="B237" s="22"/>
      <c r="C237" s="22"/>
      <c r="D237" s="105"/>
      <c r="E237" s="112"/>
      <c r="F237" s="28"/>
      <c r="G237" s="28"/>
      <c r="H237" s="65"/>
    </row>
    <row r="238" spans="1:8" ht="38.1" customHeight="1">
      <c r="A238" s="19" t="s">
        <v>105</v>
      </c>
      <c r="B238" s="22" t="s">
        <v>106</v>
      </c>
      <c r="C238" s="22" t="s">
        <v>26</v>
      </c>
      <c r="D238" s="17" t="s">
        <v>107</v>
      </c>
      <c r="E238" s="112"/>
      <c r="F238" s="29">
        <f>SUM(F239:F241)</f>
        <v>1700000</v>
      </c>
      <c r="G238" s="29">
        <f t="shared" ref="G238:H238" si="57">SUM(G239:G241)</f>
        <v>0</v>
      </c>
      <c r="H238" s="29">
        <f t="shared" si="57"/>
        <v>1700000</v>
      </c>
    </row>
    <row r="239" spans="1:8" ht="55.5" customHeight="1">
      <c r="A239" s="19"/>
      <c r="B239" s="22"/>
      <c r="C239" s="22"/>
      <c r="D239" s="105"/>
      <c r="E239" s="27" t="s">
        <v>236</v>
      </c>
      <c r="F239" s="28">
        <v>1400000</v>
      </c>
      <c r="G239" s="28"/>
      <c r="H239" s="65">
        <f t="shared" si="45"/>
        <v>1400000</v>
      </c>
    </row>
    <row r="240" spans="1:8" ht="120.75" customHeight="1">
      <c r="A240" s="19"/>
      <c r="B240" s="22"/>
      <c r="C240" s="22"/>
      <c r="D240" s="105"/>
      <c r="E240" s="113" t="s">
        <v>196</v>
      </c>
      <c r="F240" s="28">
        <v>187000</v>
      </c>
      <c r="G240" s="28"/>
      <c r="H240" s="65">
        <f t="shared" si="45"/>
        <v>187000</v>
      </c>
    </row>
    <row r="241" spans="1:8" ht="38.25" customHeight="1">
      <c r="A241" s="19"/>
      <c r="B241" s="22"/>
      <c r="C241" s="22"/>
      <c r="D241" s="105"/>
      <c r="E241" s="114" t="s">
        <v>197</v>
      </c>
      <c r="F241" s="28">
        <v>113000</v>
      </c>
      <c r="G241" s="28"/>
      <c r="H241" s="65">
        <f t="shared" si="45"/>
        <v>113000</v>
      </c>
    </row>
    <row r="242" spans="1:8" ht="8.6999999999999993" customHeight="1">
      <c r="A242" s="106"/>
      <c r="B242" s="7"/>
      <c r="C242" s="7"/>
      <c r="D242" s="4"/>
      <c r="E242" s="89"/>
      <c r="F242" s="28"/>
      <c r="G242" s="28"/>
      <c r="H242" s="65"/>
    </row>
    <row r="243" spans="1:8" ht="40.5" customHeight="1">
      <c r="A243" s="19" t="s">
        <v>108</v>
      </c>
      <c r="B243" s="7"/>
      <c r="C243" s="9"/>
      <c r="D243" s="24" t="s">
        <v>109</v>
      </c>
      <c r="E243" s="89"/>
      <c r="F243" s="29">
        <f>F244</f>
        <v>35156800</v>
      </c>
      <c r="G243" s="29">
        <f t="shared" ref="G243:H243" si="58">G244</f>
        <v>3608800</v>
      </c>
      <c r="H243" s="29">
        <f t="shared" si="58"/>
        <v>31548000</v>
      </c>
    </row>
    <row r="244" spans="1:8" ht="37.5" customHeight="1">
      <c r="A244" s="19" t="s">
        <v>110</v>
      </c>
      <c r="B244" s="7"/>
      <c r="C244" s="9"/>
      <c r="D244" s="24" t="s">
        <v>109</v>
      </c>
      <c r="E244" s="89"/>
      <c r="F244" s="29">
        <f>F273+F277+F252+F255+F258+F246+F261+F265+F268+F249+F283</f>
        <v>35156800</v>
      </c>
      <c r="G244" s="29">
        <f t="shared" ref="G244:H244" si="59">G273+G277+G252+G255+G258+G246+G261+G265+G268+G249+G283</f>
        <v>3608800</v>
      </c>
      <c r="H244" s="29">
        <f t="shared" si="59"/>
        <v>31548000</v>
      </c>
    </row>
    <row r="245" spans="1:8" ht="9.15" customHeight="1">
      <c r="A245" s="19"/>
      <c r="B245" s="7"/>
      <c r="C245" s="7"/>
      <c r="D245" s="24"/>
      <c r="E245" s="89"/>
      <c r="F245" s="28"/>
      <c r="G245" s="28"/>
      <c r="H245" s="65"/>
    </row>
    <row r="246" spans="1:8" ht="29.25" customHeight="1">
      <c r="A246" s="19" t="s">
        <v>204</v>
      </c>
      <c r="B246" s="3">
        <v>1010</v>
      </c>
      <c r="C246" s="1" t="s">
        <v>34</v>
      </c>
      <c r="D246" s="75" t="s">
        <v>35</v>
      </c>
      <c r="E246" s="89"/>
      <c r="F246" s="29">
        <f>F247</f>
        <v>100000</v>
      </c>
      <c r="G246" s="29">
        <f t="shared" ref="G246:H246" si="60">G247</f>
        <v>0</v>
      </c>
      <c r="H246" s="29">
        <f t="shared" si="60"/>
        <v>100000</v>
      </c>
    </row>
    <row r="247" spans="1:8" ht="39.75" customHeight="1">
      <c r="A247" s="19"/>
      <c r="B247" s="7"/>
      <c r="C247" s="7"/>
      <c r="D247" s="24"/>
      <c r="E247" s="115" t="s">
        <v>245</v>
      </c>
      <c r="F247" s="28">
        <v>100000</v>
      </c>
      <c r="G247" s="28"/>
      <c r="H247" s="65">
        <f t="shared" ref="H247:H297" si="61">F247-G247</f>
        <v>100000</v>
      </c>
    </row>
    <row r="248" spans="1:8" ht="9.15" customHeight="1">
      <c r="A248" s="19"/>
      <c r="B248" s="7"/>
      <c r="C248" s="7"/>
      <c r="D248" s="24"/>
      <c r="E248" s="89"/>
      <c r="F248" s="28"/>
      <c r="G248" s="28"/>
      <c r="H248" s="65"/>
    </row>
    <row r="249" spans="1:8" ht="39.75" customHeight="1">
      <c r="A249" s="19" t="s">
        <v>219</v>
      </c>
      <c r="B249" s="21">
        <v>1080</v>
      </c>
      <c r="C249" s="22" t="s">
        <v>159</v>
      </c>
      <c r="D249" s="2" t="s">
        <v>168</v>
      </c>
      <c r="E249" s="89"/>
      <c r="F249" s="29">
        <f>F250</f>
        <v>1500000</v>
      </c>
      <c r="G249" s="29">
        <f t="shared" ref="G249:H249" si="62">G250</f>
        <v>0</v>
      </c>
      <c r="H249" s="29">
        <f t="shared" si="62"/>
        <v>1500000</v>
      </c>
    </row>
    <row r="250" spans="1:8" ht="27.75" customHeight="1">
      <c r="A250" s="19"/>
      <c r="B250" s="7"/>
      <c r="C250" s="7"/>
      <c r="D250" s="24"/>
      <c r="E250" s="27" t="s">
        <v>220</v>
      </c>
      <c r="F250" s="28">
        <v>1500000</v>
      </c>
      <c r="G250" s="28"/>
      <c r="H250" s="65">
        <f t="shared" si="61"/>
        <v>1500000</v>
      </c>
    </row>
    <row r="251" spans="1:8" ht="6.75" customHeight="1">
      <c r="A251" s="19"/>
      <c r="B251" s="7"/>
      <c r="C251" s="7"/>
      <c r="D251" s="24"/>
      <c r="E251" s="89"/>
      <c r="F251" s="28"/>
      <c r="G251" s="28"/>
      <c r="H251" s="65"/>
    </row>
    <row r="252" spans="1:8" ht="39" customHeight="1">
      <c r="A252" s="69" t="s">
        <v>199</v>
      </c>
      <c r="B252" s="1">
        <v>1021</v>
      </c>
      <c r="C252" s="1" t="s">
        <v>37</v>
      </c>
      <c r="D252" s="2" t="s">
        <v>198</v>
      </c>
      <c r="E252" s="89"/>
      <c r="F252" s="29">
        <f>F253</f>
        <v>13000000</v>
      </c>
      <c r="G252" s="29">
        <f t="shared" ref="G252:H252" si="63">G253</f>
        <v>150000</v>
      </c>
      <c r="H252" s="29">
        <f t="shared" si="63"/>
        <v>12850000</v>
      </c>
    </row>
    <row r="253" spans="1:8" ht="57" customHeight="1">
      <c r="A253" s="19"/>
      <c r="B253" s="7"/>
      <c r="C253" s="7"/>
      <c r="D253" s="24"/>
      <c r="E253" s="112" t="s">
        <v>237</v>
      </c>
      <c r="F253" s="28">
        <v>13000000</v>
      </c>
      <c r="G253" s="28">
        <v>150000</v>
      </c>
      <c r="H253" s="65">
        <f t="shared" si="61"/>
        <v>12850000</v>
      </c>
    </row>
    <row r="254" spans="1:8" ht="6.6" customHeight="1">
      <c r="A254" s="19"/>
      <c r="B254" s="7"/>
      <c r="C254" s="7"/>
      <c r="D254" s="24"/>
      <c r="E254" s="89"/>
      <c r="F254" s="28"/>
      <c r="G254" s="28"/>
      <c r="H254" s="65"/>
    </row>
    <row r="255" spans="1:8" ht="66.75" customHeight="1">
      <c r="A255" s="19" t="s">
        <v>200</v>
      </c>
      <c r="B255" s="22" t="s">
        <v>49</v>
      </c>
      <c r="C255" s="91" t="s">
        <v>50</v>
      </c>
      <c r="D255" s="66" t="s">
        <v>51</v>
      </c>
      <c r="E255" s="89"/>
      <c r="F255" s="29">
        <f>F256</f>
        <v>600000</v>
      </c>
      <c r="G255" s="29">
        <f t="shared" ref="G255:H255" si="64">G256</f>
        <v>280000</v>
      </c>
      <c r="H255" s="29">
        <f t="shared" si="64"/>
        <v>320000</v>
      </c>
    </row>
    <row r="256" spans="1:8" ht="57.75" customHeight="1">
      <c r="A256" s="19"/>
      <c r="B256" s="7"/>
      <c r="C256" s="7"/>
      <c r="D256" s="24"/>
      <c r="E256" s="5" t="s">
        <v>201</v>
      </c>
      <c r="F256" s="28">
        <v>600000</v>
      </c>
      <c r="G256" s="28">
        <v>280000</v>
      </c>
      <c r="H256" s="65">
        <f t="shared" si="61"/>
        <v>320000</v>
      </c>
    </row>
    <row r="257" spans="1:8" ht="7.5" customHeight="1">
      <c r="A257" s="19"/>
      <c r="B257" s="7"/>
      <c r="C257" s="7"/>
      <c r="D257" s="24"/>
      <c r="E257" s="89"/>
      <c r="F257" s="28"/>
      <c r="G257" s="28"/>
      <c r="H257" s="65"/>
    </row>
    <row r="258" spans="1:8" ht="26.25" customHeight="1">
      <c r="A258" s="19" t="s">
        <v>202</v>
      </c>
      <c r="B258" s="21">
        <v>4030</v>
      </c>
      <c r="C258" s="22" t="s">
        <v>64</v>
      </c>
      <c r="D258" s="4" t="s">
        <v>65</v>
      </c>
      <c r="E258" s="89"/>
      <c r="F258" s="29">
        <f>F259</f>
        <v>200000</v>
      </c>
      <c r="G258" s="29">
        <f t="shared" ref="G258:H258" si="65">G259</f>
        <v>0</v>
      </c>
      <c r="H258" s="29">
        <f t="shared" si="65"/>
        <v>200000</v>
      </c>
    </row>
    <row r="259" spans="1:8" ht="56.25" customHeight="1">
      <c r="A259" s="19"/>
      <c r="B259" s="7"/>
      <c r="C259" s="7"/>
      <c r="D259" s="24"/>
      <c r="E259" s="5" t="s">
        <v>246</v>
      </c>
      <c r="F259" s="28">
        <v>200000</v>
      </c>
      <c r="G259" s="28"/>
      <c r="H259" s="65">
        <f t="shared" si="61"/>
        <v>200000</v>
      </c>
    </row>
    <row r="260" spans="1:8" ht="6.75" customHeight="1">
      <c r="A260" s="19"/>
      <c r="B260" s="7"/>
      <c r="C260" s="7"/>
      <c r="D260" s="24"/>
      <c r="E260" s="89"/>
      <c r="F260" s="28"/>
      <c r="G260" s="28"/>
      <c r="H260" s="65"/>
    </row>
    <row r="261" spans="1:8" ht="54.75" customHeight="1">
      <c r="A261" s="16">
        <v>1514060</v>
      </c>
      <c r="B261" s="21">
        <v>4060</v>
      </c>
      <c r="C261" s="22" t="s">
        <v>162</v>
      </c>
      <c r="D261" s="2" t="s">
        <v>163</v>
      </c>
      <c r="E261" s="89"/>
      <c r="F261" s="29">
        <f>SUM(F262:F263)</f>
        <v>2300000</v>
      </c>
      <c r="G261" s="29">
        <f t="shared" ref="G261:H261" si="66">SUM(G262:G263)</f>
        <v>20000</v>
      </c>
      <c r="H261" s="29">
        <f t="shared" si="66"/>
        <v>2280000</v>
      </c>
    </row>
    <row r="262" spans="1:8" ht="36.75" customHeight="1">
      <c r="A262" s="19"/>
      <c r="B262" s="7"/>
      <c r="C262" s="7"/>
      <c r="D262" s="24"/>
      <c r="E262" s="5" t="s">
        <v>203</v>
      </c>
      <c r="F262" s="28">
        <v>400000</v>
      </c>
      <c r="G262" s="28"/>
      <c r="H262" s="65">
        <f t="shared" si="61"/>
        <v>400000</v>
      </c>
    </row>
    <row r="263" spans="1:8" ht="36.75" customHeight="1">
      <c r="A263" s="19"/>
      <c r="B263" s="7"/>
      <c r="C263" s="7"/>
      <c r="D263" s="24"/>
      <c r="E263" s="115" t="s">
        <v>240</v>
      </c>
      <c r="F263" s="28">
        <v>1900000</v>
      </c>
      <c r="G263" s="28">
        <v>20000</v>
      </c>
      <c r="H263" s="65">
        <f t="shared" si="61"/>
        <v>1880000</v>
      </c>
    </row>
    <row r="264" spans="1:8" ht="8.25" customHeight="1">
      <c r="A264" s="19"/>
      <c r="B264" s="7"/>
      <c r="C264" s="7"/>
      <c r="D264" s="24"/>
      <c r="E264" s="5"/>
      <c r="F264" s="28"/>
      <c r="G264" s="28"/>
      <c r="H264" s="65"/>
    </row>
    <row r="265" spans="1:8" ht="38.25" customHeight="1">
      <c r="A265" s="16">
        <v>1514081</v>
      </c>
      <c r="B265" s="21">
        <v>4081</v>
      </c>
      <c r="C265" s="22" t="s">
        <v>124</v>
      </c>
      <c r="D265" s="2" t="s">
        <v>238</v>
      </c>
      <c r="E265" s="89"/>
      <c r="F265" s="29">
        <f>F266</f>
        <v>300000</v>
      </c>
      <c r="G265" s="29">
        <f t="shared" ref="G265:H265" si="67">G266</f>
        <v>0</v>
      </c>
      <c r="H265" s="29">
        <f t="shared" si="67"/>
        <v>300000</v>
      </c>
    </row>
    <row r="266" spans="1:8" ht="35.25" customHeight="1">
      <c r="A266" s="19"/>
      <c r="B266" s="7"/>
      <c r="C266" s="7"/>
      <c r="D266" s="24"/>
      <c r="E266" s="5" t="s">
        <v>239</v>
      </c>
      <c r="F266" s="28">
        <v>300000</v>
      </c>
      <c r="G266" s="28"/>
      <c r="H266" s="65">
        <f t="shared" si="61"/>
        <v>300000</v>
      </c>
    </row>
    <row r="267" spans="1:8" ht="6" customHeight="1">
      <c r="A267" s="19"/>
      <c r="B267" s="7"/>
      <c r="C267" s="7"/>
      <c r="D267" s="24"/>
      <c r="E267" s="5"/>
      <c r="F267" s="28"/>
      <c r="G267" s="28"/>
      <c r="H267" s="65"/>
    </row>
    <row r="268" spans="1:8" ht="33.75" customHeight="1">
      <c r="A268" s="19" t="s">
        <v>205</v>
      </c>
      <c r="B268" s="3">
        <v>6090</v>
      </c>
      <c r="C268" s="6" t="s">
        <v>194</v>
      </c>
      <c r="D268" s="2" t="s">
        <v>195</v>
      </c>
      <c r="E268" s="5"/>
      <c r="F268" s="29">
        <f>SUM(F269:F271)</f>
        <v>1754000</v>
      </c>
      <c r="G268" s="29">
        <f t="shared" ref="G268:H268" si="68">SUM(G269:G271)</f>
        <v>0</v>
      </c>
      <c r="H268" s="29">
        <f t="shared" si="68"/>
        <v>1754000</v>
      </c>
    </row>
    <row r="269" spans="1:8" ht="56.25" customHeight="1">
      <c r="A269" s="19"/>
      <c r="B269" s="7"/>
      <c r="C269" s="7"/>
      <c r="D269" s="24"/>
      <c r="E269" s="5" t="s">
        <v>244</v>
      </c>
      <c r="F269" s="28">
        <v>1000000</v>
      </c>
      <c r="G269" s="28"/>
      <c r="H269" s="65">
        <f t="shared" si="61"/>
        <v>1000000</v>
      </c>
    </row>
    <row r="270" spans="1:8" ht="56.25" customHeight="1">
      <c r="A270" s="19"/>
      <c r="B270" s="7"/>
      <c r="C270" s="7"/>
      <c r="D270" s="24"/>
      <c r="E270" s="2" t="s">
        <v>296</v>
      </c>
      <c r="F270" s="28">
        <v>654000</v>
      </c>
      <c r="G270" s="28"/>
      <c r="H270" s="65">
        <f t="shared" si="61"/>
        <v>654000</v>
      </c>
    </row>
    <row r="271" spans="1:8" ht="38.25" customHeight="1">
      <c r="A271" s="19"/>
      <c r="B271" s="7"/>
      <c r="C271" s="7"/>
      <c r="D271" s="24"/>
      <c r="E271" s="5" t="s">
        <v>243</v>
      </c>
      <c r="F271" s="28">
        <v>100000</v>
      </c>
      <c r="G271" s="28"/>
      <c r="H271" s="65">
        <f t="shared" si="61"/>
        <v>100000</v>
      </c>
    </row>
    <row r="272" spans="1:8" ht="6.6" customHeight="1">
      <c r="A272" s="19"/>
      <c r="B272" s="7"/>
      <c r="C272" s="7"/>
      <c r="D272" s="24"/>
      <c r="E272" s="89"/>
      <c r="F272" s="28"/>
      <c r="G272" s="28"/>
      <c r="H272" s="65"/>
    </row>
    <row r="273" spans="1:8" ht="34.5" customHeight="1">
      <c r="A273" s="19" t="s">
        <v>111</v>
      </c>
      <c r="B273" s="21">
        <v>7321</v>
      </c>
      <c r="C273" s="22" t="s">
        <v>14</v>
      </c>
      <c r="D273" s="2" t="s">
        <v>112</v>
      </c>
      <c r="E273" s="5"/>
      <c r="F273" s="29">
        <f>SUM(F274:F275)</f>
        <v>11000000</v>
      </c>
      <c r="G273" s="29">
        <f t="shared" ref="G273:H273" si="69">SUM(G274:G275)</f>
        <v>2880000</v>
      </c>
      <c r="H273" s="29">
        <f t="shared" si="69"/>
        <v>8120000</v>
      </c>
    </row>
    <row r="274" spans="1:8" ht="27.45" customHeight="1">
      <c r="A274" s="106"/>
      <c r="B274" s="7"/>
      <c r="C274" s="7"/>
      <c r="D274" s="4"/>
      <c r="E274" s="27" t="s">
        <v>247</v>
      </c>
      <c r="F274" s="28">
        <v>1000000</v>
      </c>
      <c r="G274" s="28"/>
      <c r="H274" s="65">
        <f t="shared" si="61"/>
        <v>1000000</v>
      </c>
    </row>
    <row r="275" spans="1:8" ht="54" customHeight="1">
      <c r="A275" s="106"/>
      <c r="B275" s="7"/>
      <c r="C275" s="7"/>
      <c r="D275" s="4"/>
      <c r="E275" s="116" t="s">
        <v>206</v>
      </c>
      <c r="F275" s="28">
        <v>10000000</v>
      </c>
      <c r="G275" s="28">
        <v>2880000</v>
      </c>
      <c r="H275" s="65">
        <f t="shared" si="61"/>
        <v>7120000</v>
      </c>
    </row>
    <row r="276" spans="1:8" ht="9.15" customHeight="1">
      <c r="A276" s="106"/>
      <c r="B276" s="7"/>
      <c r="C276" s="7"/>
      <c r="D276" s="4"/>
      <c r="E276" s="5"/>
      <c r="F276" s="28"/>
      <c r="G276" s="28"/>
      <c r="H276" s="65"/>
    </row>
    <row r="277" spans="1:8" ht="54" customHeight="1">
      <c r="A277" s="30" t="s">
        <v>113</v>
      </c>
      <c r="B277" s="10">
        <v>7370</v>
      </c>
      <c r="C277" s="11" t="s">
        <v>26</v>
      </c>
      <c r="D277" s="2" t="s">
        <v>107</v>
      </c>
      <c r="E277" s="117"/>
      <c r="F277" s="29">
        <f>SUM(F278:F281)</f>
        <v>1860000</v>
      </c>
      <c r="G277" s="29">
        <f t="shared" ref="G277:H277" si="70">SUM(G278:G281)</f>
        <v>178800</v>
      </c>
      <c r="H277" s="29">
        <f t="shared" si="70"/>
        <v>1681200</v>
      </c>
    </row>
    <row r="278" spans="1:8" ht="38.25" customHeight="1">
      <c r="A278" s="30"/>
      <c r="B278" s="10"/>
      <c r="C278" s="11"/>
      <c r="D278" s="2"/>
      <c r="E278" s="95" t="s">
        <v>207</v>
      </c>
      <c r="F278" s="28">
        <v>160000</v>
      </c>
      <c r="G278" s="28">
        <v>153800</v>
      </c>
      <c r="H278" s="65">
        <f t="shared" si="61"/>
        <v>6200</v>
      </c>
    </row>
    <row r="279" spans="1:8" ht="35.25" customHeight="1">
      <c r="A279" s="30"/>
      <c r="B279" s="10"/>
      <c r="C279" s="11"/>
      <c r="D279" s="2"/>
      <c r="E279" s="95" t="s">
        <v>248</v>
      </c>
      <c r="F279" s="28">
        <v>200000</v>
      </c>
      <c r="G279" s="28"/>
      <c r="H279" s="65">
        <f t="shared" si="61"/>
        <v>200000</v>
      </c>
    </row>
    <row r="280" spans="1:8" ht="39" customHeight="1">
      <c r="A280" s="106"/>
      <c r="B280" s="7"/>
      <c r="C280" s="7"/>
      <c r="D280" s="4"/>
      <c r="E280" s="27" t="s">
        <v>208</v>
      </c>
      <c r="F280" s="28">
        <v>1000000</v>
      </c>
      <c r="G280" s="28"/>
      <c r="H280" s="65">
        <f t="shared" si="61"/>
        <v>1000000</v>
      </c>
    </row>
    <row r="281" spans="1:8" ht="39.75" customHeight="1">
      <c r="A281" s="106"/>
      <c r="B281" s="7"/>
      <c r="C281" s="7"/>
      <c r="D281" s="4"/>
      <c r="E281" s="5" t="s">
        <v>242</v>
      </c>
      <c r="F281" s="28">
        <v>500000</v>
      </c>
      <c r="G281" s="28">
        <v>25000</v>
      </c>
      <c r="H281" s="65">
        <f t="shared" si="61"/>
        <v>475000</v>
      </c>
    </row>
    <row r="282" spans="1:8" ht="9.75" customHeight="1">
      <c r="A282" s="106"/>
      <c r="B282" s="7"/>
      <c r="C282" s="7"/>
      <c r="D282" s="4"/>
      <c r="E282" s="5"/>
      <c r="F282" s="28"/>
      <c r="G282" s="28"/>
      <c r="H282" s="65"/>
    </row>
    <row r="283" spans="1:8" ht="28.5" customHeight="1">
      <c r="A283" s="19" t="s">
        <v>221</v>
      </c>
      <c r="B283" s="3">
        <v>7640</v>
      </c>
      <c r="C283" s="1" t="s">
        <v>222</v>
      </c>
      <c r="D283" s="4" t="s">
        <v>223</v>
      </c>
      <c r="E283" s="5"/>
      <c r="F283" s="29">
        <f>SUM(F284:F285)</f>
        <v>2542800</v>
      </c>
      <c r="G283" s="29">
        <f t="shared" ref="G283:H283" si="71">SUM(G284:G285)</f>
        <v>100000</v>
      </c>
      <c r="H283" s="29">
        <f t="shared" si="71"/>
        <v>2442800</v>
      </c>
    </row>
    <row r="284" spans="1:8" ht="36.6" customHeight="1">
      <c r="A284" s="19"/>
      <c r="B284" s="3"/>
      <c r="C284" s="1"/>
      <c r="D284" s="4"/>
      <c r="E284" s="2" t="s">
        <v>302</v>
      </c>
      <c r="F284" s="28">
        <v>542800</v>
      </c>
      <c r="G284" s="28"/>
      <c r="H284" s="28">
        <f>F284-G284</f>
        <v>542800</v>
      </c>
    </row>
    <row r="285" spans="1:8" ht="75" customHeight="1">
      <c r="A285" s="106"/>
      <c r="B285" s="7"/>
      <c r="C285" s="7"/>
      <c r="D285" s="4"/>
      <c r="E285" s="5" t="s">
        <v>224</v>
      </c>
      <c r="F285" s="28">
        <v>2000000</v>
      </c>
      <c r="G285" s="28">
        <v>100000</v>
      </c>
      <c r="H285" s="65">
        <f t="shared" si="61"/>
        <v>1900000</v>
      </c>
    </row>
    <row r="286" spans="1:8" ht="7.95" customHeight="1">
      <c r="A286" s="106"/>
      <c r="B286" s="7"/>
      <c r="C286" s="7"/>
      <c r="D286" s="4"/>
      <c r="E286" s="5"/>
      <c r="F286" s="28"/>
      <c r="G286" s="28"/>
      <c r="H286" s="65"/>
    </row>
    <row r="287" spans="1:8" ht="38.85" customHeight="1">
      <c r="A287" s="93">
        <v>3400000</v>
      </c>
      <c r="B287" s="118"/>
      <c r="C287" s="118"/>
      <c r="D287" s="119" t="s">
        <v>114</v>
      </c>
      <c r="E287" s="89"/>
      <c r="F287" s="29">
        <f>F288</f>
        <v>105000</v>
      </c>
      <c r="G287" s="29">
        <f t="shared" ref="G287:H287" si="72">G288</f>
        <v>105000</v>
      </c>
      <c r="H287" s="29">
        <f t="shared" si="72"/>
        <v>0</v>
      </c>
    </row>
    <row r="288" spans="1:8" ht="34.65" customHeight="1">
      <c r="A288" s="93">
        <v>3410000</v>
      </c>
      <c r="B288" s="118"/>
      <c r="C288" s="118"/>
      <c r="D288" s="119" t="s">
        <v>114</v>
      </c>
      <c r="E288" s="89"/>
      <c r="F288" s="29">
        <f>F290</f>
        <v>105000</v>
      </c>
      <c r="G288" s="29">
        <f t="shared" ref="G288:H288" si="73">G290</f>
        <v>105000</v>
      </c>
      <c r="H288" s="29">
        <f t="shared" si="73"/>
        <v>0</v>
      </c>
    </row>
    <row r="289" spans="1:8" ht="11.1" customHeight="1">
      <c r="A289" s="19"/>
      <c r="B289" s="13"/>
      <c r="C289" s="13"/>
      <c r="D289" s="14"/>
      <c r="E289" s="89"/>
      <c r="F289" s="28"/>
      <c r="G289" s="28"/>
      <c r="H289" s="65"/>
    </row>
    <row r="290" spans="1:8" ht="51.75" customHeight="1">
      <c r="A290" s="19" t="s">
        <v>115</v>
      </c>
      <c r="B290" s="22" t="s">
        <v>45</v>
      </c>
      <c r="C290" s="22" t="s">
        <v>9</v>
      </c>
      <c r="D290" s="90" t="s">
        <v>46</v>
      </c>
      <c r="E290" s="89"/>
      <c r="F290" s="29">
        <f>F291</f>
        <v>105000</v>
      </c>
      <c r="G290" s="29">
        <f t="shared" ref="G290:H290" si="74">G291</f>
        <v>105000</v>
      </c>
      <c r="H290" s="29">
        <f t="shared" si="74"/>
        <v>0</v>
      </c>
    </row>
    <row r="291" spans="1:8" ht="37.200000000000003" customHeight="1">
      <c r="A291" s="106"/>
      <c r="B291" s="7"/>
      <c r="C291" s="7"/>
      <c r="D291" s="4"/>
      <c r="E291" s="5" t="s">
        <v>116</v>
      </c>
      <c r="F291" s="28">
        <v>105000</v>
      </c>
      <c r="G291" s="28">
        <v>105000</v>
      </c>
      <c r="H291" s="65">
        <f t="shared" si="61"/>
        <v>0</v>
      </c>
    </row>
    <row r="292" spans="1:8" ht="10.5" customHeight="1">
      <c r="A292" s="106"/>
      <c r="B292" s="7"/>
      <c r="C292" s="7"/>
      <c r="D292" s="4"/>
      <c r="E292" s="89"/>
      <c r="F292" s="28"/>
      <c r="G292" s="28"/>
      <c r="H292" s="65"/>
    </row>
    <row r="293" spans="1:8" ht="39.75" customHeight="1">
      <c r="A293" s="93">
        <v>3700000</v>
      </c>
      <c r="B293" s="120"/>
      <c r="C293" s="120"/>
      <c r="D293" s="92" t="s">
        <v>212</v>
      </c>
      <c r="E293" s="89"/>
      <c r="F293" s="29">
        <f>F294</f>
        <v>45000</v>
      </c>
      <c r="G293" s="29">
        <f t="shared" ref="G293:H293" si="75">G294</f>
        <v>0</v>
      </c>
      <c r="H293" s="29">
        <f t="shared" si="75"/>
        <v>45000</v>
      </c>
    </row>
    <row r="294" spans="1:8" ht="39" customHeight="1">
      <c r="A294" s="93">
        <v>3710000</v>
      </c>
      <c r="B294" s="120"/>
      <c r="C294" s="120"/>
      <c r="D294" s="92" t="s">
        <v>212</v>
      </c>
      <c r="E294" s="89"/>
      <c r="F294" s="29">
        <f>F296</f>
        <v>45000</v>
      </c>
      <c r="G294" s="29">
        <f t="shared" ref="G294:H294" si="76">G296</f>
        <v>0</v>
      </c>
      <c r="H294" s="29">
        <f t="shared" si="76"/>
        <v>45000</v>
      </c>
    </row>
    <row r="295" spans="1:8" ht="8.6999999999999993" customHeight="1">
      <c r="A295" s="19"/>
      <c r="B295" s="7"/>
      <c r="C295" s="12"/>
      <c r="D295" s="2"/>
      <c r="E295" s="89"/>
      <c r="F295" s="28"/>
      <c r="G295" s="28"/>
      <c r="H295" s="65"/>
    </row>
    <row r="296" spans="1:8" ht="55.5" customHeight="1">
      <c r="A296" s="19" t="s">
        <v>117</v>
      </c>
      <c r="B296" s="22" t="s">
        <v>45</v>
      </c>
      <c r="C296" s="22" t="s">
        <v>9</v>
      </c>
      <c r="D296" s="66" t="s">
        <v>46</v>
      </c>
      <c r="E296" s="89"/>
      <c r="F296" s="29">
        <f>F297</f>
        <v>45000</v>
      </c>
      <c r="G296" s="29"/>
      <c r="H296" s="65">
        <f t="shared" si="61"/>
        <v>45000</v>
      </c>
    </row>
    <row r="297" spans="1:8" ht="30.45" customHeight="1">
      <c r="A297" s="106"/>
      <c r="B297" s="7"/>
      <c r="C297" s="7"/>
      <c r="D297" s="4"/>
      <c r="E297" s="27" t="s">
        <v>118</v>
      </c>
      <c r="F297" s="28">
        <v>45000</v>
      </c>
      <c r="G297" s="28"/>
      <c r="H297" s="65">
        <f t="shared" si="61"/>
        <v>45000</v>
      </c>
    </row>
    <row r="298" spans="1:8" ht="13.2" customHeight="1">
      <c r="A298" s="106"/>
      <c r="B298" s="7"/>
      <c r="C298" s="7"/>
      <c r="D298" s="4"/>
      <c r="E298" s="89"/>
      <c r="F298" s="28"/>
      <c r="G298" s="28"/>
      <c r="H298" s="65"/>
    </row>
    <row r="299" spans="1:8" ht="25.5" customHeight="1">
      <c r="A299" s="106"/>
      <c r="B299" s="4"/>
      <c r="C299" s="4"/>
      <c r="D299" s="4"/>
      <c r="E299" s="121" t="s">
        <v>119</v>
      </c>
      <c r="F299" s="29">
        <f>F8+F41+F88+F102+F117+F123+F142+F160+F232+F243+F293+F287</f>
        <v>576487788.37</v>
      </c>
      <c r="G299" s="29">
        <f>G8+G41+G88+G102+G117+G123+G142+G160+G232+G243+G293+G287</f>
        <v>39296777.32</v>
      </c>
      <c r="H299" s="29">
        <f>H8+H41+H88+H102+H117+H123+H142+H160+H232+H243+H293+H287</f>
        <v>537191011.04999995</v>
      </c>
    </row>
    <row r="300" spans="1:8" ht="18">
      <c r="A300" s="75"/>
      <c r="B300" s="75"/>
      <c r="C300" s="75"/>
      <c r="D300" s="75"/>
      <c r="E300" s="75"/>
      <c r="F300" s="122"/>
      <c r="G300" s="123"/>
      <c r="H300" s="124"/>
    </row>
    <row r="301" spans="1:8" ht="18">
      <c r="A301" s="75"/>
      <c r="B301" s="75"/>
      <c r="C301" s="75"/>
      <c r="D301" s="75"/>
      <c r="E301" s="75"/>
      <c r="F301" s="122"/>
      <c r="G301" s="123"/>
      <c r="H301" s="124"/>
    </row>
    <row r="302" spans="1:8" ht="18">
      <c r="A302" s="75"/>
      <c r="B302" s="75"/>
      <c r="C302" s="75"/>
      <c r="D302" s="75"/>
      <c r="E302" s="75"/>
      <c r="F302" s="122"/>
      <c r="G302" s="123"/>
      <c r="H302" s="124"/>
    </row>
    <row r="303" spans="1:8" ht="18">
      <c r="A303" s="75"/>
      <c r="B303" s="75"/>
      <c r="C303" s="75"/>
      <c r="D303" s="75"/>
      <c r="E303" s="75"/>
      <c r="F303" s="122"/>
      <c r="G303" s="123"/>
      <c r="H303" s="124"/>
    </row>
    <row r="304" spans="1:8" ht="18">
      <c r="A304" s="75"/>
      <c r="B304" s="75"/>
      <c r="C304" s="75"/>
      <c r="D304" s="75"/>
      <c r="E304" s="75"/>
      <c r="F304" s="122"/>
      <c r="G304" s="123"/>
      <c r="H304" s="124"/>
    </row>
    <row r="305" spans="1:8" ht="18">
      <c r="A305" s="75"/>
      <c r="B305" s="75"/>
      <c r="C305" s="75"/>
      <c r="D305" s="75"/>
      <c r="E305" s="75"/>
      <c r="F305" s="122"/>
      <c r="G305" s="123"/>
      <c r="H305" s="124"/>
    </row>
    <row r="306" spans="1:8" ht="18">
      <c r="A306" s="75"/>
      <c r="B306" s="75"/>
      <c r="C306" s="75"/>
      <c r="D306" s="75"/>
      <c r="E306" s="75"/>
      <c r="F306" s="122"/>
      <c r="G306" s="123"/>
      <c r="H306" s="124"/>
    </row>
    <row r="307" spans="1:8" ht="18">
      <c r="A307" s="75"/>
      <c r="B307" s="75"/>
      <c r="C307" s="75"/>
      <c r="D307" s="75"/>
      <c r="E307" s="75"/>
      <c r="F307" s="122"/>
      <c r="G307" s="123"/>
      <c r="H307" s="124"/>
    </row>
    <row r="308" spans="1:8" ht="18">
      <c r="A308" s="75"/>
      <c r="B308" s="75"/>
      <c r="C308" s="75"/>
      <c r="D308" s="75"/>
      <c r="E308" s="75"/>
      <c r="F308" s="122"/>
      <c r="G308" s="123"/>
      <c r="H308" s="124"/>
    </row>
    <row r="309" spans="1:8" ht="18">
      <c r="A309" s="75"/>
      <c r="B309" s="75"/>
      <c r="C309" s="75"/>
      <c r="D309" s="75"/>
      <c r="E309" s="75"/>
      <c r="F309" s="125"/>
      <c r="G309" s="126"/>
    </row>
    <row r="310" spans="1:8" ht="18">
      <c r="A310" s="75"/>
      <c r="B310" s="75"/>
      <c r="C310" s="75"/>
      <c r="D310" s="75"/>
      <c r="E310" s="75"/>
      <c r="F310" s="125"/>
      <c r="G310" s="126"/>
    </row>
    <row r="311" spans="1:8" ht="18">
      <c r="A311" s="75"/>
      <c r="B311" s="75"/>
      <c r="C311" s="75"/>
      <c r="D311" s="75"/>
      <c r="E311" s="75"/>
      <c r="F311" s="125"/>
      <c r="G311" s="126"/>
    </row>
    <row r="312" spans="1:8" ht="18">
      <c r="A312" s="75"/>
      <c r="B312" s="75"/>
      <c r="C312" s="75"/>
      <c r="D312" s="75"/>
      <c r="E312" s="75"/>
      <c r="F312" s="125"/>
      <c r="G312" s="126"/>
    </row>
    <row r="313" spans="1:8" ht="18">
      <c r="A313" s="75"/>
      <c r="B313" s="75"/>
      <c r="C313" s="75"/>
      <c r="D313" s="75"/>
      <c r="E313" s="75"/>
      <c r="F313" s="125"/>
      <c r="G313" s="126"/>
    </row>
    <row r="314" spans="1:8" ht="18">
      <c r="A314" s="75"/>
      <c r="B314" s="75"/>
      <c r="C314" s="75"/>
      <c r="D314" s="75"/>
      <c r="E314" s="75"/>
      <c r="F314" s="125"/>
      <c r="G314" s="126"/>
    </row>
    <row r="315" spans="1:8" ht="18">
      <c r="A315" s="75"/>
      <c r="B315" s="75"/>
      <c r="C315" s="75"/>
      <c r="D315" s="75"/>
      <c r="E315" s="75"/>
      <c r="F315" s="125"/>
      <c r="G315" s="126"/>
    </row>
    <row r="316" spans="1:8" ht="18">
      <c r="A316" s="75"/>
      <c r="B316" s="75"/>
      <c r="C316" s="75"/>
      <c r="D316" s="75"/>
      <c r="E316" s="75"/>
      <c r="F316" s="125"/>
      <c r="G316" s="126"/>
    </row>
    <row r="317" spans="1:8" ht="18">
      <c r="A317" s="75"/>
      <c r="B317" s="75"/>
      <c r="C317" s="75"/>
      <c r="D317" s="75"/>
      <c r="E317" s="75"/>
      <c r="F317" s="125"/>
      <c r="G317" s="126"/>
    </row>
    <row r="318" spans="1:8" ht="18">
      <c r="A318" s="75"/>
      <c r="B318" s="75"/>
      <c r="C318" s="75"/>
      <c r="D318" s="75"/>
      <c r="E318" s="75"/>
      <c r="F318" s="125"/>
      <c r="G318" s="126"/>
    </row>
    <row r="319" spans="1:8" ht="18">
      <c r="A319" s="75"/>
      <c r="B319" s="75"/>
      <c r="C319" s="75"/>
      <c r="D319" s="75"/>
      <c r="E319" s="75"/>
      <c r="F319" s="125"/>
      <c r="G319" s="126"/>
    </row>
    <row r="320" spans="1:8" ht="18">
      <c r="A320" s="75"/>
      <c r="B320" s="75"/>
      <c r="C320" s="75"/>
      <c r="D320" s="75"/>
      <c r="E320" s="75"/>
      <c r="F320" s="125"/>
      <c r="G320" s="126"/>
    </row>
    <row r="321" spans="1:7" ht="18">
      <c r="A321" s="75"/>
      <c r="B321" s="75"/>
      <c r="C321" s="75"/>
      <c r="D321" s="75"/>
      <c r="E321" s="75"/>
      <c r="F321" s="125"/>
      <c r="G321" s="126"/>
    </row>
    <row r="322" spans="1:7" ht="18">
      <c r="A322" s="75"/>
      <c r="B322" s="75"/>
      <c r="C322" s="75"/>
      <c r="D322" s="75"/>
      <c r="E322" s="75"/>
      <c r="F322" s="125"/>
      <c r="G322" s="126"/>
    </row>
    <row r="323" spans="1:7" ht="18">
      <c r="A323" s="75"/>
      <c r="B323" s="75"/>
      <c r="C323" s="75"/>
      <c r="D323" s="75"/>
      <c r="E323" s="75"/>
      <c r="F323" s="125"/>
      <c r="G323" s="126"/>
    </row>
    <row r="324" spans="1:7" ht="18">
      <c r="A324" s="75"/>
      <c r="B324" s="75"/>
      <c r="C324" s="75"/>
      <c r="D324" s="75"/>
      <c r="E324" s="75"/>
      <c r="F324" s="125"/>
      <c r="G324" s="126"/>
    </row>
    <row r="325" spans="1:7" ht="18">
      <c r="A325" s="75"/>
      <c r="B325" s="75"/>
      <c r="C325" s="75"/>
      <c r="D325" s="75"/>
      <c r="E325" s="75"/>
      <c r="F325" s="125"/>
      <c r="G325" s="126"/>
    </row>
    <row r="326" spans="1:7" ht="18">
      <c r="A326" s="75"/>
      <c r="B326" s="75"/>
      <c r="C326" s="75"/>
      <c r="D326" s="75"/>
      <c r="E326" s="75"/>
      <c r="F326" s="125"/>
      <c r="G326" s="126"/>
    </row>
    <row r="327" spans="1:7" ht="18">
      <c r="A327" s="75"/>
      <c r="B327" s="75"/>
      <c r="C327" s="75"/>
      <c r="D327" s="75"/>
      <c r="E327" s="75"/>
      <c r="F327" s="125"/>
      <c r="G327" s="126"/>
    </row>
    <row r="328" spans="1:7" ht="18">
      <c r="A328" s="75"/>
      <c r="B328" s="75"/>
      <c r="C328" s="75"/>
      <c r="D328" s="75"/>
      <c r="E328" s="75"/>
      <c r="F328" s="125"/>
      <c r="G328" s="126"/>
    </row>
    <row r="329" spans="1:7" ht="18">
      <c r="A329" s="75"/>
      <c r="B329" s="75"/>
      <c r="C329" s="75"/>
      <c r="D329" s="75"/>
      <c r="E329" s="75"/>
      <c r="F329" s="125"/>
      <c r="G329" s="126"/>
    </row>
    <row r="330" spans="1:7" ht="18">
      <c r="A330" s="75"/>
      <c r="B330" s="75"/>
      <c r="C330" s="75"/>
      <c r="D330" s="75"/>
      <c r="E330" s="75"/>
      <c r="F330" s="125"/>
      <c r="G330" s="126"/>
    </row>
    <row r="331" spans="1:7" ht="18">
      <c r="A331" s="75"/>
      <c r="B331" s="75"/>
      <c r="C331" s="75"/>
      <c r="D331" s="75"/>
      <c r="E331" s="75"/>
      <c r="F331" s="125"/>
      <c r="G331" s="126"/>
    </row>
    <row r="332" spans="1:7" ht="18">
      <c r="A332" s="75"/>
      <c r="B332" s="75"/>
      <c r="C332" s="75"/>
      <c r="D332" s="75"/>
      <c r="E332" s="75"/>
      <c r="F332" s="125"/>
      <c r="G332" s="126"/>
    </row>
    <row r="333" spans="1:7" ht="18">
      <c r="A333" s="75"/>
      <c r="B333" s="75"/>
      <c r="C333" s="75"/>
      <c r="D333" s="75"/>
      <c r="E333" s="75"/>
      <c r="F333" s="125"/>
      <c r="G333" s="126"/>
    </row>
    <row r="334" spans="1:7" ht="18">
      <c r="A334" s="75"/>
      <c r="B334" s="75"/>
      <c r="C334" s="75"/>
      <c r="D334" s="75"/>
      <c r="E334" s="75"/>
      <c r="F334" s="125"/>
      <c r="G334" s="126"/>
    </row>
    <row r="335" spans="1:7" ht="18">
      <c r="A335" s="75"/>
      <c r="B335" s="75"/>
      <c r="C335" s="75"/>
      <c r="D335" s="75"/>
      <c r="E335" s="75"/>
      <c r="F335" s="125"/>
      <c r="G335" s="126"/>
    </row>
    <row r="336" spans="1:7" ht="18">
      <c r="A336" s="75"/>
      <c r="B336" s="75"/>
      <c r="C336" s="75"/>
      <c r="D336" s="75"/>
      <c r="E336" s="75"/>
      <c r="F336" s="125"/>
      <c r="G336" s="126"/>
    </row>
    <row r="337" spans="1:7" ht="18">
      <c r="A337" s="75"/>
      <c r="B337" s="75"/>
      <c r="C337" s="75"/>
      <c r="D337" s="75"/>
      <c r="E337" s="75"/>
      <c r="F337" s="125"/>
      <c r="G337" s="126"/>
    </row>
    <row r="338" spans="1:7" ht="18">
      <c r="A338" s="75"/>
      <c r="B338" s="75"/>
      <c r="C338" s="75"/>
      <c r="D338" s="75"/>
      <c r="E338" s="75"/>
      <c r="F338" s="125"/>
      <c r="G338" s="126"/>
    </row>
    <row r="339" spans="1:7" ht="18">
      <c r="A339" s="75"/>
      <c r="B339" s="75"/>
      <c r="C339" s="75"/>
      <c r="D339" s="75"/>
      <c r="E339" s="75"/>
      <c r="F339" s="125"/>
      <c r="G339" s="126"/>
    </row>
    <row r="340" spans="1:7" ht="18">
      <c r="A340" s="75"/>
      <c r="B340" s="75"/>
      <c r="C340" s="75"/>
      <c r="D340" s="75"/>
      <c r="E340" s="75"/>
      <c r="F340" s="125"/>
      <c r="G340" s="126"/>
    </row>
    <row r="341" spans="1:7" ht="18">
      <c r="A341" s="75"/>
      <c r="B341" s="75"/>
      <c r="C341" s="75"/>
      <c r="D341" s="75"/>
      <c r="E341" s="75"/>
      <c r="F341" s="125"/>
      <c r="G341" s="126"/>
    </row>
    <row r="342" spans="1:7" ht="18">
      <c r="A342" s="75"/>
      <c r="B342" s="75"/>
      <c r="C342" s="75"/>
      <c r="D342" s="75"/>
      <c r="E342" s="75"/>
      <c r="F342" s="125"/>
      <c r="G342" s="126"/>
    </row>
    <row r="343" spans="1:7" ht="18">
      <c r="A343" s="75"/>
      <c r="B343" s="75"/>
      <c r="C343" s="75"/>
      <c r="D343" s="75"/>
      <c r="E343" s="75"/>
      <c r="F343" s="125"/>
      <c r="G343" s="126"/>
    </row>
    <row r="344" spans="1:7" ht="18">
      <c r="A344" s="75"/>
      <c r="B344" s="75"/>
      <c r="C344" s="75"/>
      <c r="D344" s="75"/>
      <c r="E344" s="75"/>
      <c r="F344" s="125"/>
      <c r="G344" s="126"/>
    </row>
    <row r="345" spans="1:7" ht="18">
      <c r="A345" s="75"/>
      <c r="B345" s="75"/>
      <c r="C345" s="75"/>
      <c r="D345" s="75"/>
      <c r="E345" s="75"/>
      <c r="F345" s="125"/>
      <c r="G345" s="126"/>
    </row>
    <row r="346" spans="1:7" ht="18">
      <c r="A346" s="75"/>
      <c r="B346" s="75"/>
      <c r="C346" s="75"/>
      <c r="D346" s="75"/>
      <c r="E346" s="75"/>
      <c r="F346" s="125"/>
      <c r="G346" s="126"/>
    </row>
    <row r="347" spans="1:7" ht="18">
      <c r="A347" s="75"/>
      <c r="B347" s="75"/>
      <c r="C347" s="75"/>
      <c r="D347" s="75"/>
      <c r="E347" s="75"/>
      <c r="F347" s="125"/>
      <c r="G347" s="126"/>
    </row>
    <row r="348" spans="1:7" ht="18">
      <c r="A348" s="75"/>
      <c r="B348" s="75"/>
      <c r="C348" s="75"/>
      <c r="D348" s="75"/>
      <c r="E348" s="75"/>
      <c r="F348" s="125"/>
      <c r="G348" s="126"/>
    </row>
    <row r="349" spans="1:7" ht="18">
      <c r="A349" s="75"/>
      <c r="B349" s="75"/>
      <c r="C349" s="75"/>
      <c r="D349" s="75"/>
      <c r="E349" s="75"/>
      <c r="F349" s="125"/>
      <c r="G349" s="126"/>
    </row>
    <row r="350" spans="1:7" ht="18">
      <c r="A350" s="75"/>
      <c r="B350" s="75"/>
      <c r="C350" s="75"/>
      <c r="D350" s="75"/>
      <c r="E350" s="75"/>
      <c r="F350" s="125"/>
      <c r="G350" s="126"/>
    </row>
  </sheetData>
  <mergeCells count="6">
    <mergeCell ref="A2:H2"/>
    <mergeCell ref="A4:C4"/>
    <mergeCell ref="D4:E4"/>
    <mergeCell ref="A5:C5"/>
    <mergeCell ref="A3:G3"/>
    <mergeCell ref="F4:G4"/>
  </mergeCells>
  <pageMargins left="0.70866141732283472" right="0.19" top="0.28000000000000003" bottom="0.37" header="0.31496062992125984" footer="0.21"/>
  <pageSetup paperSize="9" scale="45" orientation="portrait" r:id="rId1"/>
  <headerFooter>
    <oddFooter>&amp;C&amp;P</oddFooter>
  </headerFooter>
  <rowBreaks count="3" manualBreakCount="3">
    <brk id="107" max="7" man="1"/>
    <brk id="210" max="7" man="1"/>
    <brk id="26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2022-06-01T07:43:26Z</dcterms:modified>
</cp:coreProperties>
</file>