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19320" windowHeight="11160"/>
  </bookViews>
  <sheets>
    <sheet name="Page 1" sheetId="1" r:id="rId1"/>
  </sheets>
  <definedNames>
    <definedName name="_xlnm.Print_Area" localSheetId="0">'Page 1'!$A$1:$O$178</definedName>
  </definedNames>
  <calcPr calcId="114210"/>
</workbook>
</file>

<file path=xl/calcChain.xml><?xml version="1.0" encoding="utf-8"?>
<calcChain xmlns="http://schemas.openxmlformats.org/spreadsheetml/2006/main">
  <c r="M167" i="1"/>
  <c r="O155"/>
  <c r="N155"/>
  <c r="M155"/>
  <c r="M127"/>
  <c r="O145"/>
  <c r="N145"/>
  <c r="O127"/>
  <c r="N112"/>
  <c r="N127"/>
  <c r="O112"/>
  <c r="O93"/>
  <c r="N93"/>
  <c r="O48"/>
  <c r="N48"/>
  <c r="E60"/>
  <c r="K60"/>
  <c r="J47"/>
  <c r="E153"/>
  <c r="E152"/>
  <c r="K152"/>
  <c r="E151"/>
  <c r="K151"/>
  <c r="D154"/>
  <c r="C154"/>
  <c r="H166"/>
  <c r="F126"/>
  <c r="H92"/>
  <c r="H47"/>
  <c r="H126"/>
  <c r="L86"/>
  <c r="E86"/>
  <c r="K86"/>
  <c r="J166"/>
  <c r="I166"/>
  <c r="G166"/>
  <c r="F166"/>
  <c r="I92"/>
  <c r="I47"/>
  <c r="F92"/>
  <c r="F47"/>
  <c r="J92"/>
  <c r="D92"/>
  <c r="E58"/>
  <c r="K58"/>
  <c r="E59"/>
  <c r="K59"/>
  <c r="E74"/>
  <c r="K74"/>
  <c r="E63"/>
  <c r="K63"/>
  <c r="E62"/>
  <c r="K62"/>
  <c r="E64"/>
  <c r="K64"/>
  <c r="E67"/>
  <c r="E87"/>
  <c r="K87"/>
  <c r="E82"/>
  <c r="K82"/>
  <c r="E69"/>
  <c r="K69"/>
  <c r="E78"/>
  <c r="K78"/>
  <c r="E73"/>
  <c r="K73"/>
  <c r="E65"/>
  <c r="K65"/>
  <c r="E71"/>
  <c r="K71"/>
  <c r="E66"/>
  <c r="K66"/>
  <c r="E88"/>
  <c r="K88"/>
  <c r="E79"/>
  <c r="K79"/>
  <c r="E70"/>
  <c r="K70"/>
  <c r="E80"/>
  <c r="K80"/>
  <c r="E75"/>
  <c r="K75"/>
  <c r="E81"/>
  <c r="K81"/>
  <c r="E76"/>
  <c r="K76"/>
  <c r="E72"/>
  <c r="K72"/>
  <c r="E83"/>
  <c r="K83"/>
  <c r="E89"/>
  <c r="K89"/>
  <c r="E77"/>
  <c r="K77"/>
  <c r="E84"/>
  <c r="K84"/>
  <c r="E68"/>
  <c r="K68"/>
  <c r="E85"/>
  <c r="K85"/>
  <c r="E90"/>
  <c r="K90"/>
  <c r="E61"/>
  <c r="K61"/>
  <c r="E91"/>
  <c r="K91"/>
  <c r="E57"/>
  <c r="K57"/>
  <c r="G92"/>
  <c r="G47"/>
  <c r="L153"/>
  <c r="I154"/>
  <c r="F154"/>
  <c r="L155"/>
  <c r="G154"/>
  <c r="J144"/>
  <c r="I144"/>
  <c r="H144"/>
  <c r="G144"/>
  <c r="F144"/>
  <c r="E106"/>
  <c r="K106"/>
  <c r="E104"/>
  <c r="K104"/>
  <c r="E105"/>
  <c r="K105"/>
  <c r="H111"/>
  <c r="G126"/>
  <c r="J126"/>
  <c r="I126"/>
  <c r="I111"/>
  <c r="G111"/>
  <c r="F111"/>
  <c r="C92"/>
  <c r="M84"/>
  <c r="E161"/>
  <c r="K161"/>
  <c r="E162"/>
  <c r="K162"/>
  <c r="E165"/>
  <c r="K165"/>
  <c r="E163"/>
  <c r="E164"/>
  <c r="K164"/>
  <c r="M85"/>
  <c r="M123"/>
  <c r="L123"/>
  <c r="E123"/>
  <c r="K123"/>
  <c r="M65"/>
  <c r="L65"/>
  <c r="E9"/>
  <c r="K9"/>
  <c r="L9"/>
  <c r="M9"/>
  <c r="E23"/>
  <c r="K23"/>
  <c r="L23"/>
  <c r="M23"/>
  <c r="E12"/>
  <c r="K12"/>
  <c r="L12"/>
  <c r="M12"/>
  <c r="E7"/>
  <c r="K7"/>
  <c r="L7"/>
  <c r="M7"/>
  <c r="E15"/>
  <c r="K15"/>
  <c r="L15"/>
  <c r="M15"/>
  <c r="E11"/>
  <c r="K11"/>
  <c r="L11"/>
  <c r="M11"/>
  <c r="E22"/>
  <c r="K22"/>
  <c r="L22"/>
  <c r="M22"/>
  <c r="E14"/>
  <c r="K14"/>
  <c r="L14"/>
  <c r="M14"/>
  <c r="E8"/>
  <c r="K8"/>
  <c r="L8"/>
  <c r="M8"/>
  <c r="E24"/>
  <c r="K24"/>
  <c r="L24"/>
  <c r="M24"/>
  <c r="E27"/>
  <c r="K27"/>
  <c r="L27"/>
  <c r="M27"/>
  <c r="E18"/>
  <c r="K18"/>
  <c r="L18"/>
  <c r="M18"/>
  <c r="E31"/>
  <c r="K31"/>
  <c r="L31"/>
  <c r="M31"/>
  <c r="E32"/>
  <c r="K32"/>
  <c r="L32"/>
  <c r="M32"/>
  <c r="E16"/>
  <c r="K16"/>
  <c r="L16"/>
  <c r="M16"/>
  <c r="E20"/>
  <c r="K20"/>
  <c r="L20"/>
  <c r="M20"/>
  <c r="E45"/>
  <c r="K45"/>
  <c r="L45"/>
  <c r="M45"/>
  <c r="E28"/>
  <c r="K28"/>
  <c r="L28"/>
  <c r="M28"/>
  <c r="E25"/>
  <c r="K25"/>
  <c r="L25"/>
  <c r="M25"/>
  <c r="E21"/>
  <c r="K21"/>
  <c r="L21"/>
  <c r="M21"/>
  <c r="E10"/>
  <c r="K10"/>
  <c r="L10"/>
  <c r="M10"/>
  <c r="E17"/>
  <c r="K17"/>
  <c r="L17"/>
  <c r="M17"/>
  <c r="E34"/>
  <c r="K34"/>
  <c r="L34"/>
  <c r="M34"/>
  <c r="E19"/>
  <c r="K19"/>
  <c r="L19"/>
  <c r="M19"/>
  <c r="E33"/>
  <c r="K33"/>
  <c r="L33"/>
  <c r="M33"/>
  <c r="E36"/>
  <c r="K36"/>
  <c r="L36"/>
  <c r="M36"/>
  <c r="E29"/>
  <c r="K29"/>
  <c r="L29"/>
  <c r="M29"/>
  <c r="E41"/>
  <c r="K41"/>
  <c r="L41"/>
  <c r="M41"/>
  <c r="E26"/>
  <c r="K26"/>
  <c r="L26"/>
  <c r="M26"/>
  <c r="E35"/>
  <c r="K35"/>
  <c r="L35"/>
  <c r="M35"/>
  <c r="E30"/>
  <c r="K30"/>
  <c r="L30"/>
  <c r="M30"/>
  <c r="E37"/>
  <c r="K37"/>
  <c r="L37"/>
  <c r="M37"/>
  <c r="E40"/>
  <c r="K40"/>
  <c r="L40"/>
  <c r="M40"/>
  <c r="E46"/>
  <c r="K46"/>
  <c r="L46"/>
  <c r="M46"/>
  <c r="E44"/>
  <c r="K44"/>
  <c r="L44"/>
  <c r="M44"/>
  <c r="E38"/>
  <c r="K38"/>
  <c r="L38"/>
  <c r="M38"/>
  <c r="E39"/>
  <c r="K39"/>
  <c r="L39"/>
  <c r="E43"/>
  <c r="K43"/>
  <c r="L43"/>
  <c r="E13"/>
  <c r="K13"/>
  <c r="L13"/>
  <c r="M13"/>
  <c r="E42"/>
  <c r="K42"/>
  <c r="L42"/>
  <c r="M42"/>
  <c r="C47"/>
  <c r="D47"/>
  <c r="L48"/>
  <c r="L57"/>
  <c r="L58"/>
  <c r="M58"/>
  <c r="L59"/>
  <c r="M59"/>
  <c r="L62"/>
  <c r="M62"/>
  <c r="L63"/>
  <c r="M63"/>
  <c r="L64"/>
  <c r="M64"/>
  <c r="L82"/>
  <c r="M82"/>
  <c r="L74"/>
  <c r="M74"/>
  <c r="L87"/>
  <c r="M87"/>
  <c r="K67"/>
  <c r="L67"/>
  <c r="M67"/>
  <c r="L69"/>
  <c r="M69"/>
  <c r="L60"/>
  <c r="M60"/>
  <c r="L71"/>
  <c r="M71"/>
  <c r="L66"/>
  <c r="M66"/>
  <c r="L73"/>
  <c r="M73"/>
  <c r="L88"/>
  <c r="M88"/>
  <c r="L70"/>
  <c r="M70"/>
  <c r="L79"/>
  <c r="M79"/>
  <c r="L78"/>
  <c r="M78"/>
  <c r="L80"/>
  <c r="M80"/>
  <c r="L72"/>
  <c r="M72"/>
  <c r="L77"/>
  <c r="L81"/>
  <c r="M81"/>
  <c r="L76"/>
  <c r="M76"/>
  <c r="L89"/>
  <c r="M89"/>
  <c r="L83"/>
  <c r="M83"/>
  <c r="L75"/>
  <c r="M75"/>
  <c r="L85"/>
  <c r="L68"/>
  <c r="M68"/>
  <c r="L84"/>
  <c r="L90"/>
  <c r="M90"/>
  <c r="L61"/>
  <c r="L91"/>
  <c r="E102"/>
  <c r="K102"/>
  <c r="L102"/>
  <c r="M102"/>
  <c r="E103"/>
  <c r="K103"/>
  <c r="L103"/>
  <c r="M103"/>
  <c r="L104"/>
  <c r="E108"/>
  <c r="K108"/>
  <c r="L108"/>
  <c r="M108"/>
  <c r="L105"/>
  <c r="L106"/>
  <c r="E109"/>
  <c r="K109"/>
  <c r="L109"/>
  <c r="M109"/>
  <c r="E107"/>
  <c r="K107"/>
  <c r="L107"/>
  <c r="E110"/>
  <c r="K110"/>
  <c r="L110"/>
  <c r="M110"/>
  <c r="C111"/>
  <c r="D111"/>
  <c r="E117"/>
  <c r="K117"/>
  <c r="L117"/>
  <c r="M117"/>
  <c r="E121"/>
  <c r="K121"/>
  <c r="L121"/>
  <c r="M121"/>
  <c r="E118"/>
  <c r="K118"/>
  <c r="L118"/>
  <c r="M118"/>
  <c r="E124"/>
  <c r="K124"/>
  <c r="L124"/>
  <c r="M124"/>
  <c r="E119"/>
  <c r="K119"/>
  <c r="L119"/>
  <c r="M119"/>
  <c r="E120"/>
  <c r="K120"/>
  <c r="L120"/>
  <c r="M120"/>
  <c r="E122"/>
  <c r="K122"/>
  <c r="L122"/>
  <c r="M122"/>
  <c r="E125"/>
  <c r="K125"/>
  <c r="L125"/>
  <c r="M125"/>
  <c r="C126"/>
  <c r="D126"/>
  <c r="E133"/>
  <c r="K133"/>
  <c r="L133"/>
  <c r="E135"/>
  <c r="K135"/>
  <c r="L135"/>
  <c r="M135"/>
  <c r="E134"/>
  <c r="K134"/>
  <c r="L134"/>
  <c r="M134"/>
  <c r="E137"/>
  <c r="K137"/>
  <c r="L137"/>
  <c r="M137"/>
  <c r="E136"/>
  <c r="K136"/>
  <c r="L136"/>
  <c r="M136"/>
  <c r="E139"/>
  <c r="K139"/>
  <c r="L139"/>
  <c r="M139"/>
  <c r="E138"/>
  <c r="K138"/>
  <c r="L138"/>
  <c r="M138"/>
  <c r="E140"/>
  <c r="K140"/>
  <c r="L140"/>
  <c r="E142"/>
  <c r="K142"/>
  <c r="L142"/>
  <c r="M142"/>
  <c r="E141"/>
  <c r="K141"/>
  <c r="L141"/>
  <c r="M141"/>
  <c r="E143"/>
  <c r="K143"/>
  <c r="L143"/>
  <c r="M143"/>
  <c r="C144"/>
  <c r="D144"/>
  <c r="L151"/>
  <c r="M151"/>
  <c r="L152"/>
  <c r="M152"/>
  <c r="L161"/>
  <c r="M161"/>
  <c r="L162"/>
  <c r="M162"/>
  <c r="L165"/>
  <c r="M165"/>
  <c r="L164"/>
  <c r="M164"/>
  <c r="K163"/>
  <c r="L163"/>
  <c r="M163"/>
  <c r="C166"/>
  <c r="D166"/>
  <c r="K153"/>
  <c r="L167"/>
  <c r="M112"/>
  <c r="L93"/>
  <c r="L127"/>
  <c r="M145"/>
  <c r="M48"/>
  <c r="L112"/>
  <c r="L145"/>
  <c r="E166"/>
  <c r="K167"/>
  <c r="E154"/>
  <c r="K155"/>
  <c r="E144"/>
  <c r="K145"/>
  <c r="E126"/>
  <c r="K127"/>
  <c r="E111"/>
  <c r="K112"/>
  <c r="M93"/>
  <c r="E92"/>
  <c r="K93"/>
  <c r="E47"/>
  <c r="K48"/>
</calcChain>
</file>

<file path=xl/sharedStrings.xml><?xml version="1.0" encoding="utf-8"?>
<sst xmlns="http://schemas.openxmlformats.org/spreadsheetml/2006/main" count="259" uniqueCount="157">
  <si>
    <t>№ п/п</t>
  </si>
  <si>
    <t>Установа/Будівля</t>
  </si>
  <si>
    <t>Кількість відвідувачів у роб. час, осіб</t>
  </si>
  <si>
    <t>Опалювальна площа із врахуванням висоти, м2</t>
  </si>
  <si>
    <t>Вартість спожитих енергоресурсів, грн</t>
  </si>
  <si>
    <t>Розподіл нарахувань по видах енергоресурсів, грн.</t>
  </si>
  <si>
    <t>Питомий обсяг нарахувань, грн./м2</t>
  </si>
  <si>
    <t>Електроенергія</t>
  </si>
  <si>
    <t>Теплова енергія</t>
  </si>
  <si>
    <t>Газ</t>
  </si>
  <si>
    <t>Холодна вода</t>
  </si>
  <si>
    <t>Гаряча вода</t>
  </si>
  <si>
    <t>Всіх енергоресурсів</t>
  </si>
  <si>
    <t>Електроенергії</t>
  </si>
  <si>
    <t>Теплової енергії</t>
  </si>
  <si>
    <t>ДОШКІЛЬНІ НАВЧАЛЬНІ ЗАКЛАДИ</t>
  </si>
  <si>
    <t>ДНЗ № 07</t>
  </si>
  <si>
    <t>ДНЗ № 11</t>
  </si>
  <si>
    <t>ДНЗ № 13</t>
  </si>
  <si>
    <t>ДНЗ № 04</t>
  </si>
  <si>
    <t>ДНЗ № 30</t>
  </si>
  <si>
    <t>ДНЗ № 15</t>
  </si>
  <si>
    <t>ДНЗ № 31</t>
  </si>
  <si>
    <t>ДНЗ № 01</t>
  </si>
  <si>
    <t>ДНЗ № 38</t>
  </si>
  <si>
    <t>ДНЗ № 09</t>
  </si>
  <si>
    <t>ДНЗ № 27</t>
  </si>
  <si>
    <t>ДНЗ № 20</t>
  </si>
  <si>
    <t>ДНЗ № 06</t>
  </si>
  <si>
    <t>ДНЗ № 21</t>
  </si>
  <si>
    <t>ДНЗ № 23</t>
  </si>
  <si>
    <t>ДНЗ № 26</t>
  </si>
  <si>
    <t>ДНЗ № 10</t>
  </si>
  <si>
    <t>ДНЗ № 34</t>
  </si>
  <si>
    <t>ДНЗ № 37</t>
  </si>
  <si>
    <t>ДНЗ № 17</t>
  </si>
  <si>
    <t>ДНЗ № 03</t>
  </si>
  <si>
    <t>ДНЗ № 32</t>
  </si>
  <si>
    <t>ДНЗ № 33</t>
  </si>
  <si>
    <t>ДНЗ № 14</t>
  </si>
  <si>
    <t>ДНЗ № 05</t>
  </si>
  <si>
    <t>ДНЗ № 28</t>
  </si>
  <si>
    <t>ДНЗ № 24</t>
  </si>
  <si>
    <t>ДНЗ № 29</t>
  </si>
  <si>
    <t>ДНЗ № 02</t>
  </si>
  <si>
    <t>ДНЗ № 22</t>
  </si>
  <si>
    <t>ДНЗ № 35</t>
  </si>
  <si>
    <t>ДНЗ № 08</t>
  </si>
  <si>
    <t>ДНЗ № 16</t>
  </si>
  <si>
    <t>ДНЗ № 25</t>
  </si>
  <si>
    <t>ДНЗ № 39</t>
  </si>
  <si>
    <t>ДНЗ № 18</t>
  </si>
  <si>
    <t>ДНЗ № 19</t>
  </si>
  <si>
    <t>ДНЗ № 12</t>
  </si>
  <si>
    <t>РАЗОМ по ДНЗ</t>
  </si>
  <si>
    <t>ШКОЛИ ТА ПОЗАШКІЛЬНІ УСТАНОВИ</t>
  </si>
  <si>
    <t>ЗОШ № 16</t>
  </si>
  <si>
    <t>ЗОШ № 2</t>
  </si>
  <si>
    <t>НВК № 10</t>
  </si>
  <si>
    <t>Вечірня школа</t>
  </si>
  <si>
    <t>ЗОШ № 15</t>
  </si>
  <si>
    <t>ЗОШ № 17</t>
  </si>
  <si>
    <t>ЗОШ № 13</t>
  </si>
  <si>
    <t>Гімназія № 21</t>
  </si>
  <si>
    <t>НВК № 26</t>
  </si>
  <si>
    <t>ЗОШ № 20</t>
  </si>
  <si>
    <t>ПУМ</t>
  </si>
  <si>
    <t>НВК № 22</t>
  </si>
  <si>
    <t>ЗОШ № 19</t>
  </si>
  <si>
    <t>ЗОШ № 5</t>
  </si>
  <si>
    <t>НРЦ</t>
  </si>
  <si>
    <t>ЗОШ № 3</t>
  </si>
  <si>
    <t>Гімназія № 18</t>
  </si>
  <si>
    <t>Гімназія № 4</t>
  </si>
  <si>
    <t>НВК № 9</t>
  </si>
  <si>
    <t>МНВК</t>
  </si>
  <si>
    <t>НВК № 7</t>
  </si>
  <si>
    <t>ЗОШ № 23</t>
  </si>
  <si>
    <t>ЗОШ № 1</t>
  </si>
  <si>
    <t>ЗОШ № 25</t>
  </si>
  <si>
    <t>ЗОШ № 12</t>
  </si>
  <si>
    <t>НВК № 24</t>
  </si>
  <si>
    <t>РАЗОМ по ЗОШ</t>
  </si>
  <si>
    <t>РАЗОМ по охороні здоров'я</t>
  </si>
  <si>
    <t>Художня школа</t>
  </si>
  <si>
    <t>Клуб № 2</t>
  </si>
  <si>
    <t>Музична школа № 1</t>
  </si>
  <si>
    <t>Музична школа № 3</t>
  </si>
  <si>
    <t>Музична школа № 2</t>
  </si>
  <si>
    <t>БК "Вересневе"</t>
  </si>
  <si>
    <t>РАЗОМ по культурі</t>
  </si>
  <si>
    <t>ДНЗ № 40</t>
  </si>
  <si>
    <t xml:space="preserve">ДЮСШ № 2 </t>
  </si>
  <si>
    <t>ЛЦПМСД №1</t>
  </si>
  <si>
    <t>ЛЦПМСД №2</t>
  </si>
  <si>
    <t>ЛЦПМСД</t>
  </si>
  <si>
    <t xml:space="preserve">Центральна бухг. упр.освіти </t>
  </si>
  <si>
    <t>РАЗОМ по спорту</t>
  </si>
  <si>
    <t>УОЗ (Волі, 1а; Відродження 2)</t>
  </si>
  <si>
    <t>Поліклініка стоматологічна</t>
  </si>
  <si>
    <t>ЛМКЛ (клінічна лікарня)</t>
  </si>
  <si>
    <t>ЛКПБ (пологовий будинок)</t>
  </si>
  <si>
    <t>КЗ "Палац культури міста Луцька"</t>
  </si>
  <si>
    <t xml:space="preserve">                                                                                                                                         ВИКОНАВЧИЙ КОМІТЕТ ЛУЦЬКОЇ МІСЬКОЇ РАДИ</t>
  </si>
  <si>
    <t>Департамент ЖКГ</t>
  </si>
  <si>
    <t>Департамент соціальної політики ЛМР</t>
  </si>
  <si>
    <t>Терцентр по обслуговуванню ОНГ</t>
  </si>
  <si>
    <t>РАЗОМ по ЛМР</t>
  </si>
  <si>
    <t>Бібліотека №3</t>
  </si>
  <si>
    <t>Бібліотека №10</t>
  </si>
  <si>
    <t>ЗОШ № 11</t>
  </si>
  <si>
    <t>ДНЗ № 41</t>
  </si>
  <si>
    <t>Будинок вчителя</t>
  </si>
  <si>
    <t>ЗАКЛАДИ ДЕПАРТАМЕНТУ СІМ'Ї, МОЛОДІ ТА СПОРТУ</t>
  </si>
  <si>
    <t>ЗАКЛАДИ ДЕПАРТАМЕНТУ КУЛЬТУРИ</t>
  </si>
  <si>
    <t>ЗАКЛАДИ УПРАВЛІННЯ ОХОРОНИ ЗДОРОВ'Я</t>
  </si>
  <si>
    <t>ЛМР, Б. Хмельницького, 21</t>
  </si>
  <si>
    <t>ЛМР, Б. Хмельницького, 19</t>
  </si>
  <si>
    <t>РАГС, пр-т. Соборності, 18</t>
  </si>
  <si>
    <t>ЦБС</t>
  </si>
  <si>
    <t>Білий м'яч</t>
  </si>
  <si>
    <t>ЛВПТУ будівництва та архітектури</t>
  </si>
  <si>
    <t>ДПТНЗ Луцьке вище професійне училище</t>
  </si>
  <si>
    <t>РАЗОМ по птнз</t>
  </si>
  <si>
    <t xml:space="preserve">Автогосподарство </t>
  </si>
  <si>
    <t>ЛМР, Б. Хмельницького, 17</t>
  </si>
  <si>
    <t>ЛЦПМСД №3</t>
  </si>
  <si>
    <t>Поліклініка дитяча</t>
  </si>
  <si>
    <t>Волинський коледж НУХТ</t>
  </si>
  <si>
    <t>ДЮСШОР (плавання)</t>
  </si>
  <si>
    <t>Технічний коледж ЛНТУ</t>
  </si>
  <si>
    <t>ЛЦ професійно-технічної освіти</t>
  </si>
  <si>
    <t>ЦНАП</t>
  </si>
  <si>
    <t>Відділ з енергозбереження департаменту економічної політики  777 934</t>
  </si>
  <si>
    <t>ПРОФЕСІЙНО-ТЕХНІЧНІ НАВЧАЛЬНІ ЗАКЛАДИ</t>
  </si>
  <si>
    <t>БК "Теремно"</t>
  </si>
  <si>
    <t>СЕРЕДНЄ по ДНЗ</t>
  </si>
  <si>
    <t>СЕРЕДНЄ по ЗОШ</t>
  </si>
  <si>
    <t>СЕРЕДНЄ по ЛМР</t>
  </si>
  <si>
    <t>СЕРЕДНЄ по охороні здоров'я</t>
  </si>
  <si>
    <t>СЕРЕДНЄ по культурі</t>
  </si>
  <si>
    <t>СЕРЕДНЄ по спорту</t>
  </si>
  <si>
    <t>СЕРЕДНЄ по птнз</t>
  </si>
  <si>
    <t>Методкабінет*</t>
  </si>
  <si>
    <t>*  Опалення здійснюється котельною ЗОШ №1</t>
  </si>
  <si>
    <t>Луцький ліцей ЛМР у Волинській області</t>
  </si>
  <si>
    <t>Гімназія № 14**</t>
  </si>
  <si>
    <t>**</t>
  </si>
  <si>
    <t>Є однією юридичною установою з дошкільним навчальним закладом</t>
  </si>
  <si>
    <t>Луцький Ліцей № 27</t>
  </si>
  <si>
    <t>ДЮСШ № 3</t>
  </si>
  <si>
    <t>КДЮСШ № 1</t>
  </si>
  <si>
    <t>Обсяг та структура нарахувань за енергоресурси, спожиті будівлями за січень-вересень 2019 року</t>
  </si>
  <si>
    <t>Динаміка споживання електроенергії до аналогічного періоду минулого року в нат. одиницях, %</t>
  </si>
  <si>
    <t>Динаміка споживання теплоенергії до аналогічного періоду минулого року в нат. одиницях, %</t>
  </si>
  <si>
    <t>опалення здійснюється газовим котлом</t>
  </si>
  <si>
    <t>опалення здійснюється електричним котлом</t>
  </si>
</sst>
</file>

<file path=xl/styles.xml><?xml version="1.0" encoding="utf-8"?>
<styleSheet xmlns="http://schemas.openxmlformats.org/spreadsheetml/2006/main">
  <numFmts count="1">
    <numFmt numFmtId="164" formatCode="#,##0.0"/>
  </numFmts>
  <fonts count="4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6"/>
      <name val="Arial"/>
      <family val="2"/>
      <charset val="204"/>
    </font>
    <font>
      <b/>
      <sz val="10"/>
      <name val="Arial"/>
      <family val="2"/>
      <charset val="204"/>
    </font>
    <font>
      <sz val="6"/>
      <name val="Arial Cyr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6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10"/>
      <color indexed="10"/>
      <name val="Arial Cyr"/>
      <charset val="204"/>
    </font>
    <font>
      <sz val="6"/>
      <color indexed="10"/>
      <name val="Arial"/>
      <family val="2"/>
      <charset val="204"/>
    </font>
    <font>
      <b/>
      <sz val="10"/>
      <color indexed="10"/>
      <name val="Arial Cyr"/>
      <charset val="204"/>
    </font>
    <font>
      <sz val="10"/>
      <color indexed="12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i/>
      <sz val="10"/>
      <color indexed="10"/>
      <name val="Arial"/>
      <family val="2"/>
      <charset val="204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12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48">
    <xf numFmtId="0" fontId="0" fillId="0" borderId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2" fillId="29" borderId="8" applyNumberFormat="0" applyAlignment="0" applyProtection="0"/>
    <xf numFmtId="0" fontId="33" fillId="30" borderId="9" applyNumberFormat="0" applyAlignment="0" applyProtection="0"/>
    <xf numFmtId="0" fontId="34" fillId="30" borderId="8" applyNumberFormat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13" applyNumberFormat="0" applyFill="0" applyAlignment="0" applyProtection="0"/>
    <xf numFmtId="0" fontId="39" fillId="31" borderId="14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2" fillId="33" borderId="0" applyNumberFormat="0" applyBorder="0" applyAlignment="0" applyProtection="0"/>
    <xf numFmtId="0" fontId="43" fillId="0" borderId="0" applyNumberFormat="0" applyFill="0" applyBorder="0" applyAlignment="0" applyProtection="0"/>
    <xf numFmtId="0" fontId="24" fillId="34" borderId="15" applyNumberFormat="0" applyFont="0" applyAlignment="0" applyProtection="0"/>
    <xf numFmtId="0" fontId="5" fillId="34" borderId="15" applyNumberFormat="0" applyFont="0" applyAlignment="0" applyProtection="0"/>
    <xf numFmtId="0" fontId="4" fillId="34" borderId="15" applyNumberFormat="0" applyFont="0" applyAlignment="0" applyProtection="0"/>
    <xf numFmtId="0" fontId="3" fillId="34" borderId="15" applyNumberFormat="0" applyFont="0" applyAlignment="0" applyProtection="0"/>
    <xf numFmtId="0" fontId="2" fillId="34" borderId="15" applyNumberFormat="0" applyFont="0" applyAlignment="0" applyProtection="0"/>
    <xf numFmtId="0" fontId="1" fillId="34" borderId="15" applyNumberFormat="0" applyFont="0" applyAlignment="0" applyProtection="0"/>
    <xf numFmtId="0" fontId="44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6" fillId="35" borderId="0" applyNumberFormat="0" applyBorder="0" applyAlignment="0" applyProtection="0"/>
  </cellStyleXfs>
  <cellXfs count="98">
    <xf numFmtId="0" fontId="0" fillId="0" borderId="0" xfId="0"/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1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top" wrapText="1"/>
    </xf>
    <xf numFmtId="3" fontId="8" fillId="0" borderId="1" xfId="0" applyNumberFormat="1" applyFont="1" applyFill="1" applyBorder="1" applyAlignment="1" applyProtection="1">
      <alignment horizontal="center" vertical="top" wrapText="1"/>
    </xf>
    <xf numFmtId="3" fontId="15" fillId="0" borderId="1" xfId="0" applyNumberFormat="1" applyFont="1" applyFill="1" applyBorder="1" applyAlignment="1" applyProtection="1">
      <alignment horizontal="center" vertical="top" wrapText="1"/>
    </xf>
    <xf numFmtId="3" fontId="7" fillId="0" borderId="1" xfId="0" applyNumberFormat="1" applyFont="1" applyFill="1" applyBorder="1" applyAlignment="1" applyProtection="1">
      <alignment horizontal="left" vertical="top" wrapText="1"/>
    </xf>
    <xf numFmtId="3" fontId="8" fillId="0" borderId="0" xfId="0" applyNumberFormat="1" applyFont="1" applyFill="1" applyBorder="1" applyAlignment="1" applyProtection="1">
      <alignment horizontal="center" vertical="top" wrapText="1"/>
    </xf>
    <xf numFmtId="3" fontId="15" fillId="0" borderId="0" xfId="0" applyNumberFormat="1" applyFont="1" applyFill="1" applyBorder="1" applyAlignment="1" applyProtection="1">
      <alignment horizontal="center" vertical="top" wrapText="1"/>
    </xf>
    <xf numFmtId="3" fontId="15" fillId="0" borderId="0" xfId="0" applyNumberFormat="1" applyFont="1" applyFill="1" applyBorder="1" applyAlignment="1" applyProtection="1">
      <alignment horizontal="right" vertical="top" wrapText="1"/>
    </xf>
    <xf numFmtId="3" fontId="7" fillId="0" borderId="0" xfId="0" applyNumberFormat="1" applyFont="1" applyFill="1" applyBorder="1" applyAlignment="1" applyProtection="1">
      <alignment horizontal="left" vertical="top" wrapText="1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/>
    </xf>
    <xf numFmtId="3" fontId="17" fillId="0" borderId="1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3" fontId="11" fillId="0" borderId="1" xfId="0" applyNumberFormat="1" applyFont="1" applyFill="1" applyBorder="1" applyAlignment="1" applyProtection="1">
      <alignment horizontal="center" vertical="center" wrapText="1" readingOrder="1"/>
    </xf>
    <xf numFmtId="0" fontId="18" fillId="0" borderId="1" xfId="0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3" fontId="20" fillId="0" borderId="1" xfId="0" applyNumberFormat="1" applyFont="1" applyFill="1" applyBorder="1" applyAlignment="1" applyProtection="1">
      <alignment horizontal="left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0" fillId="0" borderId="0" xfId="0" applyFill="1" applyBorder="1" applyAlignment="1">
      <alignment horizontal="center"/>
    </xf>
    <xf numFmtId="3" fontId="15" fillId="0" borderId="1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top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left" vertical="top" wrapText="1"/>
    </xf>
    <xf numFmtId="3" fontId="16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 applyProtection="1">
      <alignment horizontal="left" vertical="top" wrapText="1"/>
      <protection locked="0"/>
    </xf>
    <xf numFmtId="3" fontId="18" fillId="0" borderId="1" xfId="0" applyNumberFormat="1" applyFont="1" applyFill="1" applyBorder="1" applyAlignment="1" applyProtection="1">
      <alignment horizontal="center" vertical="top"/>
      <protection locked="0"/>
    </xf>
    <xf numFmtId="3" fontId="19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/>
    </xf>
    <xf numFmtId="3" fontId="25" fillId="0" borderId="1" xfId="0" applyNumberFormat="1" applyFont="1" applyFill="1" applyBorder="1" applyAlignment="1" applyProtection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center"/>
    </xf>
    <xf numFmtId="3" fontId="27" fillId="0" borderId="1" xfId="0" applyNumberFormat="1" applyFont="1" applyFill="1" applyBorder="1" applyAlignment="1">
      <alignment horizontal="center" vertical="center" wrapText="1"/>
    </xf>
    <xf numFmtId="3" fontId="25" fillId="0" borderId="4" xfId="0" applyNumberFormat="1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2" borderId="0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2" fontId="29" fillId="2" borderId="1" xfId="0" applyNumberFormat="1" applyFont="1" applyFill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1" xfId="0" applyFont="1" applyFill="1" applyBorder="1" applyAlignment="1"/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8" fillId="0" borderId="5" xfId="0" applyNumberFormat="1" applyFont="1" applyFill="1" applyBorder="1" applyAlignment="1" applyProtection="1">
      <alignment horizontal="center" vertical="top" wrapText="1"/>
    </xf>
    <xf numFmtId="0" fontId="8" fillId="0" borderId="4" xfId="0" applyNumberFormat="1" applyFont="1" applyFill="1" applyBorder="1" applyAlignment="1" applyProtection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left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</cellXfs>
  <cellStyles count="148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20% – колірна тема 1 2" xfId="7"/>
    <cellStyle name="20% – колірна тема 1 3" xfId="8"/>
    <cellStyle name="20% – колірна тема 1 4" xfId="9"/>
    <cellStyle name="20% – колірна тема 1 5" xfId="10"/>
    <cellStyle name="20% – колірна тема 1 6" xfId="11"/>
    <cellStyle name="20% – колірна тема 2 2" xfId="12"/>
    <cellStyle name="20% – колірна тема 2 3" xfId="13"/>
    <cellStyle name="20% – колірна тема 2 4" xfId="14"/>
    <cellStyle name="20% – колірна тема 2 5" xfId="15"/>
    <cellStyle name="20% – колірна тема 2 6" xfId="16"/>
    <cellStyle name="20% – колірна тема 3 2" xfId="17"/>
    <cellStyle name="20% – колірна тема 3 3" xfId="18"/>
    <cellStyle name="20% – колірна тема 3 4" xfId="19"/>
    <cellStyle name="20% – колірна тема 3 5" xfId="20"/>
    <cellStyle name="20% – колірна тема 3 6" xfId="21"/>
    <cellStyle name="20% – колірна тема 4 2" xfId="22"/>
    <cellStyle name="20% – колірна тема 4 3" xfId="23"/>
    <cellStyle name="20% – колірна тема 4 4" xfId="24"/>
    <cellStyle name="20% – колірна тема 4 5" xfId="25"/>
    <cellStyle name="20% – колірна тема 4 6" xfId="26"/>
    <cellStyle name="20% – колірна тема 5 2" xfId="27"/>
    <cellStyle name="20% – колірна тема 5 3" xfId="28"/>
    <cellStyle name="20% – колірна тема 5 4" xfId="29"/>
    <cellStyle name="20% – колірна тема 5 5" xfId="30"/>
    <cellStyle name="20% – колірна тема 5 6" xfId="31"/>
    <cellStyle name="20% – колірна тема 6 2" xfId="32"/>
    <cellStyle name="20% – колірна тема 6 3" xfId="33"/>
    <cellStyle name="20% – колірна тема 6 4" xfId="34"/>
    <cellStyle name="20% – колірна тема 6 5" xfId="35"/>
    <cellStyle name="20% – колірна тема 6 6" xfId="36"/>
    <cellStyle name="40% - Акцент1" xfId="37" builtinId="31" customBuiltin="1"/>
    <cellStyle name="40% - Акцент2" xfId="38" builtinId="35" customBuiltin="1"/>
    <cellStyle name="40% - Акцент3" xfId="39" builtinId="39" customBuiltin="1"/>
    <cellStyle name="40% - Акцент4" xfId="40" builtinId="43" customBuiltin="1"/>
    <cellStyle name="40% - Акцент5" xfId="41" builtinId="47" customBuiltin="1"/>
    <cellStyle name="40% - Акцент6" xfId="42" builtinId="51" customBuiltin="1"/>
    <cellStyle name="40% – колірна тема 1 2" xfId="43"/>
    <cellStyle name="40% – колірна тема 1 3" xfId="44"/>
    <cellStyle name="40% – колірна тема 1 4" xfId="45"/>
    <cellStyle name="40% – колірна тема 1 5" xfId="46"/>
    <cellStyle name="40% – колірна тема 1 6" xfId="47"/>
    <cellStyle name="40% – колірна тема 2 2" xfId="48"/>
    <cellStyle name="40% – колірна тема 2 3" xfId="49"/>
    <cellStyle name="40% – колірна тема 2 4" xfId="50"/>
    <cellStyle name="40% – колірна тема 2 5" xfId="51"/>
    <cellStyle name="40% – колірна тема 2 6" xfId="52"/>
    <cellStyle name="40% – колірна тема 3 2" xfId="53"/>
    <cellStyle name="40% – колірна тема 3 3" xfId="54"/>
    <cellStyle name="40% – колірна тема 3 4" xfId="55"/>
    <cellStyle name="40% – колірна тема 3 5" xfId="56"/>
    <cellStyle name="40% – колірна тема 3 6" xfId="57"/>
    <cellStyle name="40% – колірна тема 4 2" xfId="58"/>
    <cellStyle name="40% – колірна тема 4 3" xfId="59"/>
    <cellStyle name="40% – колірна тема 4 4" xfId="60"/>
    <cellStyle name="40% – колірна тема 4 5" xfId="61"/>
    <cellStyle name="40% – колірна тема 4 6" xfId="62"/>
    <cellStyle name="40% – колірна тема 5 2" xfId="63"/>
    <cellStyle name="40% – колірна тема 5 3" xfId="64"/>
    <cellStyle name="40% – колірна тема 5 4" xfId="65"/>
    <cellStyle name="40% – колірна тема 5 5" xfId="66"/>
    <cellStyle name="40% – колірна тема 5 6" xfId="67"/>
    <cellStyle name="40% – колірна тема 6 2" xfId="68"/>
    <cellStyle name="40% – колірна тема 6 3" xfId="69"/>
    <cellStyle name="40% – колірна тема 6 4" xfId="70"/>
    <cellStyle name="40% – колірна тема 6 5" xfId="71"/>
    <cellStyle name="40% – колірна тема 6 6" xfId="72"/>
    <cellStyle name="60% - Акцент1" xfId="73" builtinId="32" customBuiltin="1"/>
    <cellStyle name="60% - Акцент2" xfId="74" builtinId="36" customBuiltin="1"/>
    <cellStyle name="60% - Акцент3" xfId="75" builtinId="40" customBuiltin="1"/>
    <cellStyle name="60% - Акцент4" xfId="76" builtinId="44" customBuiltin="1"/>
    <cellStyle name="60% - Акцент5" xfId="77" builtinId="48" customBuiltin="1"/>
    <cellStyle name="60% - Акцент6" xfId="78" builtinId="52" customBuiltin="1"/>
    <cellStyle name="60% – колірна тема 1 2" xfId="79"/>
    <cellStyle name="60% – колірна тема 1 3" xfId="80"/>
    <cellStyle name="60% – колірна тема 1 4" xfId="81"/>
    <cellStyle name="60% – колірна тема 1 5" xfId="82"/>
    <cellStyle name="60% – колірна тема 1 6" xfId="83"/>
    <cellStyle name="60% – колірна тема 2 2" xfId="84"/>
    <cellStyle name="60% – колірна тема 2 3" xfId="85"/>
    <cellStyle name="60% – колірна тема 2 4" xfId="86"/>
    <cellStyle name="60% – колірна тема 2 5" xfId="87"/>
    <cellStyle name="60% – колірна тема 2 6" xfId="88"/>
    <cellStyle name="60% – колірна тема 3 2" xfId="89"/>
    <cellStyle name="60% – колірна тема 3 3" xfId="90"/>
    <cellStyle name="60% – колірна тема 3 4" xfId="91"/>
    <cellStyle name="60% – колірна тема 3 5" xfId="92"/>
    <cellStyle name="60% – колірна тема 3 6" xfId="93"/>
    <cellStyle name="60% – колірна тема 4 2" xfId="94"/>
    <cellStyle name="60% – колірна тема 4 3" xfId="95"/>
    <cellStyle name="60% – колірна тема 4 4" xfId="96"/>
    <cellStyle name="60% – колірна тема 4 5" xfId="97"/>
    <cellStyle name="60% – колірна тема 4 6" xfId="98"/>
    <cellStyle name="60% – колірна тема 5 2" xfId="99"/>
    <cellStyle name="60% – колірна тема 5 3" xfId="100"/>
    <cellStyle name="60% – колірна тема 5 4" xfId="101"/>
    <cellStyle name="60% – колірна тема 5 5" xfId="102"/>
    <cellStyle name="60% – колірна тема 5 6" xfId="103"/>
    <cellStyle name="60% – колірна тема 6 2" xfId="104"/>
    <cellStyle name="60% – колірна тема 6 3" xfId="105"/>
    <cellStyle name="60% – колірна тема 6 4" xfId="106"/>
    <cellStyle name="60% – колірна тема 6 5" xfId="107"/>
    <cellStyle name="60% – колірна тема 6 6" xfId="108"/>
    <cellStyle name="Hyperlink" xfId="109"/>
    <cellStyle name="Hyperlink 2" xfId="110"/>
    <cellStyle name="Hyperlink 3" xfId="111"/>
    <cellStyle name="Акцент1" xfId="112" builtinId="29" customBuiltin="1"/>
    <cellStyle name="Акцент2" xfId="113" builtinId="33" customBuiltin="1"/>
    <cellStyle name="Акцент3" xfId="114" builtinId="37" customBuiltin="1"/>
    <cellStyle name="Акцент4" xfId="115" builtinId="41" customBuiltin="1"/>
    <cellStyle name="Акцент5" xfId="116" builtinId="45" customBuiltin="1"/>
    <cellStyle name="Акцент6" xfId="117" builtinId="49" customBuiltin="1"/>
    <cellStyle name="Ввод " xfId="118" builtinId="20" customBuiltin="1"/>
    <cellStyle name="Вывод" xfId="119" builtinId="21" customBuiltin="1"/>
    <cellStyle name="Вычисление" xfId="120" builtinId="22" customBuiltin="1"/>
    <cellStyle name="Заголовок 1" xfId="121" builtinId="16" customBuiltin="1"/>
    <cellStyle name="Заголовок 2" xfId="122" builtinId="17" customBuiltin="1"/>
    <cellStyle name="Заголовок 3" xfId="123" builtinId="18" customBuiltin="1"/>
    <cellStyle name="Заголовок 4" xfId="124" builtinId="19" customBuiltin="1"/>
    <cellStyle name="Звичайний 2" xfId="125"/>
    <cellStyle name="Звичайний 3" xfId="126"/>
    <cellStyle name="Звичайний 4" xfId="127"/>
    <cellStyle name="Звичайний 5" xfId="128"/>
    <cellStyle name="Звичайний 6" xfId="129"/>
    <cellStyle name="Звичайний 7" xfId="130"/>
    <cellStyle name="Итог" xfId="131" builtinId="25" customBuiltin="1"/>
    <cellStyle name="Контрольная ячейка" xfId="132" builtinId="23" customBuiltin="1"/>
    <cellStyle name="Назва 2" xfId="133"/>
    <cellStyle name="Название" xfId="134" builtinId="15" customBuiltin="1"/>
    <cellStyle name="Нейтральний 2" xfId="135"/>
    <cellStyle name="Нейтральный" xfId="136" builtinId="28" customBuiltin="1"/>
    <cellStyle name="Обычный" xfId="0" builtinId="0"/>
    <cellStyle name="Плохой" xfId="137" builtinId="27" customBuiltin="1"/>
    <cellStyle name="Пояснение" xfId="138" builtinId="53" customBuiltin="1"/>
    <cellStyle name="Примітка 2" xfId="139"/>
    <cellStyle name="Примітка 3" xfId="140"/>
    <cellStyle name="Примітка 4" xfId="141"/>
    <cellStyle name="Примітка 5" xfId="142"/>
    <cellStyle name="Примітка 6" xfId="143"/>
    <cellStyle name="Примітка 7" xfId="144"/>
    <cellStyle name="Связанная ячейка" xfId="145" builtinId="24" customBuiltin="1"/>
    <cellStyle name="Текст предупреждения" xfId="146" builtinId="11" customBuiltin="1"/>
    <cellStyle name="Хороший" xfId="14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7"/>
  <sheetViews>
    <sheetView tabSelected="1" view="pageBreakPreview" topLeftCell="D119" zoomScale="93" zoomScaleNormal="85" zoomScaleSheetLayoutView="96" workbookViewId="0">
      <selection activeCell="N140" sqref="N140"/>
    </sheetView>
  </sheetViews>
  <sheetFormatPr defaultColWidth="7.85546875" defaultRowHeight="12.75"/>
  <cols>
    <col min="1" max="1" width="7" style="1" bestFit="1" customWidth="1"/>
    <col min="2" max="2" width="37.28515625" style="1" bestFit="1" customWidth="1"/>
    <col min="3" max="3" width="16.7109375" style="1" customWidth="1"/>
    <col min="4" max="4" width="15.5703125" style="1" customWidth="1"/>
    <col min="5" max="5" width="21" style="1" customWidth="1"/>
    <col min="6" max="6" width="11.85546875" style="1" customWidth="1"/>
    <col min="7" max="7" width="12" style="1" customWidth="1"/>
    <col min="8" max="9" width="10.85546875" style="1" customWidth="1"/>
    <col min="10" max="10" width="10.7109375" style="1" customWidth="1"/>
    <col min="11" max="11" width="10.42578125" style="2" bestFit="1" customWidth="1"/>
    <col min="12" max="12" width="9.28515625" style="1" customWidth="1"/>
    <col min="13" max="13" width="21.140625" style="1" customWidth="1"/>
    <col min="14" max="14" width="24" style="3" customWidth="1"/>
    <col min="15" max="15" width="24.7109375" style="1" customWidth="1"/>
    <col min="16" max="16384" width="7.85546875" style="1"/>
  </cols>
  <sheetData>
    <row r="1" spans="1:15" ht="18" customHeight="1">
      <c r="A1" s="89" t="s">
        <v>152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</row>
    <row r="2" spans="1:15" ht="12.75" customHeight="1">
      <c r="B2" s="4"/>
      <c r="C2" s="4"/>
      <c r="D2" s="4"/>
      <c r="E2" s="4"/>
      <c r="F2" s="4"/>
      <c r="G2" s="4"/>
      <c r="H2" s="4"/>
      <c r="I2" s="4"/>
      <c r="J2" s="4"/>
      <c r="K2" s="5"/>
      <c r="L2" s="4"/>
      <c r="M2" s="4"/>
      <c r="N2" s="6"/>
      <c r="O2" s="4"/>
    </row>
    <row r="3" spans="1:15" ht="13.5" customHeight="1">
      <c r="A3" s="36"/>
      <c r="B3" s="37"/>
      <c r="C3" s="37"/>
      <c r="D3" s="37"/>
      <c r="E3" s="36"/>
      <c r="F3" s="37"/>
      <c r="G3" s="37"/>
      <c r="H3" s="37"/>
      <c r="I3" s="37"/>
      <c r="J3" s="37"/>
      <c r="K3" s="38"/>
      <c r="L3" s="37"/>
      <c r="M3" s="37"/>
      <c r="N3" s="6"/>
      <c r="O3" s="4"/>
    </row>
    <row r="4" spans="1:15" ht="25.5" customHeight="1">
      <c r="A4" s="87" t="s">
        <v>0</v>
      </c>
      <c r="B4" s="88" t="s">
        <v>1</v>
      </c>
      <c r="C4" s="88" t="s">
        <v>2</v>
      </c>
      <c r="D4" s="88" t="s">
        <v>3</v>
      </c>
      <c r="E4" s="88" t="s">
        <v>4</v>
      </c>
      <c r="F4" s="88" t="s">
        <v>5</v>
      </c>
      <c r="G4" s="88"/>
      <c r="H4" s="88"/>
      <c r="I4" s="88"/>
      <c r="J4" s="88"/>
      <c r="K4" s="88" t="s">
        <v>6</v>
      </c>
      <c r="L4" s="88"/>
      <c r="M4" s="88"/>
      <c r="N4" s="80" t="s">
        <v>154</v>
      </c>
      <c r="O4" s="85" t="s">
        <v>153</v>
      </c>
    </row>
    <row r="5" spans="1:15" ht="40.5" customHeight="1">
      <c r="A5" s="87"/>
      <c r="B5" s="88"/>
      <c r="C5" s="88"/>
      <c r="D5" s="88"/>
      <c r="E5" s="88"/>
      <c r="F5" s="7" t="s">
        <v>7</v>
      </c>
      <c r="G5" s="7" t="s">
        <v>8</v>
      </c>
      <c r="H5" s="7" t="s">
        <v>9</v>
      </c>
      <c r="I5" s="7" t="s">
        <v>10</v>
      </c>
      <c r="J5" s="7" t="s">
        <v>11</v>
      </c>
      <c r="K5" s="7" t="s">
        <v>12</v>
      </c>
      <c r="L5" s="7" t="s">
        <v>13</v>
      </c>
      <c r="M5" s="7" t="s">
        <v>14</v>
      </c>
      <c r="N5" s="81"/>
      <c r="O5" s="86"/>
    </row>
    <row r="6" spans="1:15" ht="35.25" customHeight="1">
      <c r="A6" s="91" t="s">
        <v>15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1:15" ht="12.75" customHeight="1">
      <c r="A7" s="28">
        <v>1</v>
      </c>
      <c r="B7" s="42" t="s">
        <v>17</v>
      </c>
      <c r="C7" s="8">
        <v>453</v>
      </c>
      <c r="D7" s="8">
        <v>2417</v>
      </c>
      <c r="E7" s="9">
        <f t="shared" ref="E7:E46" si="0">SUM(F7:J7)</f>
        <v>648623.84999999986</v>
      </c>
      <c r="F7" s="9">
        <v>122533.54</v>
      </c>
      <c r="G7" s="9">
        <v>393351.41</v>
      </c>
      <c r="H7" s="61"/>
      <c r="I7" s="9">
        <v>10198.719999999999</v>
      </c>
      <c r="J7" s="9">
        <v>122540.18</v>
      </c>
      <c r="K7" s="10">
        <f t="shared" ref="K7:K46" si="1">E7/D7</f>
        <v>268.35906081919728</v>
      </c>
      <c r="L7" s="8">
        <f t="shared" ref="L7:L46" si="2">F7/D7</f>
        <v>50.696541166735621</v>
      </c>
      <c r="M7" s="8">
        <f t="shared" ref="M7:M38" si="3">G7/D7</f>
        <v>162.74365328920149</v>
      </c>
      <c r="N7" s="70">
        <v>-11.080052386019474</v>
      </c>
      <c r="O7" s="70">
        <v>-2.2791823811519265</v>
      </c>
    </row>
    <row r="8" spans="1:15" ht="12.75" customHeight="1">
      <c r="A8" s="28">
        <v>2</v>
      </c>
      <c r="B8" s="42" t="s">
        <v>31</v>
      </c>
      <c r="C8" s="8">
        <v>207</v>
      </c>
      <c r="D8" s="8">
        <v>897</v>
      </c>
      <c r="E8" s="9">
        <f t="shared" si="0"/>
        <v>233283.9</v>
      </c>
      <c r="F8" s="9">
        <v>83017.61</v>
      </c>
      <c r="G8" s="9">
        <v>121948.79</v>
      </c>
      <c r="H8" s="61"/>
      <c r="I8" s="9">
        <v>1700.62</v>
      </c>
      <c r="J8" s="9">
        <v>26616.880000000001</v>
      </c>
      <c r="K8" s="10">
        <f t="shared" si="1"/>
        <v>260.07123745819399</v>
      </c>
      <c r="L8" s="8">
        <f t="shared" si="2"/>
        <v>92.550289855072464</v>
      </c>
      <c r="M8" s="8">
        <f t="shared" si="3"/>
        <v>135.95182831661091</v>
      </c>
      <c r="N8" s="70">
        <v>-8.6814532589467888</v>
      </c>
      <c r="O8" s="70">
        <v>-8.4864673510764987</v>
      </c>
    </row>
    <row r="9" spans="1:15" ht="12.75" customHeight="1">
      <c r="A9" s="28">
        <v>3</v>
      </c>
      <c r="B9" s="42" t="s">
        <v>21</v>
      </c>
      <c r="C9" s="8">
        <v>119</v>
      </c>
      <c r="D9" s="8">
        <v>311</v>
      </c>
      <c r="E9" s="9">
        <f t="shared" si="0"/>
        <v>79272.69</v>
      </c>
      <c r="F9" s="9">
        <v>20935.22</v>
      </c>
      <c r="G9" s="9">
        <v>51502.23</v>
      </c>
      <c r="H9" s="9">
        <v>5129.5600000000004</v>
      </c>
      <c r="I9" s="9">
        <v>1705.68</v>
      </c>
      <c r="J9" s="9"/>
      <c r="K9" s="10">
        <f t="shared" si="1"/>
        <v>254.89610932475884</v>
      </c>
      <c r="L9" s="8">
        <f t="shared" si="2"/>
        <v>67.315819935691323</v>
      </c>
      <c r="M9" s="8">
        <f t="shared" si="3"/>
        <v>165.60202572347268</v>
      </c>
      <c r="N9" s="70">
        <v>-35.262313860252007</v>
      </c>
      <c r="O9" s="70">
        <v>18.593879239040518</v>
      </c>
    </row>
    <row r="10" spans="1:15" s="30" customFormat="1" ht="12.75" customHeight="1">
      <c r="A10" s="28">
        <v>4</v>
      </c>
      <c r="B10" s="42" t="s">
        <v>38</v>
      </c>
      <c r="C10" s="8">
        <v>364</v>
      </c>
      <c r="D10" s="8">
        <v>2103</v>
      </c>
      <c r="E10" s="9">
        <f t="shared" si="0"/>
        <v>525447.36</v>
      </c>
      <c r="F10" s="9">
        <v>99628.92</v>
      </c>
      <c r="G10" s="9">
        <v>356537.28</v>
      </c>
      <c r="H10" s="9"/>
      <c r="I10" s="9">
        <v>7239.42</v>
      </c>
      <c r="J10" s="9">
        <v>62041.74</v>
      </c>
      <c r="K10" s="10">
        <f t="shared" si="1"/>
        <v>249.85609129814549</v>
      </c>
      <c r="L10" s="8">
        <f t="shared" si="2"/>
        <v>47.374664764621969</v>
      </c>
      <c r="M10" s="8">
        <f t="shared" si="3"/>
        <v>169.53746077032812</v>
      </c>
      <c r="N10" s="70">
        <v>8.5692888050593581</v>
      </c>
      <c r="O10" s="70">
        <v>0.28516830809937233</v>
      </c>
    </row>
    <row r="11" spans="1:15" ht="12.75" customHeight="1">
      <c r="A11" s="28">
        <v>5</v>
      </c>
      <c r="B11" s="42" t="s">
        <v>16</v>
      </c>
      <c r="C11" s="8">
        <v>392</v>
      </c>
      <c r="D11" s="8">
        <v>2103</v>
      </c>
      <c r="E11" s="9">
        <f t="shared" si="0"/>
        <v>515796.68</v>
      </c>
      <c r="F11" s="9">
        <v>92691.67</v>
      </c>
      <c r="G11" s="9">
        <v>365290.25</v>
      </c>
      <c r="H11" s="9"/>
      <c r="I11" s="9">
        <v>6540.62</v>
      </c>
      <c r="J11" s="9">
        <v>51274.14</v>
      </c>
      <c r="K11" s="10">
        <f t="shared" si="1"/>
        <v>245.26708511650023</v>
      </c>
      <c r="L11" s="8">
        <f t="shared" si="2"/>
        <v>44.075924869234427</v>
      </c>
      <c r="M11" s="8">
        <f t="shared" si="3"/>
        <v>173.69959581550165</v>
      </c>
      <c r="N11" s="70">
        <v>-18.12358184764993</v>
      </c>
      <c r="O11" s="70">
        <v>-0.67173637515843154</v>
      </c>
    </row>
    <row r="12" spans="1:15" ht="12" customHeight="1">
      <c r="A12" s="28">
        <v>6</v>
      </c>
      <c r="B12" s="42" t="s">
        <v>24</v>
      </c>
      <c r="C12" s="8">
        <v>321</v>
      </c>
      <c r="D12" s="8">
        <v>2104</v>
      </c>
      <c r="E12" s="9">
        <f t="shared" si="0"/>
        <v>510014.05000000005</v>
      </c>
      <c r="F12" s="9">
        <v>59953.94</v>
      </c>
      <c r="G12" s="9">
        <v>397489.64</v>
      </c>
      <c r="H12" s="9"/>
      <c r="I12" s="9">
        <v>6246.07</v>
      </c>
      <c r="J12" s="9">
        <v>46324.4</v>
      </c>
      <c r="K12" s="10">
        <f t="shared" si="1"/>
        <v>242.40211501901143</v>
      </c>
      <c r="L12" s="8">
        <f t="shared" si="2"/>
        <v>28.495218631178709</v>
      </c>
      <c r="M12" s="8">
        <f t="shared" si="3"/>
        <v>188.92093155893537</v>
      </c>
      <c r="N12" s="70">
        <v>-20.872675250357659</v>
      </c>
      <c r="O12" s="70">
        <v>12.043070127001656</v>
      </c>
    </row>
    <row r="13" spans="1:15" s="30" customFormat="1" ht="12.75" customHeight="1">
      <c r="A13" s="28">
        <v>7</v>
      </c>
      <c r="B13" s="42" t="s">
        <v>45</v>
      </c>
      <c r="C13" s="8">
        <v>307</v>
      </c>
      <c r="D13" s="8">
        <v>1980</v>
      </c>
      <c r="E13" s="9">
        <f t="shared" si="0"/>
        <v>457109.26</v>
      </c>
      <c r="F13" s="9">
        <v>92919.58</v>
      </c>
      <c r="G13" s="9">
        <v>311801.32</v>
      </c>
      <c r="H13" s="9"/>
      <c r="I13" s="9">
        <v>9776.49</v>
      </c>
      <c r="J13" s="9">
        <v>42611.87</v>
      </c>
      <c r="K13" s="10">
        <f t="shared" si="1"/>
        <v>230.86326262626264</v>
      </c>
      <c r="L13" s="8">
        <f t="shared" si="2"/>
        <v>46.929080808080812</v>
      </c>
      <c r="M13" s="8">
        <f t="shared" si="3"/>
        <v>157.47541414141415</v>
      </c>
      <c r="N13" s="70">
        <v>160.87986718985815</v>
      </c>
      <c r="O13" s="70">
        <v>14.30079732042087</v>
      </c>
    </row>
    <row r="14" spans="1:15">
      <c r="A14" s="28">
        <v>8</v>
      </c>
      <c r="B14" s="42" t="s">
        <v>36</v>
      </c>
      <c r="C14" s="8">
        <v>360</v>
      </c>
      <c r="D14" s="8">
        <v>2437</v>
      </c>
      <c r="E14" s="9">
        <f t="shared" si="0"/>
        <v>548228.27</v>
      </c>
      <c r="F14" s="9">
        <v>131650.73000000001</v>
      </c>
      <c r="G14" s="9">
        <v>405836.21</v>
      </c>
      <c r="H14" s="9"/>
      <c r="I14" s="9">
        <v>10741.33</v>
      </c>
      <c r="J14" s="9"/>
      <c r="K14" s="10">
        <f t="shared" si="1"/>
        <v>224.96030775543701</v>
      </c>
      <c r="L14" s="8">
        <f t="shared" si="2"/>
        <v>54.021637258924912</v>
      </c>
      <c r="M14" s="8">
        <f t="shared" si="3"/>
        <v>166.53106688551497</v>
      </c>
      <c r="N14" s="70">
        <v>-25.37620385232745</v>
      </c>
      <c r="O14" s="70">
        <v>16.597412779302218</v>
      </c>
    </row>
    <row r="15" spans="1:15" s="30" customFormat="1" ht="13.5" customHeight="1">
      <c r="A15" s="28">
        <v>9</v>
      </c>
      <c r="B15" s="42" t="s">
        <v>52</v>
      </c>
      <c r="C15" s="8">
        <v>450</v>
      </c>
      <c r="D15" s="8">
        <v>2308</v>
      </c>
      <c r="E15" s="9">
        <f t="shared" si="0"/>
        <v>513353.09</v>
      </c>
      <c r="F15" s="9">
        <v>115668.07</v>
      </c>
      <c r="G15" s="9">
        <v>291707.51</v>
      </c>
      <c r="H15" s="9"/>
      <c r="I15" s="9">
        <v>6899.88</v>
      </c>
      <c r="J15" s="9">
        <v>99077.63</v>
      </c>
      <c r="K15" s="10">
        <f t="shared" si="1"/>
        <v>222.423349220104</v>
      </c>
      <c r="L15" s="8">
        <f t="shared" si="2"/>
        <v>50.116148180242639</v>
      </c>
      <c r="M15" s="8">
        <f t="shared" si="3"/>
        <v>126.38973570190642</v>
      </c>
      <c r="N15" s="70">
        <v>-38.078597572722018</v>
      </c>
      <c r="O15" s="70">
        <v>-8.434792653344104</v>
      </c>
    </row>
    <row r="16" spans="1:15" s="30" customFormat="1" ht="12.75" customHeight="1">
      <c r="A16" s="28">
        <v>10</v>
      </c>
      <c r="B16" s="42" t="s">
        <v>25</v>
      </c>
      <c r="C16" s="8">
        <v>324</v>
      </c>
      <c r="D16" s="8">
        <v>2437</v>
      </c>
      <c r="E16" s="9">
        <f t="shared" si="0"/>
        <v>522774.64</v>
      </c>
      <c r="F16" s="9">
        <v>81015.710000000006</v>
      </c>
      <c r="G16" s="9">
        <v>397441.33</v>
      </c>
      <c r="H16" s="9"/>
      <c r="I16" s="9">
        <v>6491.5</v>
      </c>
      <c r="J16" s="9">
        <v>37826.1</v>
      </c>
      <c r="K16" s="10">
        <f t="shared" si="1"/>
        <v>214.51565038982355</v>
      </c>
      <c r="L16" s="8">
        <f t="shared" si="2"/>
        <v>33.244033647927786</v>
      </c>
      <c r="M16" s="8">
        <f t="shared" si="3"/>
        <v>163.08630693475587</v>
      </c>
      <c r="N16" s="70">
        <v>-14.829900306450995</v>
      </c>
      <c r="O16" s="70">
        <v>-3.8512201885746009</v>
      </c>
    </row>
    <row r="17" spans="1:15" ht="12.75" customHeight="1">
      <c r="A17" s="28">
        <v>11</v>
      </c>
      <c r="B17" s="42" t="s">
        <v>47</v>
      </c>
      <c r="C17" s="8">
        <v>204</v>
      </c>
      <c r="D17" s="8">
        <v>1049</v>
      </c>
      <c r="E17" s="9">
        <f t="shared" si="0"/>
        <v>219133.63999999998</v>
      </c>
      <c r="F17" s="9">
        <v>80291.67</v>
      </c>
      <c r="G17" s="9">
        <v>133868</v>
      </c>
      <c r="H17" s="9"/>
      <c r="I17" s="9">
        <v>4973.97</v>
      </c>
      <c r="J17" s="9"/>
      <c r="K17" s="10">
        <f t="shared" si="1"/>
        <v>208.89765490943753</v>
      </c>
      <c r="L17" s="8">
        <f t="shared" si="2"/>
        <v>76.541153479504288</v>
      </c>
      <c r="M17" s="8">
        <f t="shared" si="3"/>
        <v>127.61487130600572</v>
      </c>
      <c r="N17" s="70">
        <v>-10.140758873929002</v>
      </c>
      <c r="O17" s="70">
        <v>2.854253286886177</v>
      </c>
    </row>
    <row r="18" spans="1:15" ht="12.75" customHeight="1">
      <c r="A18" s="28">
        <v>12</v>
      </c>
      <c r="B18" s="42" t="s">
        <v>28</v>
      </c>
      <c r="C18" s="8">
        <v>330</v>
      </c>
      <c r="D18" s="8">
        <v>2437</v>
      </c>
      <c r="E18" s="9">
        <f t="shared" si="0"/>
        <v>506990.60000000003</v>
      </c>
      <c r="F18" s="9">
        <v>114475.32</v>
      </c>
      <c r="G18" s="9">
        <v>327256.39</v>
      </c>
      <c r="H18" s="9"/>
      <c r="I18" s="9">
        <v>6278.43</v>
      </c>
      <c r="J18" s="9">
        <v>58980.46</v>
      </c>
      <c r="K18" s="10">
        <f t="shared" si="1"/>
        <v>208.03881821912188</v>
      </c>
      <c r="L18" s="8">
        <f t="shared" si="2"/>
        <v>46.973869511694708</v>
      </c>
      <c r="M18" s="8">
        <f t="shared" si="3"/>
        <v>134.28657775954042</v>
      </c>
      <c r="N18" s="70">
        <v>-22.279123811163231</v>
      </c>
      <c r="O18" s="70">
        <v>-9.7511567413273212</v>
      </c>
    </row>
    <row r="19" spans="1:15" ht="12.75" customHeight="1">
      <c r="A19" s="28">
        <v>13</v>
      </c>
      <c r="B19" s="42" t="s">
        <v>23</v>
      </c>
      <c r="C19" s="8">
        <v>347</v>
      </c>
      <c r="D19" s="8">
        <v>1859</v>
      </c>
      <c r="E19" s="9">
        <f t="shared" si="0"/>
        <v>386360.51</v>
      </c>
      <c r="F19" s="9">
        <v>88637.53</v>
      </c>
      <c r="G19" s="9">
        <v>234407.48</v>
      </c>
      <c r="H19" s="9"/>
      <c r="I19" s="9">
        <v>4451.83</v>
      </c>
      <c r="J19" s="9">
        <v>58863.67</v>
      </c>
      <c r="K19" s="10">
        <f t="shared" si="1"/>
        <v>207.8324421732114</v>
      </c>
      <c r="L19" s="8">
        <f t="shared" si="2"/>
        <v>47.680220548682087</v>
      </c>
      <c r="M19" s="8">
        <f t="shared" si="3"/>
        <v>126.09331898870361</v>
      </c>
      <c r="N19" s="70">
        <v>-8.1955263345958826</v>
      </c>
      <c r="O19" s="70">
        <v>-7.6778000851736863</v>
      </c>
    </row>
    <row r="20" spans="1:15" ht="12.75" customHeight="1">
      <c r="A20" s="28">
        <v>14</v>
      </c>
      <c r="B20" s="42" t="s">
        <v>32</v>
      </c>
      <c r="C20" s="8">
        <v>551</v>
      </c>
      <c r="D20" s="8">
        <v>2462</v>
      </c>
      <c r="E20" s="9">
        <f t="shared" si="0"/>
        <v>506873.34000000008</v>
      </c>
      <c r="F20" s="9">
        <v>136666.98000000001</v>
      </c>
      <c r="G20" s="9">
        <v>278300.84000000003</v>
      </c>
      <c r="H20" s="9"/>
      <c r="I20" s="9">
        <v>9092.15</v>
      </c>
      <c r="J20" s="9">
        <v>82813.37</v>
      </c>
      <c r="K20" s="10">
        <f t="shared" si="1"/>
        <v>205.8786921202275</v>
      </c>
      <c r="L20" s="8">
        <f t="shared" si="2"/>
        <v>55.510552396425673</v>
      </c>
      <c r="M20" s="8">
        <f t="shared" si="3"/>
        <v>113.03852152721366</v>
      </c>
      <c r="N20" s="70">
        <v>-21.784456804612944</v>
      </c>
      <c r="O20" s="70">
        <v>-15.610802624936909</v>
      </c>
    </row>
    <row r="21" spans="1:15" ht="12" customHeight="1">
      <c r="A21" s="28">
        <v>15</v>
      </c>
      <c r="B21" s="42" t="s">
        <v>40</v>
      </c>
      <c r="C21" s="8">
        <v>464</v>
      </c>
      <c r="D21" s="8">
        <v>2437</v>
      </c>
      <c r="E21" s="9">
        <f t="shared" si="0"/>
        <v>501033.93</v>
      </c>
      <c r="F21" s="9">
        <v>94211.25</v>
      </c>
      <c r="G21" s="9">
        <v>328294.94</v>
      </c>
      <c r="H21" s="9"/>
      <c r="I21" s="9">
        <v>8530.76</v>
      </c>
      <c r="J21" s="9">
        <v>69996.98</v>
      </c>
      <c r="K21" s="10">
        <f t="shared" si="1"/>
        <v>205.59455478046777</v>
      </c>
      <c r="L21" s="8">
        <f t="shared" si="2"/>
        <v>38.658699220352894</v>
      </c>
      <c r="M21" s="8">
        <f t="shared" si="3"/>
        <v>134.7127369716865</v>
      </c>
      <c r="N21" s="70">
        <v>-8.1602737627049464</v>
      </c>
      <c r="O21" s="70">
        <v>0.53981527708435806</v>
      </c>
    </row>
    <row r="22" spans="1:15" s="30" customFormat="1" ht="12.75" customHeight="1">
      <c r="A22" s="28">
        <v>16</v>
      </c>
      <c r="B22" s="42" t="s">
        <v>22</v>
      </c>
      <c r="C22" s="8">
        <v>386</v>
      </c>
      <c r="D22" s="8">
        <v>2130</v>
      </c>
      <c r="E22" s="9">
        <f t="shared" si="0"/>
        <v>437856.76999999996</v>
      </c>
      <c r="F22" s="9">
        <v>96048.89</v>
      </c>
      <c r="G22" s="9">
        <v>272902.15999999997</v>
      </c>
      <c r="H22" s="9"/>
      <c r="I22" s="9">
        <v>5508.61</v>
      </c>
      <c r="J22" s="9">
        <v>63397.11</v>
      </c>
      <c r="K22" s="10">
        <f t="shared" si="1"/>
        <v>205.56655868544598</v>
      </c>
      <c r="L22" s="8">
        <f t="shared" si="2"/>
        <v>45.093375586854457</v>
      </c>
      <c r="M22" s="8">
        <f t="shared" si="3"/>
        <v>128.12307981220656</v>
      </c>
      <c r="N22" s="70">
        <v>-35.236692797435992</v>
      </c>
      <c r="O22" s="70">
        <v>-36.39006240068214</v>
      </c>
    </row>
    <row r="23" spans="1:15" ht="12.75" customHeight="1">
      <c r="A23" s="28">
        <v>17</v>
      </c>
      <c r="B23" s="42" t="s">
        <v>18</v>
      </c>
      <c r="C23" s="8">
        <v>359</v>
      </c>
      <c r="D23" s="8">
        <v>2319</v>
      </c>
      <c r="E23" s="9">
        <f t="shared" si="0"/>
        <v>475770.07</v>
      </c>
      <c r="F23" s="9">
        <v>69257.38</v>
      </c>
      <c r="G23" s="9">
        <v>238650.44</v>
      </c>
      <c r="H23" s="9"/>
      <c r="I23" s="9">
        <v>10816.55</v>
      </c>
      <c r="J23" s="9">
        <v>157045.70000000001</v>
      </c>
      <c r="K23" s="10">
        <f t="shared" si="1"/>
        <v>205.16173781802502</v>
      </c>
      <c r="L23" s="8">
        <f t="shared" si="2"/>
        <v>29.865191893057354</v>
      </c>
      <c r="M23" s="8">
        <f t="shared" si="3"/>
        <v>102.91092712376025</v>
      </c>
      <c r="N23" s="70">
        <v>-45.379793510324482</v>
      </c>
      <c r="O23" s="70">
        <v>4.5175806238143537</v>
      </c>
    </row>
    <row r="24" spans="1:15" ht="12.75" customHeight="1">
      <c r="A24" s="28">
        <v>18</v>
      </c>
      <c r="B24" s="42" t="s">
        <v>19</v>
      </c>
      <c r="C24" s="8">
        <v>416</v>
      </c>
      <c r="D24" s="8">
        <v>2417</v>
      </c>
      <c r="E24" s="9">
        <f t="shared" si="0"/>
        <v>495790.44999999995</v>
      </c>
      <c r="F24" s="9">
        <v>95658.4</v>
      </c>
      <c r="G24" s="9">
        <v>253429.93</v>
      </c>
      <c r="H24" s="9"/>
      <c r="I24" s="9">
        <v>7332.75</v>
      </c>
      <c r="J24" s="9">
        <v>139369.37</v>
      </c>
      <c r="K24" s="10">
        <f t="shared" si="1"/>
        <v>205.12637567232105</v>
      </c>
      <c r="L24" s="8">
        <f t="shared" si="2"/>
        <v>39.577327265204794</v>
      </c>
      <c r="M24" s="8">
        <f t="shared" si="3"/>
        <v>104.85309474555234</v>
      </c>
      <c r="N24" s="70">
        <v>-41.936938818124858</v>
      </c>
      <c r="O24" s="70">
        <v>18.726591760299655</v>
      </c>
    </row>
    <row r="25" spans="1:15" ht="12.75" customHeight="1">
      <c r="A25" s="28">
        <v>19</v>
      </c>
      <c r="B25" s="42" t="s">
        <v>29</v>
      </c>
      <c r="C25" s="8">
        <v>322</v>
      </c>
      <c r="D25" s="8">
        <v>2437</v>
      </c>
      <c r="E25" s="9">
        <f t="shared" si="0"/>
        <v>499578.08</v>
      </c>
      <c r="F25" s="9">
        <v>81005.52</v>
      </c>
      <c r="G25" s="9">
        <v>374860.45</v>
      </c>
      <c r="H25" s="9"/>
      <c r="I25" s="9">
        <v>6144.88</v>
      </c>
      <c r="J25" s="9">
        <v>37567.230000000003</v>
      </c>
      <c r="K25" s="10">
        <f t="shared" si="1"/>
        <v>204.99716044316784</v>
      </c>
      <c r="L25" s="8">
        <f t="shared" si="2"/>
        <v>33.239852277390234</v>
      </c>
      <c r="M25" s="8">
        <f t="shared" si="3"/>
        <v>153.8204554780468</v>
      </c>
      <c r="N25" s="70">
        <v>-11.92013918356956</v>
      </c>
      <c r="O25" s="70">
        <v>-3.9937705485378103</v>
      </c>
    </row>
    <row r="26" spans="1:15" ht="12.75" customHeight="1">
      <c r="A26" s="28">
        <v>20</v>
      </c>
      <c r="B26" s="42" t="s">
        <v>111</v>
      </c>
      <c r="C26" s="8">
        <v>156</v>
      </c>
      <c r="D26" s="8">
        <v>872.7</v>
      </c>
      <c r="E26" s="9">
        <f t="shared" si="0"/>
        <v>174141.28000000003</v>
      </c>
      <c r="F26" s="9">
        <v>72023.3</v>
      </c>
      <c r="G26" s="9">
        <v>97843.03</v>
      </c>
      <c r="H26" s="9"/>
      <c r="I26" s="9">
        <v>4274.95</v>
      </c>
      <c r="J26" s="9"/>
      <c r="K26" s="10">
        <f t="shared" si="1"/>
        <v>199.54311905580386</v>
      </c>
      <c r="L26" s="8">
        <f t="shared" si="2"/>
        <v>82.529276956571564</v>
      </c>
      <c r="M26" s="8">
        <f t="shared" si="3"/>
        <v>112.1153088117337</v>
      </c>
      <c r="N26" s="70">
        <v>-24.012450481041327</v>
      </c>
      <c r="O26" s="70">
        <v>-15.60626306232227</v>
      </c>
    </row>
    <row r="27" spans="1:15" ht="12.75" customHeight="1">
      <c r="A27" s="28">
        <v>21</v>
      </c>
      <c r="B27" s="42" t="s">
        <v>49</v>
      </c>
      <c r="C27" s="8">
        <v>213</v>
      </c>
      <c r="D27" s="8">
        <v>2044</v>
      </c>
      <c r="E27" s="9">
        <f t="shared" si="0"/>
        <v>388441.19000000006</v>
      </c>
      <c r="F27" s="9">
        <v>135427.29</v>
      </c>
      <c r="G27" s="9">
        <v>211188.88</v>
      </c>
      <c r="H27" s="9"/>
      <c r="I27" s="9">
        <v>5811.25</v>
      </c>
      <c r="J27" s="9">
        <v>36013.769999999997</v>
      </c>
      <c r="K27" s="10">
        <f t="shared" si="1"/>
        <v>190.0397211350294</v>
      </c>
      <c r="L27" s="8">
        <f t="shared" si="2"/>
        <v>66.256012720156562</v>
      </c>
      <c r="M27" s="8">
        <f t="shared" si="3"/>
        <v>103.3213698630137</v>
      </c>
      <c r="N27" s="70">
        <v>-41.938155715074544</v>
      </c>
      <c r="O27" s="70">
        <v>4.5884001627412943</v>
      </c>
    </row>
    <row r="28" spans="1:15" ht="12.75" customHeight="1">
      <c r="A28" s="28">
        <v>22</v>
      </c>
      <c r="B28" s="42" t="s">
        <v>30</v>
      </c>
      <c r="C28" s="8">
        <v>306</v>
      </c>
      <c r="D28" s="8">
        <v>1980</v>
      </c>
      <c r="E28" s="9">
        <f t="shared" si="0"/>
        <v>375282.51</v>
      </c>
      <c r="F28" s="9">
        <v>60652.01</v>
      </c>
      <c r="G28" s="9">
        <v>269475.81</v>
      </c>
      <c r="H28" s="9"/>
      <c r="I28" s="9">
        <v>5647.54</v>
      </c>
      <c r="J28" s="9">
        <v>39507.15</v>
      </c>
      <c r="K28" s="10">
        <f t="shared" si="1"/>
        <v>189.53662121212122</v>
      </c>
      <c r="L28" s="8">
        <f t="shared" si="2"/>
        <v>30.632328282828283</v>
      </c>
      <c r="M28" s="8">
        <f t="shared" si="3"/>
        <v>136.09889393939395</v>
      </c>
      <c r="N28" s="70">
        <v>-19.909396701388886</v>
      </c>
      <c r="O28" s="70">
        <v>0.43059654555131033</v>
      </c>
    </row>
    <row r="29" spans="1:15" ht="12.75" customHeight="1">
      <c r="A29" s="28">
        <v>23</v>
      </c>
      <c r="B29" s="42" t="s">
        <v>39</v>
      </c>
      <c r="C29" s="8">
        <v>382</v>
      </c>
      <c r="D29" s="8">
        <v>2436</v>
      </c>
      <c r="E29" s="9">
        <f t="shared" si="0"/>
        <v>456503.56999999995</v>
      </c>
      <c r="F29" s="9">
        <v>84340.800000000003</v>
      </c>
      <c r="G29" s="9">
        <v>304008.2</v>
      </c>
      <c r="H29" s="9"/>
      <c r="I29" s="9">
        <v>6985.91</v>
      </c>
      <c r="J29" s="9">
        <v>61168.66</v>
      </c>
      <c r="K29" s="10">
        <f t="shared" si="1"/>
        <v>187.39883825944167</v>
      </c>
      <c r="L29" s="8">
        <f t="shared" si="2"/>
        <v>34.622660098522168</v>
      </c>
      <c r="M29" s="8">
        <f t="shared" si="3"/>
        <v>124.79811165845649</v>
      </c>
      <c r="N29" s="70">
        <v>-10.028215502555369</v>
      </c>
      <c r="O29" s="70">
        <v>3.5494048472680504</v>
      </c>
    </row>
    <row r="30" spans="1:15" ht="12.75" customHeight="1">
      <c r="A30" s="28">
        <v>24</v>
      </c>
      <c r="B30" s="42" t="s">
        <v>43</v>
      </c>
      <c r="C30" s="8">
        <v>185</v>
      </c>
      <c r="D30" s="8">
        <v>1099</v>
      </c>
      <c r="E30" s="9">
        <f t="shared" si="0"/>
        <v>205694.54</v>
      </c>
      <c r="F30" s="9">
        <v>59548.84</v>
      </c>
      <c r="G30" s="9">
        <v>141305.39000000001</v>
      </c>
      <c r="H30" s="9"/>
      <c r="I30" s="9">
        <v>4840.3100000000004</v>
      </c>
      <c r="J30" s="9"/>
      <c r="K30" s="10">
        <f t="shared" si="1"/>
        <v>187.16518653321202</v>
      </c>
      <c r="L30" s="8">
        <f t="shared" si="2"/>
        <v>54.184567788898995</v>
      </c>
      <c r="M30" s="8">
        <f t="shared" si="3"/>
        <v>128.57633303002731</v>
      </c>
      <c r="N30" s="70">
        <v>-8.1628810168294592</v>
      </c>
      <c r="O30" s="70">
        <v>31.494223029988291</v>
      </c>
    </row>
    <row r="31" spans="1:15" ht="12.75" customHeight="1">
      <c r="A31" s="28">
        <v>25</v>
      </c>
      <c r="B31" s="42" t="s">
        <v>34</v>
      </c>
      <c r="C31" s="8">
        <v>337</v>
      </c>
      <c r="D31" s="8">
        <v>1799</v>
      </c>
      <c r="E31" s="9">
        <f t="shared" si="0"/>
        <v>333499.3</v>
      </c>
      <c r="F31" s="9">
        <v>70292.17</v>
      </c>
      <c r="G31" s="9">
        <v>194164.24</v>
      </c>
      <c r="H31" s="9"/>
      <c r="I31" s="9">
        <v>5544.13</v>
      </c>
      <c r="J31" s="9">
        <v>63498.76</v>
      </c>
      <c r="K31" s="10">
        <f t="shared" si="1"/>
        <v>185.38037798777097</v>
      </c>
      <c r="L31" s="8">
        <f t="shared" si="2"/>
        <v>39.072912729294053</v>
      </c>
      <c r="M31" s="8">
        <f t="shared" si="3"/>
        <v>107.92898276820455</v>
      </c>
      <c r="N31" s="70">
        <v>-34.146190505663171</v>
      </c>
      <c r="O31" s="70">
        <v>-9.868273332834363</v>
      </c>
    </row>
    <row r="32" spans="1:15" ht="12.75" customHeight="1">
      <c r="A32" s="28">
        <v>26</v>
      </c>
      <c r="B32" s="42" t="s">
        <v>33</v>
      </c>
      <c r="C32" s="8">
        <v>308</v>
      </c>
      <c r="D32" s="8">
        <v>1799</v>
      </c>
      <c r="E32" s="9">
        <f t="shared" si="0"/>
        <v>328257.73</v>
      </c>
      <c r="F32" s="9">
        <v>69241.149999999994</v>
      </c>
      <c r="G32" s="9">
        <v>210195.52</v>
      </c>
      <c r="H32" s="9"/>
      <c r="I32" s="9">
        <v>3014.41</v>
      </c>
      <c r="J32" s="9">
        <v>45806.65</v>
      </c>
      <c r="K32" s="10">
        <f t="shared" si="1"/>
        <v>182.46677598665926</v>
      </c>
      <c r="L32" s="8">
        <f t="shared" si="2"/>
        <v>38.488688160088934</v>
      </c>
      <c r="M32" s="8">
        <f t="shared" si="3"/>
        <v>116.84020011117286</v>
      </c>
      <c r="N32" s="70">
        <v>-34.028740202203807</v>
      </c>
      <c r="O32" s="70">
        <v>2.1098502826077521</v>
      </c>
    </row>
    <row r="33" spans="1:15" s="30" customFormat="1" ht="12.75" customHeight="1">
      <c r="A33" s="28">
        <v>27</v>
      </c>
      <c r="B33" s="42" t="s">
        <v>20</v>
      </c>
      <c r="C33" s="8">
        <v>350</v>
      </c>
      <c r="D33" s="8">
        <v>2104</v>
      </c>
      <c r="E33" s="9">
        <f t="shared" si="0"/>
        <v>379662.24</v>
      </c>
      <c r="F33" s="9">
        <v>64222.71</v>
      </c>
      <c r="G33" s="9">
        <v>252462.69</v>
      </c>
      <c r="H33" s="9"/>
      <c r="I33" s="9">
        <v>7712.54</v>
      </c>
      <c r="J33" s="9">
        <v>55264.3</v>
      </c>
      <c r="K33" s="10">
        <f t="shared" si="1"/>
        <v>180.44783269961977</v>
      </c>
      <c r="L33" s="8">
        <f t="shared" si="2"/>
        <v>30.524101711026617</v>
      </c>
      <c r="M33" s="8">
        <f t="shared" si="3"/>
        <v>119.99177281368821</v>
      </c>
      <c r="N33" s="70">
        <v>-18.09634224102949</v>
      </c>
      <c r="O33" s="70">
        <v>-1.5659955257270752</v>
      </c>
    </row>
    <row r="34" spans="1:15" s="30" customFormat="1" ht="12.75" customHeight="1">
      <c r="A34" s="28">
        <v>28</v>
      </c>
      <c r="B34" s="42" t="s">
        <v>35</v>
      </c>
      <c r="C34" s="8">
        <v>209</v>
      </c>
      <c r="D34" s="8">
        <v>1515</v>
      </c>
      <c r="E34" s="9">
        <f t="shared" si="0"/>
        <v>273144.65999999997</v>
      </c>
      <c r="F34" s="9">
        <v>115823.78</v>
      </c>
      <c r="G34" s="9">
        <v>151779.72</v>
      </c>
      <c r="H34" s="9"/>
      <c r="I34" s="9">
        <v>5541.16</v>
      </c>
      <c r="J34" s="9"/>
      <c r="K34" s="10">
        <f t="shared" si="1"/>
        <v>180.29350495049502</v>
      </c>
      <c r="L34" s="8">
        <f t="shared" si="2"/>
        <v>76.451339933993395</v>
      </c>
      <c r="M34" s="8">
        <f t="shared" si="3"/>
        <v>100.18463366336634</v>
      </c>
      <c r="N34" s="70">
        <v>-34.364396748993926</v>
      </c>
      <c r="O34" s="70">
        <v>20.698899879818811</v>
      </c>
    </row>
    <row r="35" spans="1:15" ht="12.75" customHeight="1">
      <c r="A35" s="28">
        <v>29</v>
      </c>
      <c r="B35" s="42" t="s">
        <v>42</v>
      </c>
      <c r="C35" s="8">
        <v>315</v>
      </c>
      <c r="D35" s="8">
        <v>2130</v>
      </c>
      <c r="E35" s="9">
        <f t="shared" si="0"/>
        <v>344716.49</v>
      </c>
      <c r="F35" s="9">
        <v>60167.92</v>
      </c>
      <c r="G35" s="9">
        <v>236486.83</v>
      </c>
      <c r="H35" s="9"/>
      <c r="I35" s="9">
        <v>4016.62</v>
      </c>
      <c r="J35" s="9">
        <v>44045.120000000003</v>
      </c>
      <c r="K35" s="10">
        <f t="shared" si="1"/>
        <v>161.83872769953052</v>
      </c>
      <c r="L35" s="8">
        <f t="shared" si="2"/>
        <v>28.247849765258216</v>
      </c>
      <c r="M35" s="8">
        <f t="shared" si="3"/>
        <v>111.0266807511737</v>
      </c>
      <c r="N35" s="70">
        <v>-16.782502569373079</v>
      </c>
      <c r="O35" s="70">
        <v>-1.3401617766716214</v>
      </c>
    </row>
    <row r="36" spans="1:15" ht="13.5" customHeight="1">
      <c r="A36" s="28">
        <v>30</v>
      </c>
      <c r="B36" s="42" t="s">
        <v>27</v>
      </c>
      <c r="C36" s="8">
        <v>360</v>
      </c>
      <c r="D36" s="8">
        <v>2129</v>
      </c>
      <c r="E36" s="9">
        <f t="shared" si="0"/>
        <v>338002.57</v>
      </c>
      <c r="F36" s="9">
        <v>68195.14</v>
      </c>
      <c r="G36" s="9">
        <v>234991.11</v>
      </c>
      <c r="H36" s="9"/>
      <c r="I36" s="9">
        <v>4493.46</v>
      </c>
      <c r="J36" s="9">
        <v>30322.86</v>
      </c>
      <c r="K36" s="10">
        <f t="shared" si="1"/>
        <v>158.76118835133866</v>
      </c>
      <c r="L36" s="8">
        <f t="shared" si="2"/>
        <v>32.031535932362608</v>
      </c>
      <c r="M36" s="8">
        <f t="shared" si="3"/>
        <v>110.37628464067637</v>
      </c>
      <c r="N36" s="70">
        <v>-32.541842640387927</v>
      </c>
      <c r="O36" s="70">
        <v>5.9922885007938334</v>
      </c>
    </row>
    <row r="37" spans="1:15" ht="13.5" customHeight="1">
      <c r="A37" s="28">
        <v>31</v>
      </c>
      <c r="B37" s="42" t="s">
        <v>37</v>
      </c>
      <c r="C37" s="8">
        <v>320</v>
      </c>
      <c r="D37" s="8">
        <v>1643</v>
      </c>
      <c r="E37" s="9">
        <f t="shared" si="0"/>
        <v>260037.43</v>
      </c>
      <c r="F37" s="9">
        <v>81613.11</v>
      </c>
      <c r="G37" s="9">
        <v>172559.19</v>
      </c>
      <c r="H37" s="9"/>
      <c r="I37" s="9">
        <v>5865.13</v>
      </c>
      <c r="J37" s="9"/>
      <c r="K37" s="10">
        <f t="shared" si="1"/>
        <v>158.2698904443092</v>
      </c>
      <c r="L37" s="8">
        <f t="shared" si="2"/>
        <v>49.673225806451612</v>
      </c>
      <c r="M37" s="8">
        <f t="shared" si="3"/>
        <v>105.02689592209373</v>
      </c>
      <c r="N37" s="70">
        <v>-13.038991872888332</v>
      </c>
      <c r="O37" s="70">
        <v>0.53233580317962037</v>
      </c>
    </row>
    <row r="38" spans="1:15" ht="12.75" customHeight="1">
      <c r="A38" s="28">
        <v>32</v>
      </c>
      <c r="B38" s="42" t="s">
        <v>48</v>
      </c>
      <c r="C38" s="8">
        <v>220</v>
      </c>
      <c r="D38" s="8">
        <v>1515</v>
      </c>
      <c r="E38" s="9">
        <f t="shared" si="0"/>
        <v>239109.85</v>
      </c>
      <c r="F38" s="9">
        <v>65752.070000000007</v>
      </c>
      <c r="G38" s="9">
        <v>164156.18</v>
      </c>
      <c r="H38" s="9"/>
      <c r="I38" s="9">
        <v>9201.6</v>
      </c>
      <c r="J38" s="9"/>
      <c r="K38" s="10">
        <f t="shared" si="1"/>
        <v>157.82828382838284</v>
      </c>
      <c r="L38" s="8">
        <f t="shared" si="2"/>
        <v>43.400706270627069</v>
      </c>
      <c r="M38" s="8">
        <f t="shared" si="3"/>
        <v>108.35391419141914</v>
      </c>
      <c r="N38" s="70">
        <v>-6.8060875867066954</v>
      </c>
      <c r="O38" s="70">
        <v>0.44176706827310852</v>
      </c>
    </row>
    <row r="39" spans="1:15" ht="12.75" customHeight="1">
      <c r="A39" s="28">
        <v>33</v>
      </c>
      <c r="B39" s="42" t="s">
        <v>53</v>
      </c>
      <c r="C39" s="8">
        <v>156</v>
      </c>
      <c r="D39" s="8">
        <v>810.98</v>
      </c>
      <c r="E39" s="9">
        <f t="shared" si="0"/>
        <v>125927.28</v>
      </c>
      <c r="F39" s="9">
        <v>44669.19</v>
      </c>
      <c r="G39" s="9"/>
      <c r="H39" s="9">
        <v>79133.58</v>
      </c>
      <c r="I39" s="9">
        <v>2124.5100000000002</v>
      </c>
      <c r="J39" s="9"/>
      <c r="K39" s="10">
        <f t="shared" si="1"/>
        <v>155.27791067597227</v>
      </c>
      <c r="L39" s="8">
        <f t="shared" si="2"/>
        <v>55.080507534094551</v>
      </c>
      <c r="M39" s="8"/>
      <c r="N39" s="71">
        <v>-7.24</v>
      </c>
      <c r="O39" s="70">
        <v>-13.853691501942905</v>
      </c>
    </row>
    <row r="40" spans="1:15" ht="12.75" customHeight="1">
      <c r="A40" s="28">
        <v>34</v>
      </c>
      <c r="B40" s="42" t="s">
        <v>41</v>
      </c>
      <c r="C40" s="8">
        <v>124</v>
      </c>
      <c r="D40" s="8">
        <v>1098</v>
      </c>
      <c r="E40" s="9">
        <f t="shared" si="0"/>
        <v>167839.04</v>
      </c>
      <c r="F40" s="9">
        <v>28937.73</v>
      </c>
      <c r="G40" s="9">
        <v>117730.46</v>
      </c>
      <c r="H40" s="9"/>
      <c r="I40" s="9">
        <v>2194.3200000000002</v>
      </c>
      <c r="J40" s="9">
        <v>18976.53</v>
      </c>
      <c r="K40" s="10">
        <f t="shared" si="1"/>
        <v>152.85887067395265</v>
      </c>
      <c r="L40" s="8">
        <f t="shared" si="2"/>
        <v>26.354945355191255</v>
      </c>
      <c r="M40" s="8">
        <f>G40/D40</f>
        <v>107.22264116575593</v>
      </c>
      <c r="N40" s="70">
        <v>-13.077824049973984</v>
      </c>
      <c r="O40" s="70">
        <v>14.213256484149838</v>
      </c>
    </row>
    <row r="41" spans="1:15" ht="12.75" customHeight="1">
      <c r="A41" s="28">
        <v>35</v>
      </c>
      <c r="B41" s="42" t="s">
        <v>46</v>
      </c>
      <c r="C41" s="8">
        <v>307</v>
      </c>
      <c r="D41" s="8">
        <v>1799</v>
      </c>
      <c r="E41" s="9">
        <f t="shared" si="0"/>
        <v>273432.71999999997</v>
      </c>
      <c r="F41" s="9">
        <v>50696.53</v>
      </c>
      <c r="G41" s="9">
        <v>189257.98</v>
      </c>
      <c r="H41" s="9"/>
      <c r="I41" s="9">
        <v>3465.05</v>
      </c>
      <c r="J41" s="9">
        <v>30013.16</v>
      </c>
      <c r="K41" s="10">
        <f t="shared" si="1"/>
        <v>151.99150639244024</v>
      </c>
      <c r="L41" s="8">
        <f t="shared" si="2"/>
        <v>28.180394663702057</v>
      </c>
      <c r="M41" s="8">
        <f>G41/D41</f>
        <v>105.20176764869372</v>
      </c>
      <c r="N41" s="70">
        <v>-27.092243186582806</v>
      </c>
      <c r="O41" s="70">
        <v>-12.424930608125152</v>
      </c>
    </row>
    <row r="42" spans="1:15" ht="14.25" customHeight="1">
      <c r="A42" s="28">
        <v>36</v>
      </c>
      <c r="B42" s="42" t="s">
        <v>91</v>
      </c>
      <c r="C42" s="8">
        <v>350</v>
      </c>
      <c r="D42" s="8">
        <v>2831</v>
      </c>
      <c r="E42" s="9">
        <f t="shared" si="0"/>
        <v>425028.79</v>
      </c>
      <c r="F42" s="9">
        <v>109621.98</v>
      </c>
      <c r="G42" s="9">
        <v>270303.51</v>
      </c>
      <c r="H42" s="9"/>
      <c r="I42" s="9">
        <v>6241.5</v>
      </c>
      <c r="J42" s="9">
        <v>38861.800000000003</v>
      </c>
      <c r="K42" s="10">
        <f t="shared" si="1"/>
        <v>150.13380077711057</v>
      </c>
      <c r="L42" s="8">
        <f t="shared" si="2"/>
        <v>38.721999293535852</v>
      </c>
      <c r="M42" s="8">
        <f>G42/D42</f>
        <v>95.479869304132819</v>
      </c>
      <c r="N42" s="70">
        <v>-12.865580915242575</v>
      </c>
      <c r="O42" s="70">
        <v>-0.35064417585337537</v>
      </c>
    </row>
    <row r="43" spans="1:15" ht="12.75" customHeight="1">
      <c r="A43" s="28">
        <v>37</v>
      </c>
      <c r="B43" s="42" t="s">
        <v>51</v>
      </c>
      <c r="C43" s="8">
        <v>212</v>
      </c>
      <c r="D43" s="8">
        <v>1515</v>
      </c>
      <c r="E43" s="9">
        <f t="shared" si="0"/>
        <v>226840.05</v>
      </c>
      <c r="F43" s="9">
        <v>70144.81</v>
      </c>
      <c r="G43" s="9"/>
      <c r="H43" s="9">
        <v>152939.49</v>
      </c>
      <c r="I43" s="9">
        <v>3755.75</v>
      </c>
      <c r="J43" s="9"/>
      <c r="K43" s="10">
        <f t="shared" si="1"/>
        <v>149.72940594059406</v>
      </c>
      <c r="L43" s="8">
        <f t="shared" si="2"/>
        <v>46.300204620462047</v>
      </c>
      <c r="M43" s="8"/>
      <c r="N43" s="72">
        <v>3.1367731367731437</v>
      </c>
      <c r="O43" s="70">
        <v>-10.927766241471375</v>
      </c>
    </row>
    <row r="44" spans="1:15" ht="12.75" customHeight="1">
      <c r="A44" s="28">
        <v>38</v>
      </c>
      <c r="B44" s="42" t="s">
        <v>44</v>
      </c>
      <c r="C44" s="8">
        <v>228</v>
      </c>
      <c r="D44" s="8">
        <v>1515</v>
      </c>
      <c r="E44" s="9">
        <f t="shared" si="0"/>
        <v>221279.30000000002</v>
      </c>
      <c r="F44" s="9">
        <v>67350.740000000005</v>
      </c>
      <c r="G44" s="9">
        <v>150146.01999999999</v>
      </c>
      <c r="H44" s="61"/>
      <c r="I44" s="9">
        <v>3782.54</v>
      </c>
      <c r="J44" s="9"/>
      <c r="K44" s="10">
        <f t="shared" si="1"/>
        <v>146.05894389438944</v>
      </c>
      <c r="L44" s="8">
        <f t="shared" si="2"/>
        <v>44.455933993399341</v>
      </c>
      <c r="M44" s="8">
        <f>G44/D44</f>
        <v>99.106283828382828</v>
      </c>
      <c r="N44" s="70">
        <v>-17.474666399117083</v>
      </c>
      <c r="O44" s="70">
        <v>0.88793631353338753</v>
      </c>
    </row>
    <row r="45" spans="1:15" ht="12.75" customHeight="1">
      <c r="A45" s="28">
        <v>39</v>
      </c>
      <c r="B45" s="42" t="s">
        <v>26</v>
      </c>
      <c r="C45" s="8">
        <v>378</v>
      </c>
      <c r="D45" s="8">
        <v>2104</v>
      </c>
      <c r="E45" s="9">
        <f t="shared" si="0"/>
        <v>300952.68</v>
      </c>
      <c r="F45" s="9">
        <v>76898.7</v>
      </c>
      <c r="G45" s="9">
        <v>164907.45000000001</v>
      </c>
      <c r="H45" s="61"/>
      <c r="I45" s="9">
        <v>4628.3599999999997</v>
      </c>
      <c r="J45" s="9">
        <v>54518.17</v>
      </c>
      <c r="K45" s="10">
        <f t="shared" si="1"/>
        <v>143.03834600760456</v>
      </c>
      <c r="L45" s="8">
        <f t="shared" si="2"/>
        <v>36.548811787072239</v>
      </c>
      <c r="M45" s="8">
        <f>G45/D45</f>
        <v>78.378065589353611</v>
      </c>
      <c r="N45" s="70">
        <v>-48.897193330894261</v>
      </c>
      <c r="O45" s="70">
        <v>1.9543343653250815</v>
      </c>
    </row>
    <row r="46" spans="1:15" ht="12.75" customHeight="1">
      <c r="A46" s="28">
        <v>40</v>
      </c>
      <c r="B46" s="42" t="s">
        <v>50</v>
      </c>
      <c r="C46" s="27">
        <v>222</v>
      </c>
      <c r="D46" s="8">
        <v>1807</v>
      </c>
      <c r="E46" s="9">
        <f t="shared" si="0"/>
        <v>258408.78</v>
      </c>
      <c r="F46" s="9">
        <v>51058.39</v>
      </c>
      <c r="G46" s="9">
        <v>176399.31</v>
      </c>
      <c r="H46" s="61"/>
      <c r="I46" s="9">
        <v>4131.12</v>
      </c>
      <c r="J46" s="9">
        <v>26819.96</v>
      </c>
      <c r="K46" s="10">
        <f t="shared" si="1"/>
        <v>143.00430547869396</v>
      </c>
      <c r="L46" s="8">
        <f t="shared" si="2"/>
        <v>28.255888212506918</v>
      </c>
      <c r="M46" s="8">
        <f>G46/D46</f>
        <v>97.619983397897059</v>
      </c>
      <c r="N46" s="70">
        <v>-8.7108933283075771</v>
      </c>
      <c r="O46" s="70">
        <v>-22.310049291709205</v>
      </c>
    </row>
    <row r="47" spans="1:15" s="2" customFormat="1" ht="12.75" customHeight="1">
      <c r="A47" s="11"/>
      <c r="B47" s="12" t="s">
        <v>54</v>
      </c>
      <c r="C47" s="13">
        <f t="shared" ref="C47:I47" si="4">SUM(C7:C46)</f>
        <v>12314</v>
      </c>
      <c r="D47" s="13">
        <f t="shared" si="4"/>
        <v>75189.679999999993</v>
      </c>
      <c r="E47" s="14">
        <f t="shared" si="4"/>
        <v>14679493.179999996</v>
      </c>
      <c r="F47" s="14">
        <f t="shared" si="4"/>
        <v>3262946.2899999991</v>
      </c>
      <c r="G47" s="14">
        <f t="shared" si="4"/>
        <v>9244238.120000001</v>
      </c>
      <c r="H47" s="14">
        <f t="shared" si="4"/>
        <v>237202.63</v>
      </c>
      <c r="I47" s="40">
        <f t="shared" si="4"/>
        <v>233942.42000000004</v>
      </c>
      <c r="J47" s="14">
        <f>SUM(J7:J46)</f>
        <v>1701163.72</v>
      </c>
      <c r="K47" s="13"/>
      <c r="L47" s="8"/>
      <c r="M47" s="8"/>
      <c r="N47" s="15"/>
      <c r="O47" s="31"/>
    </row>
    <row r="48" spans="1:15" s="2" customFormat="1" ht="12.75" customHeight="1">
      <c r="A48" s="11"/>
      <c r="B48" s="12" t="s">
        <v>136</v>
      </c>
      <c r="C48" s="13"/>
      <c r="D48" s="13"/>
      <c r="E48" s="14"/>
      <c r="F48" s="14"/>
      <c r="G48" s="14"/>
      <c r="H48" s="14"/>
      <c r="I48" s="14"/>
      <c r="J48" s="14"/>
      <c r="K48" s="13">
        <f>E47/D47</f>
        <v>195.23281891876647</v>
      </c>
      <c r="L48" s="41">
        <f>F47/D47</f>
        <v>43.396198653857809</v>
      </c>
      <c r="M48" s="41">
        <f>AVERAGE(M7:M46)</f>
        <v>126.39577884076296</v>
      </c>
      <c r="N48" s="41">
        <f>AVERAGE(N7:N46)</f>
        <v>-15.849178702343773</v>
      </c>
      <c r="O48" s="41">
        <f>AVERAGE(O7:O46)</f>
        <v>-0.25107262153603038</v>
      </c>
    </row>
    <row r="49" spans="1:15" s="2" customFormat="1" ht="12.75" customHeight="1">
      <c r="B49" s="5"/>
      <c r="C49" s="16"/>
      <c r="D49" s="16"/>
      <c r="E49" s="17"/>
      <c r="F49" s="18"/>
      <c r="G49" s="18"/>
      <c r="H49" s="18"/>
      <c r="I49" s="18"/>
      <c r="J49" s="18"/>
      <c r="K49" s="16"/>
      <c r="L49" s="16"/>
      <c r="M49" s="16"/>
      <c r="N49" s="19"/>
      <c r="O49" s="5"/>
    </row>
    <row r="50" spans="1:15" s="2" customFormat="1" ht="12.75" customHeight="1">
      <c r="B50" s="5"/>
      <c r="C50" s="16"/>
      <c r="D50" s="16"/>
      <c r="E50" s="17"/>
      <c r="F50" s="18"/>
      <c r="G50" s="18"/>
      <c r="H50" s="18"/>
      <c r="I50" s="18"/>
      <c r="J50" s="18"/>
      <c r="K50" s="16"/>
      <c r="L50" s="16"/>
      <c r="M50" s="16"/>
      <c r="N50" s="19"/>
      <c r="O50" s="5"/>
    </row>
    <row r="51" spans="1:15" s="2" customFormat="1" ht="12.75" customHeight="1">
      <c r="B51" s="5"/>
      <c r="C51" s="16"/>
      <c r="D51" s="16"/>
      <c r="E51" s="17"/>
      <c r="F51" s="18"/>
      <c r="G51" s="18"/>
      <c r="H51" s="18"/>
      <c r="I51" s="18"/>
      <c r="J51" s="18"/>
      <c r="K51" s="16"/>
      <c r="L51" s="16"/>
      <c r="M51" s="16"/>
      <c r="N51" s="19"/>
      <c r="O51" s="5"/>
    </row>
    <row r="52" spans="1:15" s="2" customFormat="1" ht="12.75" customHeight="1">
      <c r="B52" s="5"/>
      <c r="C52" s="16"/>
      <c r="D52" s="16"/>
      <c r="E52" s="17"/>
      <c r="F52" s="18"/>
      <c r="G52" s="18"/>
      <c r="H52" s="18"/>
      <c r="I52" s="18"/>
      <c r="J52" s="18"/>
      <c r="K52" s="16"/>
      <c r="L52" s="16"/>
      <c r="M52" s="16"/>
      <c r="N52" s="19"/>
      <c r="O52" s="5"/>
    </row>
    <row r="53" spans="1:15" ht="18" customHeight="1">
      <c r="B53" s="4"/>
      <c r="C53" s="4"/>
      <c r="D53" s="4"/>
      <c r="E53" s="4"/>
      <c r="F53" s="4"/>
      <c r="G53" s="4"/>
      <c r="H53" s="4"/>
      <c r="I53" s="4"/>
      <c r="J53" s="4"/>
      <c r="K53" s="5"/>
      <c r="L53" s="4"/>
      <c r="M53" s="4"/>
      <c r="N53" s="6"/>
      <c r="O53" s="4"/>
    </row>
    <row r="54" spans="1:15" ht="27.75" customHeight="1">
      <c r="A54" s="94" t="s">
        <v>0</v>
      </c>
      <c r="B54" s="88" t="s">
        <v>1</v>
      </c>
      <c r="C54" s="88" t="s">
        <v>2</v>
      </c>
      <c r="D54" s="88" t="s">
        <v>3</v>
      </c>
      <c r="E54" s="88" t="s">
        <v>4</v>
      </c>
      <c r="F54" s="88" t="s">
        <v>5</v>
      </c>
      <c r="G54" s="88"/>
      <c r="H54" s="88"/>
      <c r="I54" s="88"/>
      <c r="J54" s="88"/>
      <c r="K54" s="88" t="s">
        <v>6</v>
      </c>
      <c r="L54" s="88"/>
      <c r="M54" s="88"/>
      <c r="N54" s="88" t="s">
        <v>154</v>
      </c>
      <c r="O54" s="88" t="s">
        <v>153</v>
      </c>
    </row>
    <row r="55" spans="1:15" ht="52.5" customHeight="1">
      <c r="A55" s="94"/>
      <c r="B55" s="88"/>
      <c r="C55" s="88"/>
      <c r="D55" s="88"/>
      <c r="E55" s="88"/>
      <c r="F55" s="7" t="s">
        <v>7</v>
      </c>
      <c r="G55" s="7" t="s">
        <v>8</v>
      </c>
      <c r="H55" s="7" t="s">
        <v>9</v>
      </c>
      <c r="I55" s="7" t="s">
        <v>10</v>
      </c>
      <c r="J55" s="7" t="s">
        <v>11</v>
      </c>
      <c r="K55" s="7" t="s">
        <v>12</v>
      </c>
      <c r="L55" s="7" t="s">
        <v>13</v>
      </c>
      <c r="M55" s="7" t="s">
        <v>14</v>
      </c>
      <c r="N55" s="88"/>
      <c r="O55" s="88"/>
    </row>
    <row r="56" spans="1:15" ht="30.75" customHeight="1">
      <c r="A56" s="91" t="s">
        <v>55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3"/>
    </row>
    <row r="57" spans="1:15" ht="12.75" customHeight="1">
      <c r="A57" s="28">
        <v>1</v>
      </c>
      <c r="B57" s="43" t="s">
        <v>151</v>
      </c>
      <c r="C57" s="32">
        <v>334</v>
      </c>
      <c r="D57" s="32">
        <v>1300.71</v>
      </c>
      <c r="E57" s="9">
        <f t="shared" ref="E57:E91" si="5">SUM(F57:J57)</f>
        <v>341706.3</v>
      </c>
      <c r="F57" s="9">
        <v>62198.7</v>
      </c>
      <c r="G57" s="61"/>
      <c r="H57" s="9">
        <v>265037.81</v>
      </c>
      <c r="I57" s="9">
        <v>14469.79</v>
      </c>
      <c r="J57" s="61"/>
      <c r="K57" s="20">
        <f t="shared" ref="K57:K91" si="6">E57/D57</f>
        <v>262.70752127684108</v>
      </c>
      <c r="L57" s="32">
        <f t="shared" ref="L57:L91" si="7">F57/D57</f>
        <v>47.819037295015796</v>
      </c>
      <c r="M57" s="32"/>
      <c r="N57" s="73">
        <v>-2.1220159151193627</v>
      </c>
      <c r="O57" s="74">
        <v>-17.366057602973058</v>
      </c>
    </row>
    <row r="58" spans="1:15" ht="12.75" customHeight="1">
      <c r="A58" s="28">
        <v>2</v>
      </c>
      <c r="B58" s="43" t="s">
        <v>96</v>
      </c>
      <c r="C58" s="32">
        <v>110</v>
      </c>
      <c r="D58" s="32">
        <v>526.29999999999995</v>
      </c>
      <c r="E58" s="9">
        <f t="shared" si="5"/>
        <v>95506.45</v>
      </c>
      <c r="F58" s="9">
        <v>64982.98</v>
      </c>
      <c r="G58" s="9">
        <v>29273.99</v>
      </c>
      <c r="H58" s="9"/>
      <c r="I58" s="9">
        <v>1249.48</v>
      </c>
      <c r="J58" s="61"/>
      <c r="K58" s="20">
        <f t="shared" si="6"/>
        <v>181.46769903097095</v>
      </c>
      <c r="L58" s="32">
        <f t="shared" si="7"/>
        <v>123.47136614098424</v>
      </c>
      <c r="M58" s="32">
        <f>G58/D58</f>
        <v>55.622249667490031</v>
      </c>
      <c r="N58" s="74">
        <v>-49.438575509932889</v>
      </c>
      <c r="O58" s="74">
        <v>5.6850892343120307</v>
      </c>
    </row>
    <row r="59" spans="1:15" ht="12.75" customHeight="1">
      <c r="A59" s="28">
        <v>3</v>
      </c>
      <c r="B59" s="43" t="s">
        <v>145</v>
      </c>
      <c r="C59" s="32">
        <v>788</v>
      </c>
      <c r="D59" s="32">
        <v>7970.1</v>
      </c>
      <c r="E59" s="9">
        <f t="shared" si="5"/>
        <v>1172545.05</v>
      </c>
      <c r="F59" s="9">
        <v>175952.44</v>
      </c>
      <c r="G59" s="9">
        <v>906726.16</v>
      </c>
      <c r="H59" s="9"/>
      <c r="I59" s="9">
        <v>11351.28</v>
      </c>
      <c r="J59" s="9">
        <v>78515.17</v>
      </c>
      <c r="K59" s="20">
        <f t="shared" si="6"/>
        <v>147.11798471788308</v>
      </c>
      <c r="L59" s="32">
        <f t="shared" si="7"/>
        <v>22.076566166045595</v>
      </c>
      <c r="M59" s="32">
        <f>G59/D59</f>
        <v>113.76597031404876</v>
      </c>
      <c r="N59" s="74">
        <v>-12.787169103572296</v>
      </c>
      <c r="O59" s="74">
        <v>-8.5785261654716862</v>
      </c>
    </row>
    <row r="60" spans="1:15" ht="12.75" customHeight="1">
      <c r="A60" s="28">
        <v>4</v>
      </c>
      <c r="B60" s="43" t="s">
        <v>58</v>
      </c>
      <c r="C60" s="32">
        <v>1365</v>
      </c>
      <c r="D60" s="32">
        <v>6930</v>
      </c>
      <c r="E60" s="9">
        <f t="shared" si="5"/>
        <v>1012734.9799999999</v>
      </c>
      <c r="F60" s="9">
        <v>99769.95</v>
      </c>
      <c r="G60" s="9">
        <v>888559.94</v>
      </c>
      <c r="H60" s="9"/>
      <c r="I60" s="9">
        <v>8420.85</v>
      </c>
      <c r="J60" s="9">
        <v>15984.24</v>
      </c>
      <c r="K60" s="20">
        <f t="shared" si="6"/>
        <v>146.13780375180374</v>
      </c>
      <c r="L60" s="32">
        <f t="shared" si="7"/>
        <v>14.396818181818182</v>
      </c>
      <c r="M60" s="32">
        <f>G60/D60</f>
        <v>128.21932756132756</v>
      </c>
      <c r="N60" s="74">
        <v>19.69272362096774</v>
      </c>
      <c r="O60" s="74">
        <v>6.7145442867982297E-2</v>
      </c>
    </row>
    <row r="61" spans="1:15" ht="12.75" customHeight="1">
      <c r="A61" s="28">
        <v>5</v>
      </c>
      <c r="B61" s="43" t="s">
        <v>80</v>
      </c>
      <c r="C61" s="32">
        <v>527</v>
      </c>
      <c r="D61" s="32">
        <v>5072.8999999999996</v>
      </c>
      <c r="E61" s="9">
        <f t="shared" si="5"/>
        <v>691600.11</v>
      </c>
      <c r="F61" s="9">
        <v>687918.2</v>
      </c>
      <c r="G61" s="9"/>
      <c r="H61" s="9"/>
      <c r="I61" s="9">
        <v>3681.91</v>
      </c>
      <c r="J61" s="9"/>
      <c r="K61" s="20">
        <f t="shared" si="6"/>
        <v>136.332297108163</v>
      </c>
      <c r="L61" s="32">
        <f t="shared" si="7"/>
        <v>135.60649726980623</v>
      </c>
      <c r="M61" s="32"/>
      <c r="N61" s="75"/>
      <c r="O61" s="76">
        <v>-32.465022249457348</v>
      </c>
    </row>
    <row r="62" spans="1:15" ht="12.75" customHeight="1">
      <c r="A62" s="28">
        <v>6</v>
      </c>
      <c r="B62" s="43" t="s">
        <v>56</v>
      </c>
      <c r="C62" s="32">
        <v>1177</v>
      </c>
      <c r="D62" s="32">
        <v>6182.5</v>
      </c>
      <c r="E62" s="9">
        <f t="shared" si="5"/>
        <v>841592.39</v>
      </c>
      <c r="F62" s="9">
        <v>83550.87</v>
      </c>
      <c r="G62" s="9">
        <v>754593.99</v>
      </c>
      <c r="H62" s="9"/>
      <c r="I62" s="9">
        <v>3447.53</v>
      </c>
      <c r="J62" s="9"/>
      <c r="K62" s="20">
        <f t="shared" si="6"/>
        <v>136.12493166194906</v>
      </c>
      <c r="L62" s="32">
        <f t="shared" si="7"/>
        <v>13.514091386979377</v>
      </c>
      <c r="M62" s="32">
        <f t="shared" ref="M62:M76" si="8">G62/D62</f>
        <v>122.05321310149615</v>
      </c>
      <c r="N62" s="74">
        <v>-12.578334030011888</v>
      </c>
      <c r="O62" s="74">
        <v>24.414817388283325</v>
      </c>
    </row>
    <row r="63" spans="1:15" ht="12.75" customHeight="1">
      <c r="A63" s="28">
        <v>7</v>
      </c>
      <c r="B63" s="43" t="s">
        <v>146</v>
      </c>
      <c r="C63" s="32">
        <v>1502</v>
      </c>
      <c r="D63" s="32">
        <v>8660.2000000000007</v>
      </c>
      <c r="E63" s="9">
        <f t="shared" si="5"/>
        <v>1067102.26</v>
      </c>
      <c r="F63" s="9">
        <v>179638.2</v>
      </c>
      <c r="G63" s="9">
        <v>871841.26</v>
      </c>
      <c r="H63" s="9"/>
      <c r="I63" s="9">
        <v>15622.8</v>
      </c>
      <c r="J63" s="9"/>
      <c r="K63" s="20">
        <f t="shared" si="6"/>
        <v>123.21912426964734</v>
      </c>
      <c r="L63" s="32">
        <f t="shared" si="7"/>
        <v>20.742962056303551</v>
      </c>
      <c r="M63" s="32">
        <f t="shared" si="8"/>
        <v>100.67218539987529</v>
      </c>
      <c r="N63" s="74">
        <v>-15.838796889650254</v>
      </c>
      <c r="O63" s="74">
        <v>2.9261511146843446</v>
      </c>
    </row>
    <row r="64" spans="1:15" ht="12.75" customHeight="1">
      <c r="A64" s="28">
        <v>8</v>
      </c>
      <c r="B64" s="43" t="s">
        <v>60</v>
      </c>
      <c r="C64" s="32">
        <v>772</v>
      </c>
      <c r="D64" s="32">
        <v>5055.8999999999996</v>
      </c>
      <c r="E64" s="9">
        <f t="shared" si="5"/>
        <v>618319.52</v>
      </c>
      <c r="F64" s="9">
        <v>94864.49</v>
      </c>
      <c r="G64" s="9">
        <v>520553.08</v>
      </c>
      <c r="H64" s="9"/>
      <c r="I64" s="9">
        <v>2901.95</v>
      </c>
      <c r="J64" s="9"/>
      <c r="K64" s="20">
        <f t="shared" si="6"/>
        <v>122.29662770228843</v>
      </c>
      <c r="L64" s="32">
        <f t="shared" si="7"/>
        <v>18.763126248541312</v>
      </c>
      <c r="M64" s="32">
        <f t="shared" si="8"/>
        <v>102.95952847168655</v>
      </c>
      <c r="N64" s="74">
        <v>-10.259461058807602</v>
      </c>
      <c r="O64" s="74">
        <v>-2.2317545070042257</v>
      </c>
    </row>
    <row r="65" spans="1:15" ht="12.75" customHeight="1">
      <c r="A65" s="28">
        <v>9</v>
      </c>
      <c r="B65" s="43" t="s">
        <v>75</v>
      </c>
      <c r="C65" s="32">
        <v>601</v>
      </c>
      <c r="D65" s="32">
        <v>1693.5</v>
      </c>
      <c r="E65" s="9">
        <f t="shared" si="5"/>
        <v>199602.49000000002</v>
      </c>
      <c r="F65" s="9">
        <v>17679.54</v>
      </c>
      <c r="G65" s="9">
        <v>180881.79</v>
      </c>
      <c r="H65" s="9"/>
      <c r="I65" s="9">
        <v>1041.1600000000001</v>
      </c>
      <c r="J65" s="9"/>
      <c r="K65" s="20">
        <f t="shared" si="6"/>
        <v>117.86388544434604</v>
      </c>
      <c r="L65" s="32">
        <f t="shared" si="7"/>
        <v>10.439645704162977</v>
      </c>
      <c r="M65" s="32">
        <f t="shared" si="8"/>
        <v>106.80944198405669</v>
      </c>
      <c r="N65" s="74">
        <v>2.5725039660732278</v>
      </c>
      <c r="O65" s="74">
        <v>-17.516984148128415</v>
      </c>
    </row>
    <row r="66" spans="1:15" ht="12.75" customHeight="1">
      <c r="A66" s="28">
        <v>10</v>
      </c>
      <c r="B66" s="43" t="s">
        <v>64</v>
      </c>
      <c r="C66" s="32">
        <v>1824</v>
      </c>
      <c r="D66" s="32">
        <v>10582</v>
      </c>
      <c r="E66" s="9">
        <f t="shared" si="5"/>
        <v>1162917.8899999999</v>
      </c>
      <c r="F66" s="9">
        <v>307427.28999999998</v>
      </c>
      <c r="G66" s="9">
        <v>698186.61</v>
      </c>
      <c r="H66" s="9"/>
      <c r="I66" s="9">
        <v>20866.45</v>
      </c>
      <c r="J66" s="9">
        <v>136437.54</v>
      </c>
      <c r="K66" s="20">
        <f t="shared" si="6"/>
        <v>109.89585050085049</v>
      </c>
      <c r="L66" s="32">
        <f t="shared" si="7"/>
        <v>29.051907956907954</v>
      </c>
      <c r="M66" s="32">
        <f t="shared" si="8"/>
        <v>65.978700623700618</v>
      </c>
      <c r="N66" s="74">
        <v>-6.0606976908268138</v>
      </c>
      <c r="O66" s="74">
        <v>13.472294484911558</v>
      </c>
    </row>
    <row r="67" spans="1:15" ht="12.75" customHeight="1">
      <c r="A67" s="28">
        <v>13</v>
      </c>
      <c r="B67" s="43" t="s">
        <v>92</v>
      </c>
      <c r="C67" s="32">
        <v>351</v>
      </c>
      <c r="D67" s="32">
        <v>1757</v>
      </c>
      <c r="E67" s="9">
        <f t="shared" si="5"/>
        <v>191905.99</v>
      </c>
      <c r="F67" s="9">
        <v>22156.48</v>
      </c>
      <c r="G67" s="9">
        <v>109347.04</v>
      </c>
      <c r="H67" s="9"/>
      <c r="I67" s="9">
        <v>15017.61</v>
      </c>
      <c r="J67" s="9">
        <v>45384.86</v>
      </c>
      <c r="K67" s="20">
        <f t="shared" si="6"/>
        <v>109.22367103016505</v>
      </c>
      <c r="L67" s="32">
        <f t="shared" si="7"/>
        <v>12.610404097894138</v>
      </c>
      <c r="M67" s="32">
        <f t="shared" si="8"/>
        <v>62.235082527034713</v>
      </c>
      <c r="N67" s="74">
        <v>-19.621870003718485</v>
      </c>
      <c r="O67" s="74">
        <v>-10.063268473200438</v>
      </c>
    </row>
    <row r="68" spans="1:15" s="30" customFormat="1" ht="12.75" customHeight="1">
      <c r="A68" s="28">
        <v>11</v>
      </c>
      <c r="B68" s="43" t="s">
        <v>71</v>
      </c>
      <c r="C68" s="32">
        <v>1052</v>
      </c>
      <c r="D68" s="32">
        <v>7974.9</v>
      </c>
      <c r="E68" s="9">
        <f t="shared" si="5"/>
        <v>811117.69</v>
      </c>
      <c r="F68" s="9">
        <v>108093.88</v>
      </c>
      <c r="G68" s="9">
        <v>694885.87</v>
      </c>
      <c r="H68" s="9"/>
      <c r="I68" s="9">
        <v>8137.94</v>
      </c>
      <c r="J68" s="9"/>
      <c r="K68" s="20">
        <f t="shared" si="6"/>
        <v>101.70882268116215</v>
      </c>
      <c r="L68" s="32">
        <f t="shared" si="7"/>
        <v>13.554261495441951</v>
      </c>
      <c r="M68" s="32">
        <f t="shared" si="8"/>
        <v>87.13411704221997</v>
      </c>
      <c r="N68" s="74">
        <v>47.155108842707932</v>
      </c>
      <c r="O68" s="74">
        <v>13.651079136690655</v>
      </c>
    </row>
    <row r="69" spans="1:15" ht="12.75" customHeight="1">
      <c r="A69" s="28">
        <v>12</v>
      </c>
      <c r="B69" s="43" t="s">
        <v>67</v>
      </c>
      <c r="C69" s="32">
        <v>1550</v>
      </c>
      <c r="D69" s="32">
        <v>6358.8</v>
      </c>
      <c r="E69" s="9">
        <f t="shared" si="5"/>
        <v>643289.97</v>
      </c>
      <c r="F69" s="9">
        <v>126709.26</v>
      </c>
      <c r="G69" s="9">
        <v>508333.22</v>
      </c>
      <c r="H69" s="9"/>
      <c r="I69" s="9">
        <v>7765.21</v>
      </c>
      <c r="J69" s="9">
        <v>482.28</v>
      </c>
      <c r="K69" s="20">
        <f t="shared" si="6"/>
        <v>101.16530949235704</v>
      </c>
      <c r="L69" s="32">
        <f t="shared" si="7"/>
        <v>19.926599358369501</v>
      </c>
      <c r="M69" s="32">
        <f t="shared" si="8"/>
        <v>79.941690256023136</v>
      </c>
      <c r="N69" s="74">
        <v>-19.487472376385952</v>
      </c>
      <c r="O69" s="74">
        <v>11.454727286714345</v>
      </c>
    </row>
    <row r="70" spans="1:15" ht="12.75" customHeight="1">
      <c r="A70" s="28">
        <v>14</v>
      </c>
      <c r="B70" s="43" t="s">
        <v>110</v>
      </c>
      <c r="C70" s="32">
        <v>819</v>
      </c>
      <c r="D70" s="32">
        <v>7574.8</v>
      </c>
      <c r="E70" s="9">
        <f t="shared" si="5"/>
        <v>748905.80999999994</v>
      </c>
      <c r="F70" s="9">
        <v>67856.23</v>
      </c>
      <c r="G70" s="9">
        <v>675031.34</v>
      </c>
      <c r="H70" s="9"/>
      <c r="I70" s="9">
        <v>6018.24</v>
      </c>
      <c r="J70" s="9"/>
      <c r="K70" s="20">
        <f t="shared" si="6"/>
        <v>98.86806384326978</v>
      </c>
      <c r="L70" s="32">
        <f t="shared" si="7"/>
        <v>8.9581546707503819</v>
      </c>
      <c r="M70" s="32">
        <f t="shared" si="8"/>
        <v>89.11540106669483</v>
      </c>
      <c r="N70" s="74">
        <v>-4.9596305553777427</v>
      </c>
      <c r="O70" s="74">
        <v>9.783223374175293</v>
      </c>
    </row>
    <row r="71" spans="1:15" s="30" customFormat="1" ht="12.75" customHeight="1">
      <c r="A71" s="28">
        <v>17</v>
      </c>
      <c r="B71" s="43" t="s">
        <v>61</v>
      </c>
      <c r="C71" s="32">
        <v>733</v>
      </c>
      <c r="D71" s="32">
        <v>6087.4</v>
      </c>
      <c r="E71" s="9">
        <f t="shared" si="5"/>
        <v>594135.53</v>
      </c>
      <c r="F71" s="9">
        <v>45363.77</v>
      </c>
      <c r="G71" s="9">
        <v>529131.77</v>
      </c>
      <c r="H71" s="9"/>
      <c r="I71" s="9">
        <v>7568</v>
      </c>
      <c r="J71" s="9">
        <v>12071.99</v>
      </c>
      <c r="K71" s="20">
        <f t="shared" si="6"/>
        <v>97.60086900811514</v>
      </c>
      <c r="L71" s="32">
        <f t="shared" si="7"/>
        <v>7.4520764201465317</v>
      </c>
      <c r="M71" s="32">
        <f t="shared" si="8"/>
        <v>86.922457863784217</v>
      </c>
      <c r="N71" s="74">
        <v>-12.512722627097915</v>
      </c>
      <c r="O71" s="74">
        <v>-1.5063291139240533</v>
      </c>
    </row>
    <row r="72" spans="1:15" ht="12.75" customHeight="1">
      <c r="A72" s="28">
        <v>15</v>
      </c>
      <c r="B72" s="43" t="s">
        <v>66</v>
      </c>
      <c r="C72" s="32">
        <v>3610</v>
      </c>
      <c r="D72" s="32">
        <v>7963.5</v>
      </c>
      <c r="E72" s="9">
        <f t="shared" si="5"/>
        <v>776922.04</v>
      </c>
      <c r="F72" s="9">
        <v>132997.67000000001</v>
      </c>
      <c r="G72" s="9">
        <v>627754.49</v>
      </c>
      <c r="H72" s="9"/>
      <c r="I72" s="9">
        <v>16169.88</v>
      </c>
      <c r="J72" s="9"/>
      <c r="K72" s="20">
        <f t="shared" si="6"/>
        <v>97.560374207320905</v>
      </c>
      <c r="L72" s="32">
        <f t="shared" si="7"/>
        <v>16.700906636529165</v>
      </c>
      <c r="M72" s="32">
        <f t="shared" si="8"/>
        <v>78.828968418408991</v>
      </c>
      <c r="N72" s="74">
        <v>1.8540025574083501</v>
      </c>
      <c r="O72" s="74">
        <v>6.9090396011663984</v>
      </c>
    </row>
    <row r="73" spans="1:15" ht="12.75" customHeight="1">
      <c r="A73" s="28">
        <v>16</v>
      </c>
      <c r="B73" s="43" t="s">
        <v>57</v>
      </c>
      <c r="C73" s="32">
        <v>803</v>
      </c>
      <c r="D73" s="32">
        <v>5518.9</v>
      </c>
      <c r="E73" s="9">
        <f t="shared" si="5"/>
        <v>537521.55000000005</v>
      </c>
      <c r="F73" s="9">
        <v>55735.19</v>
      </c>
      <c r="G73" s="9">
        <v>477239.05</v>
      </c>
      <c r="H73" s="9"/>
      <c r="I73" s="9">
        <v>4547.3100000000004</v>
      </c>
      <c r="J73" s="9"/>
      <c r="K73" s="20">
        <f t="shared" si="6"/>
        <v>97.396501114352517</v>
      </c>
      <c r="L73" s="32">
        <f t="shared" si="7"/>
        <v>10.098967185489863</v>
      </c>
      <c r="M73" s="32">
        <f t="shared" si="8"/>
        <v>86.473581692003847</v>
      </c>
      <c r="N73" s="74">
        <v>-6.6164124182773207</v>
      </c>
      <c r="O73" s="74">
        <v>-19.366374957926638</v>
      </c>
    </row>
    <row r="74" spans="1:15" ht="12.75" customHeight="1">
      <c r="A74" s="28">
        <v>18</v>
      </c>
      <c r="B74" s="43" t="s">
        <v>112</v>
      </c>
      <c r="C74" s="32"/>
      <c r="D74" s="32">
        <v>483</v>
      </c>
      <c r="E74" s="9">
        <f t="shared" si="5"/>
        <v>46651.360000000001</v>
      </c>
      <c r="F74" s="9">
        <v>7244.2</v>
      </c>
      <c r="G74" s="9">
        <v>38693.370000000003</v>
      </c>
      <c r="H74" s="9"/>
      <c r="I74" s="9">
        <v>713.79</v>
      </c>
      <c r="J74" s="9"/>
      <c r="K74" s="20">
        <f t="shared" si="6"/>
        <v>96.586666666666673</v>
      </c>
      <c r="L74" s="32">
        <f t="shared" si="7"/>
        <v>14.998343685300206</v>
      </c>
      <c r="M74" s="32">
        <f t="shared" si="8"/>
        <v>80.110496894409948</v>
      </c>
      <c r="N74" s="74">
        <v>-32.127204223908151</v>
      </c>
      <c r="O74" s="74">
        <v>25.063419583967516</v>
      </c>
    </row>
    <row r="75" spans="1:15" ht="12.75" customHeight="1">
      <c r="A75" s="28">
        <v>19</v>
      </c>
      <c r="B75" s="43" t="s">
        <v>68</v>
      </c>
      <c r="C75" s="32">
        <v>637</v>
      </c>
      <c r="D75" s="32">
        <v>5414</v>
      </c>
      <c r="E75" s="9">
        <f t="shared" si="5"/>
        <v>521852.67</v>
      </c>
      <c r="F75" s="9">
        <v>72270.64</v>
      </c>
      <c r="G75" s="9">
        <v>435608.43</v>
      </c>
      <c r="H75" s="9"/>
      <c r="I75" s="9">
        <v>3568.91</v>
      </c>
      <c r="J75" s="9">
        <v>10404.69</v>
      </c>
      <c r="K75" s="20">
        <f t="shared" si="6"/>
        <v>96.38948466937569</v>
      </c>
      <c r="L75" s="32">
        <f t="shared" si="7"/>
        <v>13.348843738455855</v>
      </c>
      <c r="M75" s="32">
        <f t="shared" si="8"/>
        <v>80.459628740302918</v>
      </c>
      <c r="N75" s="74">
        <v>-5.3246381022928091</v>
      </c>
      <c r="O75" s="74">
        <v>6.2966457922278352</v>
      </c>
    </row>
    <row r="76" spans="1:15" ht="12.75" customHeight="1">
      <c r="A76" s="28">
        <v>20</v>
      </c>
      <c r="B76" s="43" t="s">
        <v>70</v>
      </c>
      <c r="C76" s="32">
        <v>391</v>
      </c>
      <c r="D76" s="32">
        <v>5972.5</v>
      </c>
      <c r="E76" s="9">
        <f t="shared" si="5"/>
        <v>565720.77999999991</v>
      </c>
      <c r="F76" s="9">
        <v>59162.02</v>
      </c>
      <c r="G76" s="9">
        <v>499723.92</v>
      </c>
      <c r="H76" s="9"/>
      <c r="I76" s="9">
        <v>6834.84</v>
      </c>
      <c r="J76" s="9"/>
      <c r="K76" s="20">
        <f t="shared" si="6"/>
        <v>94.720934282126393</v>
      </c>
      <c r="L76" s="32">
        <f t="shared" si="7"/>
        <v>9.9057379656760141</v>
      </c>
      <c r="M76" s="32">
        <f t="shared" si="8"/>
        <v>83.670811218082875</v>
      </c>
      <c r="N76" s="74">
        <v>13.122850813384474</v>
      </c>
      <c r="O76" s="74">
        <v>-25.739060441972782</v>
      </c>
    </row>
    <row r="77" spans="1:15" ht="12.75" customHeight="1">
      <c r="A77" s="28">
        <v>22</v>
      </c>
      <c r="B77" s="43" t="s">
        <v>76</v>
      </c>
      <c r="C77" s="32">
        <v>819</v>
      </c>
      <c r="D77" s="32">
        <v>4500</v>
      </c>
      <c r="E77" s="9">
        <f t="shared" si="5"/>
        <v>417134.39</v>
      </c>
      <c r="F77" s="9">
        <v>83842.679999999993</v>
      </c>
      <c r="G77" s="9"/>
      <c r="H77" s="9">
        <v>327704.46000000002</v>
      </c>
      <c r="I77" s="9">
        <v>5587.25</v>
      </c>
      <c r="J77" s="9"/>
      <c r="K77" s="20">
        <f t="shared" si="6"/>
        <v>92.696531111111113</v>
      </c>
      <c r="L77" s="32">
        <f t="shared" si="7"/>
        <v>18.631706666666666</v>
      </c>
      <c r="M77" s="32"/>
      <c r="N77" s="72">
        <v>-11.364162231844773</v>
      </c>
      <c r="O77" s="74">
        <v>19.865810968494756</v>
      </c>
    </row>
    <row r="78" spans="1:15" ht="12.75" customHeight="1">
      <c r="A78" s="28">
        <v>21</v>
      </c>
      <c r="B78" s="43" t="s">
        <v>59</v>
      </c>
      <c r="C78" s="32">
        <v>275</v>
      </c>
      <c r="D78" s="32">
        <v>640.70000000000005</v>
      </c>
      <c r="E78" s="9">
        <f t="shared" si="5"/>
        <v>56438.659999999996</v>
      </c>
      <c r="F78" s="9">
        <v>9333.4</v>
      </c>
      <c r="G78" s="9">
        <v>46414.13</v>
      </c>
      <c r="H78" s="9"/>
      <c r="I78" s="9">
        <v>691.13</v>
      </c>
      <c r="J78" s="9"/>
      <c r="K78" s="20">
        <f t="shared" si="6"/>
        <v>88.089058841891671</v>
      </c>
      <c r="L78" s="32">
        <f t="shared" si="7"/>
        <v>14.567504292180425</v>
      </c>
      <c r="M78" s="32">
        <f t="shared" ref="M78:M84" si="9">G78/D78</f>
        <v>72.442843764632428</v>
      </c>
      <c r="N78" s="74">
        <v>-15.270058975906238</v>
      </c>
      <c r="O78" s="74">
        <v>27.003699136868065</v>
      </c>
    </row>
    <row r="79" spans="1:15" ht="12.75" customHeight="1">
      <c r="A79" s="28">
        <v>23</v>
      </c>
      <c r="B79" s="43" t="s">
        <v>74</v>
      </c>
      <c r="C79" s="32">
        <v>1486</v>
      </c>
      <c r="D79" s="32">
        <v>8948.5</v>
      </c>
      <c r="E79" s="9">
        <f t="shared" si="5"/>
        <v>779891.94000000006</v>
      </c>
      <c r="F79" s="9">
        <v>152324.78</v>
      </c>
      <c r="G79" s="9">
        <v>612627.18000000005</v>
      </c>
      <c r="H79" s="9"/>
      <c r="I79" s="9">
        <v>14939.98</v>
      </c>
      <c r="J79" s="9"/>
      <c r="K79" s="20">
        <f t="shared" si="6"/>
        <v>87.153370956026151</v>
      </c>
      <c r="L79" s="32">
        <f t="shared" si="7"/>
        <v>17.022381404704699</v>
      </c>
      <c r="M79" s="32">
        <f t="shared" si="9"/>
        <v>68.461438229870936</v>
      </c>
      <c r="N79" s="74">
        <v>-19.649662653631793</v>
      </c>
      <c r="O79" s="74">
        <v>12.843185886514121</v>
      </c>
    </row>
    <row r="80" spans="1:15" ht="12.75" customHeight="1">
      <c r="A80" s="28">
        <v>24</v>
      </c>
      <c r="B80" s="43" t="s">
        <v>65</v>
      </c>
      <c r="C80" s="32">
        <v>964</v>
      </c>
      <c r="D80" s="32">
        <v>6636.6</v>
      </c>
      <c r="E80" s="9">
        <f t="shared" si="5"/>
        <v>565667.35</v>
      </c>
      <c r="F80" s="9">
        <v>94000.27</v>
      </c>
      <c r="G80" s="9">
        <v>432501.81</v>
      </c>
      <c r="H80" s="9"/>
      <c r="I80" s="9">
        <v>6634.1</v>
      </c>
      <c r="J80" s="9">
        <v>32531.17</v>
      </c>
      <c r="K80" s="20">
        <f t="shared" si="6"/>
        <v>85.234510140734699</v>
      </c>
      <c r="L80" s="32">
        <f t="shared" si="7"/>
        <v>14.163919778199681</v>
      </c>
      <c r="M80" s="32">
        <f t="shared" si="9"/>
        <v>65.169184522195096</v>
      </c>
      <c r="N80" s="74">
        <v>-14.680924630644782</v>
      </c>
      <c r="O80" s="74">
        <v>3.218280600830937</v>
      </c>
    </row>
    <row r="81" spans="1:15" s="33" customFormat="1" ht="12.75" customHeight="1">
      <c r="A81" s="28">
        <v>25</v>
      </c>
      <c r="B81" s="43" t="s">
        <v>73</v>
      </c>
      <c r="C81" s="32">
        <v>1503</v>
      </c>
      <c r="D81" s="32">
        <v>9696.9</v>
      </c>
      <c r="E81" s="9">
        <f t="shared" si="5"/>
        <v>816346.96</v>
      </c>
      <c r="F81" s="9">
        <v>144855.46</v>
      </c>
      <c r="G81" s="9">
        <v>655868.69999999995</v>
      </c>
      <c r="H81" s="9"/>
      <c r="I81" s="9">
        <v>15622.8</v>
      </c>
      <c r="J81" s="9"/>
      <c r="K81" s="20">
        <f t="shared" si="6"/>
        <v>84.18638533964463</v>
      </c>
      <c r="L81" s="32">
        <f t="shared" si="7"/>
        <v>14.938326681723025</v>
      </c>
      <c r="M81" s="32">
        <f t="shared" si="9"/>
        <v>67.636945828048141</v>
      </c>
      <c r="N81" s="74">
        <v>-11.426919332979097</v>
      </c>
      <c r="O81" s="74">
        <v>-5.9954622802041939</v>
      </c>
    </row>
    <row r="82" spans="1:15" s="30" customFormat="1" ht="12.75" customHeight="1">
      <c r="A82" s="28">
        <v>26</v>
      </c>
      <c r="B82" s="43" t="s">
        <v>62</v>
      </c>
      <c r="C82" s="32">
        <v>417</v>
      </c>
      <c r="D82" s="32">
        <v>3159.1</v>
      </c>
      <c r="E82" s="9">
        <f t="shared" si="5"/>
        <v>262911.49</v>
      </c>
      <c r="F82" s="9">
        <v>61564.27</v>
      </c>
      <c r="G82" s="9">
        <v>199193.46</v>
      </c>
      <c r="H82" s="9"/>
      <c r="I82" s="9">
        <v>2153.7600000000002</v>
      </c>
      <c r="J82" s="9"/>
      <c r="K82" s="20">
        <f t="shared" si="6"/>
        <v>83.22354151498844</v>
      </c>
      <c r="L82" s="32">
        <f t="shared" si="7"/>
        <v>19.487914279383368</v>
      </c>
      <c r="M82" s="32">
        <f t="shared" si="9"/>
        <v>63.053863442119592</v>
      </c>
      <c r="N82" s="74">
        <v>-43.35410176531672</v>
      </c>
      <c r="O82" s="74">
        <v>-5.5185367380707504</v>
      </c>
    </row>
    <row r="83" spans="1:15" ht="12.75" customHeight="1">
      <c r="A83" s="28">
        <v>27</v>
      </c>
      <c r="B83" s="43" t="s">
        <v>72</v>
      </c>
      <c r="C83" s="32">
        <v>1001</v>
      </c>
      <c r="D83" s="32">
        <v>6485.9</v>
      </c>
      <c r="E83" s="9">
        <f t="shared" si="5"/>
        <v>526552.99</v>
      </c>
      <c r="F83" s="9">
        <v>145981.13</v>
      </c>
      <c r="G83" s="9">
        <v>358918.33</v>
      </c>
      <c r="H83" s="9"/>
      <c r="I83" s="9">
        <v>5388.65</v>
      </c>
      <c r="J83" s="9">
        <v>16264.88</v>
      </c>
      <c r="K83" s="20">
        <f t="shared" si="6"/>
        <v>81.18425970181471</v>
      </c>
      <c r="L83" s="32">
        <f t="shared" si="7"/>
        <v>22.50745925777456</v>
      </c>
      <c r="M83" s="32">
        <f t="shared" si="9"/>
        <v>55.338246041412916</v>
      </c>
      <c r="N83" s="74">
        <v>-12.156487278614463</v>
      </c>
      <c r="O83" s="74">
        <v>5.710670603121045</v>
      </c>
    </row>
    <row r="84" spans="1:15" ht="12.75" customHeight="1">
      <c r="A84" s="28">
        <v>28</v>
      </c>
      <c r="B84" s="43" t="s">
        <v>79</v>
      </c>
      <c r="C84" s="32">
        <v>1702</v>
      </c>
      <c r="D84" s="32">
        <v>6588</v>
      </c>
      <c r="E84" s="9">
        <f t="shared" si="5"/>
        <v>526818.73</v>
      </c>
      <c r="F84" s="9">
        <v>161166.18</v>
      </c>
      <c r="G84" s="9">
        <v>356675.8</v>
      </c>
      <c r="H84" s="9"/>
      <c r="I84" s="9">
        <v>8976.75</v>
      </c>
      <c r="J84" s="9"/>
      <c r="K84" s="20">
        <f t="shared" si="6"/>
        <v>79.966413175470549</v>
      </c>
      <c r="L84" s="32">
        <f t="shared" si="7"/>
        <v>24.463597449908924</v>
      </c>
      <c r="M84" s="32">
        <f t="shared" si="9"/>
        <v>54.140224650880384</v>
      </c>
      <c r="N84" s="74">
        <v>15.996936770693296</v>
      </c>
      <c r="O84" s="74">
        <v>10.726353039966412</v>
      </c>
    </row>
    <row r="85" spans="1:15" s="30" customFormat="1" ht="12.75" customHeight="1">
      <c r="A85" s="28">
        <v>29</v>
      </c>
      <c r="B85" s="43" t="s">
        <v>78</v>
      </c>
      <c r="C85" s="32">
        <v>1158</v>
      </c>
      <c r="D85" s="32">
        <v>4825.07</v>
      </c>
      <c r="E85" s="9">
        <f t="shared" si="5"/>
        <v>378668.97000000003</v>
      </c>
      <c r="F85" s="9">
        <v>99828.63</v>
      </c>
      <c r="G85" s="9"/>
      <c r="H85" s="9">
        <v>272308.84000000003</v>
      </c>
      <c r="I85" s="9">
        <v>6531.5</v>
      </c>
      <c r="J85" s="9"/>
      <c r="K85" s="20">
        <f t="shared" si="6"/>
        <v>78.479476981681103</v>
      </c>
      <c r="L85" s="32">
        <f t="shared" si="7"/>
        <v>20.689571343006424</v>
      </c>
      <c r="M85" s="32">
        <f>H85/5496</f>
        <v>49.546732168850077</v>
      </c>
      <c r="N85" s="72">
        <v>-30.271084337349393</v>
      </c>
      <c r="O85" s="74">
        <v>-8.9718384697130773</v>
      </c>
    </row>
    <row r="86" spans="1:15" s="30" customFormat="1" ht="12.75" customHeight="1">
      <c r="A86" s="28">
        <v>30</v>
      </c>
      <c r="B86" s="43" t="s">
        <v>149</v>
      </c>
      <c r="C86" s="32">
        <v>627</v>
      </c>
      <c r="D86" s="32">
        <v>9425</v>
      </c>
      <c r="E86" s="9">
        <f t="shared" si="5"/>
        <v>735591.36</v>
      </c>
      <c r="F86" s="9">
        <v>346362.18</v>
      </c>
      <c r="G86" s="9">
        <v>350466.42</v>
      </c>
      <c r="H86" s="9"/>
      <c r="I86" s="9">
        <v>8952.4599999999991</v>
      </c>
      <c r="J86" s="9">
        <v>29810.3</v>
      </c>
      <c r="K86" s="20">
        <f t="shared" si="6"/>
        <v>78.046828647214852</v>
      </c>
      <c r="L86" s="32">
        <f t="shared" si="7"/>
        <v>36.749302917771885</v>
      </c>
      <c r="M86" s="32"/>
    </row>
    <row r="87" spans="1:15" ht="12.75" customHeight="1">
      <c r="A87" s="28">
        <v>31</v>
      </c>
      <c r="B87" s="43" t="s">
        <v>63</v>
      </c>
      <c r="C87" s="32">
        <v>1411</v>
      </c>
      <c r="D87" s="32">
        <v>8391.57</v>
      </c>
      <c r="E87" s="9">
        <f t="shared" si="5"/>
        <v>633839.90999999992</v>
      </c>
      <c r="F87" s="9">
        <v>143536.12</v>
      </c>
      <c r="G87" s="9">
        <v>475166</v>
      </c>
      <c r="H87" s="9"/>
      <c r="I87" s="9">
        <v>7614.96</v>
      </c>
      <c r="J87" s="9">
        <v>7522.83</v>
      </c>
      <c r="K87" s="20">
        <f t="shared" si="6"/>
        <v>75.532934838176871</v>
      </c>
      <c r="L87" s="32">
        <f t="shared" si="7"/>
        <v>17.104799221123102</v>
      </c>
      <c r="M87" s="32">
        <f>G87/D87</f>
        <v>56.624207389082137</v>
      </c>
      <c r="N87" s="74">
        <v>-43.2392525806873</v>
      </c>
      <c r="O87" s="74">
        <v>9.1733083294264617</v>
      </c>
    </row>
    <row r="88" spans="1:15" ht="12.75" customHeight="1">
      <c r="A88" s="28">
        <v>32</v>
      </c>
      <c r="B88" s="43" t="s">
        <v>69</v>
      </c>
      <c r="C88" s="32">
        <v>859</v>
      </c>
      <c r="D88" s="32">
        <v>4645</v>
      </c>
      <c r="E88" s="9">
        <f t="shared" si="5"/>
        <v>342034.69</v>
      </c>
      <c r="F88" s="9">
        <v>92218.59</v>
      </c>
      <c r="G88" s="9">
        <v>247255.64</v>
      </c>
      <c r="H88" s="9"/>
      <c r="I88" s="9">
        <v>2560.46</v>
      </c>
      <c r="J88" s="9"/>
      <c r="K88" s="20">
        <f t="shared" si="6"/>
        <v>73.635024757804089</v>
      </c>
      <c r="L88" s="32">
        <f t="shared" si="7"/>
        <v>19.85330247578041</v>
      </c>
      <c r="M88" s="32">
        <f>G88/D88</f>
        <v>53.230493003229284</v>
      </c>
      <c r="N88" s="74">
        <v>-38.543642617921748</v>
      </c>
      <c r="O88" s="74">
        <v>4.2883962978821586</v>
      </c>
    </row>
    <row r="89" spans="1:15" ht="12.75" customHeight="1">
      <c r="A89" s="28">
        <v>33</v>
      </c>
      <c r="B89" s="43" t="s">
        <v>81</v>
      </c>
      <c r="C89" s="32">
        <v>667</v>
      </c>
      <c r="D89" s="32">
        <v>8159</v>
      </c>
      <c r="E89" s="9">
        <f t="shared" si="5"/>
        <v>600002.32999999996</v>
      </c>
      <c r="F89" s="9">
        <v>143145.09</v>
      </c>
      <c r="G89" s="9">
        <v>435407.98</v>
      </c>
      <c r="H89" s="9"/>
      <c r="I89" s="9">
        <v>7936.25</v>
      </c>
      <c r="J89" s="9">
        <v>13513.01</v>
      </c>
      <c r="K89" s="20">
        <f t="shared" si="6"/>
        <v>73.538709400661844</v>
      </c>
      <c r="L89" s="32">
        <f t="shared" si="7"/>
        <v>17.544440495158721</v>
      </c>
      <c r="M89" s="32">
        <f>G89/D89</f>
        <v>53.365360951096946</v>
      </c>
      <c r="N89" s="74">
        <v>-21.564807431630825</v>
      </c>
      <c r="O89" s="74">
        <v>3.5218536071616597</v>
      </c>
    </row>
    <row r="90" spans="1:15" ht="12.75" customHeight="1">
      <c r="A90" s="28">
        <v>34</v>
      </c>
      <c r="B90" s="43" t="s">
        <v>77</v>
      </c>
      <c r="C90" s="32">
        <v>1401</v>
      </c>
      <c r="D90" s="32">
        <v>9128.9</v>
      </c>
      <c r="E90" s="9">
        <f t="shared" si="5"/>
        <v>579302.94000000006</v>
      </c>
      <c r="F90" s="9">
        <v>133859.81</v>
      </c>
      <c r="G90" s="9">
        <v>433779.58</v>
      </c>
      <c r="H90" s="9"/>
      <c r="I90" s="9">
        <v>11663.55</v>
      </c>
      <c r="J90" s="61"/>
      <c r="K90" s="20">
        <f t="shared" si="6"/>
        <v>63.458131866928113</v>
      </c>
      <c r="L90" s="32">
        <f t="shared" si="7"/>
        <v>14.663301164433831</v>
      </c>
      <c r="M90" s="32">
        <f>G90/D90</f>
        <v>47.517179506840918</v>
      </c>
      <c r="N90" s="74">
        <v>-7.6041490759986914</v>
      </c>
      <c r="O90" s="74">
        <v>14.542422658602746</v>
      </c>
    </row>
    <row r="91" spans="1:15" ht="12.75" customHeight="1">
      <c r="A91" s="28">
        <v>35</v>
      </c>
      <c r="B91" s="43" t="s">
        <v>143</v>
      </c>
      <c r="C91" s="32">
        <v>57</v>
      </c>
      <c r="D91" s="32">
        <v>670.71</v>
      </c>
      <c r="E91" s="9">
        <f t="shared" si="5"/>
        <v>24198.84</v>
      </c>
      <c r="F91" s="9">
        <v>23236.87</v>
      </c>
      <c r="G91" s="61"/>
      <c r="H91" s="61"/>
      <c r="I91" s="9">
        <v>961.97</v>
      </c>
      <c r="J91" s="62"/>
      <c r="K91" s="20">
        <f t="shared" si="6"/>
        <v>36.079438207272887</v>
      </c>
      <c r="L91" s="32">
        <f t="shared" si="7"/>
        <v>34.645181971343796</v>
      </c>
      <c r="M91" s="32"/>
      <c r="N91" s="75"/>
      <c r="O91" s="77">
        <v>13.997113997114013</v>
      </c>
    </row>
    <row r="92" spans="1:15" s="2" customFormat="1" ht="12.75" customHeight="1">
      <c r="A92" s="11"/>
      <c r="B92" s="12" t="s">
        <v>82</v>
      </c>
      <c r="C92" s="21">
        <f t="shared" ref="C92:J92" si="10">SUM(C57:C91)</f>
        <v>33293</v>
      </c>
      <c r="D92" s="21">
        <f t="shared" si="10"/>
        <v>200979.86000000002</v>
      </c>
      <c r="E92" s="22">
        <f t="shared" si="10"/>
        <v>19887052.380000003</v>
      </c>
      <c r="F92" s="22">
        <f>SUM(F57:F91)</f>
        <v>4306827.46</v>
      </c>
      <c r="G92" s="22">
        <f t="shared" si="10"/>
        <v>14050640.350000003</v>
      </c>
      <c r="H92" s="22">
        <f t="shared" si="10"/>
        <v>865051.1100000001</v>
      </c>
      <c r="I92" s="22">
        <f>SUM(I57:I91)</f>
        <v>265610.5</v>
      </c>
      <c r="J92" s="22">
        <f t="shared" si="10"/>
        <v>398922.96</v>
      </c>
      <c r="K92" s="20"/>
      <c r="L92" s="32"/>
      <c r="M92" s="32"/>
      <c r="N92" s="78"/>
      <c r="O92" s="75"/>
    </row>
    <row r="93" spans="1:15" s="2" customFormat="1" ht="12.75" customHeight="1">
      <c r="A93" s="11"/>
      <c r="B93" s="12" t="s">
        <v>137</v>
      </c>
      <c r="C93" s="21"/>
      <c r="D93" s="21"/>
      <c r="E93" s="22"/>
      <c r="F93" s="22"/>
      <c r="G93" s="22"/>
      <c r="H93" s="22"/>
      <c r="I93" s="22"/>
      <c r="J93" s="22"/>
      <c r="K93" s="21">
        <f>E92/D92</f>
        <v>98.950473843498557</v>
      </c>
      <c r="L93" s="29">
        <f>F92/D92</f>
        <v>21.429149468011371</v>
      </c>
      <c r="M93" s="41">
        <f>AVERAGE(M57:M90)</f>
        <v>77.249985744696872</v>
      </c>
      <c r="N93" s="41">
        <f>AVERAGE(N57:N90)</f>
        <v>-11.827066463945947</v>
      </c>
      <c r="O93" s="41">
        <f>AVERAGE(O57:O90)</f>
        <v>2.2817696491158479</v>
      </c>
    </row>
    <row r="94" spans="1:15" s="2" customFormat="1" ht="36" customHeight="1">
      <c r="B94" s="5"/>
      <c r="C94" s="23"/>
      <c r="D94" s="23"/>
      <c r="E94" s="24"/>
      <c r="F94" s="24"/>
      <c r="G94" s="24"/>
      <c r="H94" s="24"/>
      <c r="I94" s="24"/>
      <c r="J94" s="24"/>
      <c r="K94" s="23"/>
      <c r="L94" s="35"/>
      <c r="M94" s="23"/>
      <c r="N94" s="26"/>
    </row>
    <row r="95" spans="1:15" s="2" customFormat="1" ht="36" customHeight="1">
      <c r="B95" s="5"/>
      <c r="C95" s="23"/>
      <c r="D95" s="23"/>
      <c r="E95" s="24"/>
      <c r="F95" s="24"/>
      <c r="G95" s="24"/>
      <c r="H95" s="24"/>
      <c r="I95" s="24"/>
      <c r="J95" s="24"/>
      <c r="K95" s="23"/>
      <c r="L95" s="35"/>
      <c r="M95" s="23"/>
      <c r="N95" s="26"/>
    </row>
    <row r="96" spans="1:15" s="2" customFormat="1" ht="36" customHeight="1">
      <c r="B96" s="5"/>
      <c r="C96" s="23"/>
      <c r="D96" s="23"/>
      <c r="E96" s="24"/>
      <c r="F96" s="24"/>
      <c r="G96" s="24"/>
      <c r="H96" s="24"/>
      <c r="I96" s="24"/>
      <c r="J96" s="24"/>
      <c r="K96" s="23"/>
      <c r="L96" s="35"/>
      <c r="M96" s="23"/>
      <c r="N96" s="26"/>
    </row>
    <row r="97" spans="1:15" s="2" customFormat="1" ht="36" customHeight="1">
      <c r="B97" s="5"/>
      <c r="C97" s="23"/>
      <c r="D97" s="23"/>
      <c r="E97" s="24"/>
      <c r="F97" s="24"/>
      <c r="G97" s="24"/>
      <c r="H97" s="24"/>
      <c r="I97" s="24"/>
      <c r="J97" s="24"/>
      <c r="K97" s="23"/>
      <c r="L97" s="35"/>
      <c r="M97" s="23"/>
      <c r="N97" s="26"/>
    </row>
    <row r="98" spans="1:15" s="2" customFormat="1" ht="18.75" customHeight="1">
      <c r="B98" s="5"/>
      <c r="C98" s="23"/>
      <c r="D98" s="23"/>
      <c r="E98" s="24"/>
      <c r="F98" s="25"/>
      <c r="G98" s="25"/>
      <c r="H98" s="25"/>
      <c r="I98" s="25"/>
      <c r="J98" s="25"/>
      <c r="K98" s="23"/>
      <c r="L98" s="23"/>
      <c r="M98" s="23"/>
      <c r="N98" s="26"/>
    </row>
    <row r="99" spans="1:15" s="2" customFormat="1" ht="12.75" customHeight="1">
      <c r="A99" s="87" t="s">
        <v>0</v>
      </c>
      <c r="B99" s="88" t="s">
        <v>1</v>
      </c>
      <c r="C99" s="88" t="s">
        <v>2</v>
      </c>
      <c r="D99" s="88" t="s">
        <v>3</v>
      </c>
      <c r="E99" s="88" t="s">
        <v>4</v>
      </c>
      <c r="F99" s="88" t="s">
        <v>5</v>
      </c>
      <c r="G99" s="88"/>
      <c r="H99" s="88"/>
      <c r="I99" s="88"/>
      <c r="J99" s="88"/>
      <c r="K99" s="88" t="s">
        <v>6</v>
      </c>
      <c r="L99" s="88"/>
      <c r="M99" s="88"/>
      <c r="N99" s="88" t="s">
        <v>154</v>
      </c>
      <c r="O99" s="88" t="s">
        <v>153</v>
      </c>
    </row>
    <row r="100" spans="1:15" s="2" customFormat="1" ht="39.75" customHeight="1">
      <c r="A100" s="87"/>
      <c r="B100" s="88"/>
      <c r="C100" s="88"/>
      <c r="D100" s="88"/>
      <c r="E100" s="88"/>
      <c r="F100" s="7" t="s">
        <v>7</v>
      </c>
      <c r="G100" s="7" t="s">
        <v>8</v>
      </c>
      <c r="H100" s="7" t="s">
        <v>9</v>
      </c>
      <c r="I100" s="7" t="s">
        <v>10</v>
      </c>
      <c r="J100" s="7" t="s">
        <v>11</v>
      </c>
      <c r="K100" s="7" t="s">
        <v>12</v>
      </c>
      <c r="L100" s="7" t="s">
        <v>13</v>
      </c>
      <c r="M100" s="7" t="s">
        <v>14</v>
      </c>
      <c r="N100" s="88"/>
      <c r="O100" s="88"/>
    </row>
    <row r="101" spans="1:15" s="2" customFormat="1" ht="14.25" customHeight="1">
      <c r="A101" s="79" t="s">
        <v>103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</row>
    <row r="102" spans="1:15" s="2" customFormat="1" ht="12.75" customHeight="1">
      <c r="A102" s="28">
        <v>1</v>
      </c>
      <c r="B102" s="48" t="s">
        <v>116</v>
      </c>
      <c r="C102" s="21"/>
      <c r="D102" s="29">
        <v>592.70000000000005</v>
      </c>
      <c r="E102" s="49">
        <f t="shared" ref="E102:E110" si="11">SUM(F102:J102)</f>
        <v>144258.95300000001</v>
      </c>
      <c r="F102" s="49">
        <v>28493.852999999999</v>
      </c>
      <c r="G102" s="49">
        <v>113743.492</v>
      </c>
      <c r="H102" s="63"/>
      <c r="I102" s="49">
        <v>2021.6079999999999</v>
      </c>
      <c r="J102" s="63"/>
      <c r="K102" s="50">
        <f t="shared" ref="K102:K110" si="12">E102/D102</f>
        <v>243.39286823013327</v>
      </c>
      <c r="L102" s="51">
        <f t="shared" ref="L102:L110" si="13">F102/D102</f>
        <v>48.074663404757885</v>
      </c>
      <c r="M102" s="51">
        <f>G102/D102</f>
        <v>191.90735954108317</v>
      </c>
      <c r="N102" s="74">
        <v>-9.963681869499581</v>
      </c>
      <c r="O102" s="74">
        <v>4.3612637362637088</v>
      </c>
    </row>
    <row r="103" spans="1:15" s="2" customFormat="1" ht="12.75" customHeight="1">
      <c r="A103" s="28">
        <v>2</v>
      </c>
      <c r="B103" s="48" t="s">
        <v>117</v>
      </c>
      <c r="C103" s="21"/>
      <c r="D103" s="29">
        <v>2500</v>
      </c>
      <c r="E103" s="49">
        <f t="shared" si="11"/>
        <v>585671.52099999995</v>
      </c>
      <c r="F103" s="49">
        <v>312265.81900000002</v>
      </c>
      <c r="G103" s="49">
        <v>268943.53399999999</v>
      </c>
      <c r="H103" s="63"/>
      <c r="I103" s="49">
        <v>4462.1679999999997</v>
      </c>
      <c r="J103" s="63"/>
      <c r="K103" s="50">
        <f t="shared" si="12"/>
        <v>234.26860839999998</v>
      </c>
      <c r="L103" s="51">
        <f t="shared" si="13"/>
        <v>124.90632760000001</v>
      </c>
      <c r="M103" s="51">
        <f>G103/D103</f>
        <v>107.5774136</v>
      </c>
      <c r="N103" s="74">
        <v>-13.205469640899409</v>
      </c>
      <c r="O103" s="74">
        <v>-2.5032317636195671</v>
      </c>
    </row>
    <row r="104" spans="1:15" s="2" customFormat="1" ht="12.75" customHeight="1">
      <c r="A104" s="28">
        <v>3</v>
      </c>
      <c r="B104" s="52" t="s">
        <v>132</v>
      </c>
      <c r="C104" s="29">
        <v>1060</v>
      </c>
      <c r="D104" s="53">
        <v>1767</v>
      </c>
      <c r="E104" s="49">
        <f t="shared" si="11"/>
        <v>364610.8</v>
      </c>
      <c r="F104" s="49">
        <v>236484.48000000001</v>
      </c>
      <c r="G104" s="49"/>
      <c r="H104" s="49">
        <v>123817</v>
      </c>
      <c r="I104" s="49">
        <v>4309.32</v>
      </c>
      <c r="J104" s="63"/>
      <c r="K104" s="50">
        <f t="shared" si="12"/>
        <v>206.34453876627052</v>
      </c>
      <c r="L104" s="51">
        <f t="shared" si="13"/>
        <v>133.83388794567063</v>
      </c>
      <c r="M104" s="51"/>
      <c r="N104" s="72">
        <v>4.0539106441685391</v>
      </c>
      <c r="O104" s="74">
        <v>-7.6815642458100655</v>
      </c>
    </row>
    <row r="105" spans="1:15" s="2" customFormat="1" ht="12.75" customHeight="1">
      <c r="A105" s="28">
        <v>4</v>
      </c>
      <c r="B105" s="48" t="s">
        <v>125</v>
      </c>
      <c r="C105" s="29">
        <v>44</v>
      </c>
      <c r="D105" s="53">
        <v>670</v>
      </c>
      <c r="E105" s="49">
        <f t="shared" si="11"/>
        <v>128868.37000000001</v>
      </c>
      <c r="F105" s="49">
        <v>71120.168000000005</v>
      </c>
      <c r="G105" s="49"/>
      <c r="H105" s="49">
        <v>55845.137999999999</v>
      </c>
      <c r="I105" s="49">
        <v>1903.0640000000001</v>
      </c>
      <c r="J105" s="63"/>
      <c r="K105" s="50">
        <f t="shared" si="12"/>
        <v>192.34085074626867</v>
      </c>
      <c r="L105" s="51">
        <f t="shared" si="13"/>
        <v>106.14950447761194</v>
      </c>
      <c r="M105" s="51"/>
      <c r="N105" s="72">
        <v>-17.816721431179261</v>
      </c>
      <c r="O105" s="74">
        <v>25.897166841552988</v>
      </c>
    </row>
    <row r="106" spans="1:15" s="2" customFormat="1" ht="12.75" customHeight="1">
      <c r="A106" s="28">
        <v>5</v>
      </c>
      <c r="B106" s="52" t="s">
        <v>106</v>
      </c>
      <c r="C106" s="29">
        <v>200</v>
      </c>
      <c r="D106" s="53">
        <v>1186</v>
      </c>
      <c r="E106" s="49">
        <f t="shared" si="11"/>
        <v>203891.304</v>
      </c>
      <c r="F106" s="49">
        <v>43551.95</v>
      </c>
      <c r="G106" s="49"/>
      <c r="H106" s="49">
        <v>158018.63</v>
      </c>
      <c r="I106" s="49">
        <v>2320.7240000000002</v>
      </c>
      <c r="J106" s="63"/>
      <c r="K106" s="50">
        <f t="shared" si="12"/>
        <v>171.91509612141652</v>
      </c>
      <c r="L106" s="51">
        <f t="shared" si="13"/>
        <v>36.721711635750417</v>
      </c>
      <c r="M106" s="51"/>
      <c r="N106" s="72">
        <v>-1.9137485648679728</v>
      </c>
      <c r="O106" s="74">
        <v>3.1276415891800582</v>
      </c>
    </row>
    <row r="107" spans="1:15" s="2" customFormat="1" ht="12.75" customHeight="1">
      <c r="A107" s="28">
        <v>6</v>
      </c>
      <c r="B107" s="48" t="s">
        <v>104</v>
      </c>
      <c r="C107" s="21"/>
      <c r="D107" s="53">
        <v>956</v>
      </c>
      <c r="E107" s="49">
        <f t="shared" si="11"/>
        <v>147710.18799999999</v>
      </c>
      <c r="F107" s="49">
        <v>49267.66</v>
      </c>
      <c r="G107" s="49"/>
      <c r="H107" s="49">
        <v>96751</v>
      </c>
      <c r="I107" s="49">
        <v>1691.528</v>
      </c>
      <c r="J107" s="63"/>
      <c r="K107" s="50">
        <f t="shared" si="12"/>
        <v>154.50856485355649</v>
      </c>
      <c r="L107" s="51">
        <f t="shared" si="13"/>
        <v>51.535209205020927</v>
      </c>
      <c r="M107" s="51"/>
      <c r="N107" s="72">
        <v>-18.74723328906596</v>
      </c>
      <c r="O107" s="74">
        <v>15.992982456140354</v>
      </c>
    </row>
    <row r="108" spans="1:15" s="2" customFormat="1" ht="12.75" customHeight="1">
      <c r="A108" s="28">
        <v>7</v>
      </c>
      <c r="B108" s="52" t="s">
        <v>105</v>
      </c>
      <c r="C108" s="21"/>
      <c r="D108" s="53">
        <v>1587.7</v>
      </c>
      <c r="E108" s="49">
        <f t="shared" si="11"/>
        <v>245013.37400000001</v>
      </c>
      <c r="F108" s="49">
        <v>114212.48</v>
      </c>
      <c r="G108" s="49">
        <v>127768.84</v>
      </c>
      <c r="H108" s="63"/>
      <c r="I108" s="49">
        <v>3032.0540000000001</v>
      </c>
      <c r="J108" s="63"/>
      <c r="K108" s="50">
        <f t="shared" si="12"/>
        <v>154.31969137746427</v>
      </c>
      <c r="L108" s="51">
        <f t="shared" si="13"/>
        <v>71.935806512565335</v>
      </c>
      <c r="M108" s="51">
        <f>G108/D108</f>
        <v>80.474170183283988</v>
      </c>
      <c r="N108" s="74">
        <v>-13.795302630772056</v>
      </c>
      <c r="O108" s="74">
        <v>-0.76409495548959683</v>
      </c>
    </row>
    <row r="109" spans="1:15" s="34" customFormat="1" ht="12.75" customHeight="1">
      <c r="A109" s="28">
        <v>8</v>
      </c>
      <c r="B109" s="48" t="s">
        <v>124</v>
      </c>
      <c r="C109" s="29">
        <v>10</v>
      </c>
      <c r="D109" s="29">
        <v>712.9</v>
      </c>
      <c r="E109" s="49">
        <f t="shared" si="11"/>
        <v>73613.323999999993</v>
      </c>
      <c r="F109" s="49">
        <v>23726.79</v>
      </c>
      <c r="G109" s="49">
        <v>48356.27</v>
      </c>
      <c r="H109" s="63"/>
      <c r="I109" s="49">
        <v>1530.2639999999999</v>
      </c>
      <c r="J109" s="63"/>
      <c r="K109" s="50">
        <f t="shared" si="12"/>
        <v>103.25897601346612</v>
      </c>
      <c r="L109" s="51">
        <f t="shared" si="13"/>
        <v>33.282073222050784</v>
      </c>
      <c r="M109" s="51">
        <f>G109/D109</f>
        <v>67.830368915696454</v>
      </c>
      <c r="N109" s="74">
        <v>-45.803170791060289</v>
      </c>
      <c r="O109" s="74">
        <v>-7.1526980482204578</v>
      </c>
    </row>
    <row r="110" spans="1:15" s="34" customFormat="1" ht="12.75" customHeight="1">
      <c r="A110" s="28">
        <v>9</v>
      </c>
      <c r="B110" s="48" t="s">
        <v>118</v>
      </c>
      <c r="C110" s="54"/>
      <c r="D110" s="53">
        <v>2972.1</v>
      </c>
      <c r="E110" s="49">
        <f t="shared" si="11"/>
        <v>138924.223</v>
      </c>
      <c r="F110" s="49">
        <v>118051.739</v>
      </c>
      <c r="G110" s="49">
        <v>20252.455999999998</v>
      </c>
      <c r="H110" s="63"/>
      <c r="I110" s="49">
        <v>620.02800000000002</v>
      </c>
      <c r="J110" s="63"/>
      <c r="K110" s="50">
        <f t="shared" si="12"/>
        <v>46.74278220786649</v>
      </c>
      <c r="L110" s="51">
        <f t="shared" si="13"/>
        <v>39.719975438242322</v>
      </c>
      <c r="M110" s="51">
        <f>G110/D110</f>
        <v>6.8141906396150862</v>
      </c>
      <c r="N110" s="74">
        <v>0.19172829361819765</v>
      </c>
      <c r="O110" s="74">
        <v>1.0779352226720533</v>
      </c>
    </row>
    <row r="111" spans="1:15" s="2" customFormat="1" ht="12.75" customHeight="1">
      <c r="A111" s="11"/>
      <c r="B111" s="12" t="s">
        <v>107</v>
      </c>
      <c r="C111" s="21">
        <f t="shared" ref="C111:I111" si="14">SUM(C102:C110)</f>
        <v>1314</v>
      </c>
      <c r="D111" s="21">
        <f t="shared" si="14"/>
        <v>12944.4</v>
      </c>
      <c r="E111" s="22">
        <f t="shared" si="14"/>
        <v>2032562.0570000003</v>
      </c>
      <c r="F111" s="22">
        <f t="shared" si="14"/>
        <v>997174.93900000001</v>
      </c>
      <c r="G111" s="22">
        <f t="shared" si="14"/>
        <v>579064.59199999995</v>
      </c>
      <c r="H111" s="22">
        <f t="shared" si="14"/>
        <v>434431.76800000004</v>
      </c>
      <c r="I111" s="22">
        <f t="shared" si="14"/>
        <v>21890.757999999998</v>
      </c>
      <c r="J111" s="22"/>
      <c r="K111" s="50"/>
      <c r="L111" s="51"/>
      <c r="M111" s="50"/>
      <c r="N111" s="51"/>
      <c r="O111" s="51"/>
    </row>
    <row r="112" spans="1:15" s="2" customFormat="1" ht="12.75" customHeight="1">
      <c r="A112" s="11"/>
      <c r="B112" s="12" t="s">
        <v>138</v>
      </c>
      <c r="C112" s="21"/>
      <c r="D112" s="21"/>
      <c r="E112" s="22"/>
      <c r="F112" s="22"/>
      <c r="G112" s="22"/>
      <c r="H112" s="22"/>
      <c r="I112" s="22"/>
      <c r="J112" s="22"/>
      <c r="K112" s="50">
        <f>E111/D111</f>
        <v>157.02250061802789</v>
      </c>
      <c r="L112" s="51">
        <f>F111/D111</f>
        <v>77.035238326998552</v>
      </c>
      <c r="M112" s="41">
        <f>AVERAGE(M102:M110)</f>
        <v>90.92070057593574</v>
      </c>
      <c r="N112" s="41">
        <f>AVERAGE(N102:N110)</f>
        <v>-12.999965475506421</v>
      </c>
      <c r="O112" s="41">
        <f>AVERAGE(O102:O110)</f>
        <v>3.5950445369632749</v>
      </c>
    </row>
    <row r="113" spans="1:15" s="2" customFormat="1" ht="12.75" customHeight="1">
      <c r="B113" s="5"/>
      <c r="C113" s="23"/>
      <c r="D113" s="23"/>
      <c r="E113" s="24"/>
      <c r="F113" s="25"/>
      <c r="G113" s="25"/>
      <c r="H113" s="25"/>
      <c r="I113" s="25"/>
      <c r="J113" s="25"/>
      <c r="K113" s="23"/>
      <c r="L113" s="23"/>
      <c r="M113" s="23"/>
      <c r="N113" s="26"/>
    </row>
    <row r="114" spans="1:15" s="45" customFormat="1" ht="25.5" customHeight="1">
      <c r="A114" s="82" t="s">
        <v>0</v>
      </c>
      <c r="B114" s="80" t="s">
        <v>1</v>
      </c>
      <c r="C114" s="80" t="s">
        <v>2</v>
      </c>
      <c r="D114" s="80" t="s">
        <v>3</v>
      </c>
      <c r="E114" s="80" t="s">
        <v>4</v>
      </c>
      <c r="F114" s="95" t="s">
        <v>5</v>
      </c>
      <c r="G114" s="96"/>
      <c r="H114" s="96"/>
      <c r="I114" s="96"/>
      <c r="J114" s="97"/>
      <c r="K114" s="95" t="s">
        <v>6</v>
      </c>
      <c r="L114" s="96"/>
      <c r="M114" s="97"/>
      <c r="N114" s="80" t="s">
        <v>154</v>
      </c>
      <c r="O114" s="80" t="s">
        <v>153</v>
      </c>
    </row>
    <row r="115" spans="1:15" s="45" customFormat="1" ht="38.25" customHeight="1">
      <c r="A115" s="83"/>
      <c r="B115" s="81"/>
      <c r="C115" s="81"/>
      <c r="D115" s="81"/>
      <c r="E115" s="81"/>
      <c r="F115" s="7" t="s">
        <v>7</v>
      </c>
      <c r="G115" s="7" t="s">
        <v>8</v>
      </c>
      <c r="H115" s="7" t="s">
        <v>9</v>
      </c>
      <c r="I115" s="7" t="s">
        <v>10</v>
      </c>
      <c r="J115" s="7" t="s">
        <v>11</v>
      </c>
      <c r="K115" s="7" t="s">
        <v>12</v>
      </c>
      <c r="L115" s="7" t="s">
        <v>13</v>
      </c>
      <c r="M115" s="7" t="s">
        <v>14</v>
      </c>
      <c r="N115" s="81"/>
      <c r="O115" s="81"/>
    </row>
    <row r="116" spans="1:15" s="45" customFormat="1" ht="22.5" customHeight="1">
      <c r="A116" s="91" t="s">
        <v>115</v>
      </c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3"/>
    </row>
    <row r="117" spans="1:15" s="45" customFormat="1" ht="12.75" customHeight="1">
      <c r="A117" s="55">
        <v>1</v>
      </c>
      <c r="B117" s="56" t="s">
        <v>101</v>
      </c>
      <c r="C117" s="57">
        <v>810</v>
      </c>
      <c r="D117" s="8">
        <v>10814.6</v>
      </c>
      <c r="E117" s="58">
        <f t="shared" ref="E117:E125" si="15">SUM(F117:J117)</f>
        <v>2208293.64</v>
      </c>
      <c r="F117" s="58">
        <v>413369.92</v>
      </c>
      <c r="G117" s="58">
        <v>1206336.73</v>
      </c>
      <c r="H117" s="58">
        <v>463809</v>
      </c>
      <c r="I117" s="58">
        <v>124777.99</v>
      </c>
      <c r="J117" s="64"/>
      <c r="K117" s="20">
        <f t="shared" ref="K117:K125" si="16">E117/D117</f>
        <v>204.19559114530358</v>
      </c>
      <c r="L117" s="57">
        <f t="shared" ref="L117:L125" si="17">F117/D117</f>
        <v>38.223320326225654</v>
      </c>
      <c r="M117" s="57">
        <f t="shared" ref="M117:M125" si="18">G117/D117</f>
        <v>111.54705028387549</v>
      </c>
      <c r="N117" s="74">
        <v>-11.147910981826641</v>
      </c>
      <c r="O117" s="74">
        <v>-9.5268029892767885</v>
      </c>
    </row>
    <row r="118" spans="1:15" s="45" customFormat="1" ht="12.75" customHeight="1">
      <c r="A118" s="55">
        <v>2</v>
      </c>
      <c r="B118" s="56" t="s">
        <v>126</v>
      </c>
      <c r="C118" s="57">
        <v>761</v>
      </c>
      <c r="D118" s="8">
        <v>2262.5</v>
      </c>
      <c r="E118" s="58">
        <f t="shared" si="15"/>
        <v>397331.7</v>
      </c>
      <c r="F118" s="58">
        <v>97961.18</v>
      </c>
      <c r="G118" s="58">
        <v>294309</v>
      </c>
      <c r="H118" s="64"/>
      <c r="I118" s="58">
        <v>3238.51</v>
      </c>
      <c r="J118" s="58">
        <v>1823.01</v>
      </c>
      <c r="K118" s="20">
        <f t="shared" si="16"/>
        <v>175.61622099447516</v>
      </c>
      <c r="L118" s="57">
        <f t="shared" si="17"/>
        <v>43.2977591160221</v>
      </c>
      <c r="M118" s="57">
        <f t="shared" si="18"/>
        <v>130.08132596685084</v>
      </c>
      <c r="N118" s="74">
        <v>15.46</v>
      </c>
      <c r="O118" s="74">
        <v>52.05899867161375</v>
      </c>
    </row>
    <row r="119" spans="1:15" s="45" customFormat="1" ht="12.75" customHeight="1">
      <c r="A119" s="55">
        <v>3</v>
      </c>
      <c r="B119" s="56" t="s">
        <v>100</v>
      </c>
      <c r="C119" s="57">
        <v>1995</v>
      </c>
      <c r="D119" s="57">
        <v>19005.7</v>
      </c>
      <c r="E119" s="58">
        <f t="shared" si="15"/>
        <v>3414227.85</v>
      </c>
      <c r="F119" s="58">
        <v>2071215.24</v>
      </c>
      <c r="G119" s="58">
        <v>1070565.04</v>
      </c>
      <c r="H119" s="64"/>
      <c r="I119" s="58">
        <v>272447.57</v>
      </c>
      <c r="J119" s="58"/>
      <c r="K119" s="20">
        <f t="shared" si="16"/>
        <v>179.64230993859738</v>
      </c>
      <c r="L119" s="57">
        <f t="shared" si="17"/>
        <v>108.97863483060344</v>
      </c>
      <c r="M119" s="57">
        <f t="shared" si="18"/>
        <v>56.328629832102997</v>
      </c>
      <c r="N119" s="74">
        <v>120.84285092273169</v>
      </c>
      <c r="O119" s="74">
        <v>1.4450627659317092</v>
      </c>
    </row>
    <row r="120" spans="1:15" s="45" customFormat="1" ht="12.75" customHeight="1">
      <c r="A120" s="55">
        <v>5</v>
      </c>
      <c r="B120" s="56" t="s">
        <v>99</v>
      </c>
      <c r="C120" s="57">
        <v>910</v>
      </c>
      <c r="D120" s="57">
        <v>2686</v>
      </c>
      <c r="E120" s="58">
        <f t="shared" si="15"/>
        <v>400310.16</v>
      </c>
      <c r="F120" s="58">
        <v>146300</v>
      </c>
      <c r="G120" s="58">
        <v>232500</v>
      </c>
      <c r="H120" s="64"/>
      <c r="I120" s="58">
        <v>10900</v>
      </c>
      <c r="J120" s="58">
        <v>10610.16</v>
      </c>
      <c r="K120" s="20">
        <f t="shared" si="16"/>
        <v>149.03580044676099</v>
      </c>
      <c r="L120" s="57">
        <f t="shared" si="17"/>
        <v>54.467609828741622</v>
      </c>
      <c r="M120" s="57">
        <f t="shared" si="18"/>
        <v>86.559940431868952</v>
      </c>
      <c r="N120" s="74">
        <v>-33.007103393843735</v>
      </c>
      <c r="O120" s="74">
        <v>-21.29738907966771</v>
      </c>
    </row>
    <row r="121" spans="1:15" s="45" customFormat="1" ht="12.75" customHeight="1">
      <c r="A121" s="55">
        <v>7</v>
      </c>
      <c r="B121" s="56" t="s">
        <v>127</v>
      </c>
      <c r="C121" s="57">
        <v>1125</v>
      </c>
      <c r="D121" s="8">
        <v>9655</v>
      </c>
      <c r="E121" s="58">
        <f t="shared" si="15"/>
        <v>1256371.4500000002</v>
      </c>
      <c r="F121" s="58">
        <v>330225.65000000002</v>
      </c>
      <c r="G121" s="58">
        <v>896523.05</v>
      </c>
      <c r="H121" s="64"/>
      <c r="I121" s="58">
        <v>29622.75</v>
      </c>
      <c r="J121" s="58"/>
      <c r="K121" s="20">
        <f t="shared" si="16"/>
        <v>130.12650958052825</v>
      </c>
      <c r="L121" s="57">
        <f t="shared" si="17"/>
        <v>34.202553081305027</v>
      </c>
      <c r="M121" s="57">
        <f t="shared" si="18"/>
        <v>92.855831175556716</v>
      </c>
      <c r="N121" s="74">
        <v>-10.477857390289714</v>
      </c>
      <c r="O121" s="74">
        <v>-25.457437031314512</v>
      </c>
    </row>
    <row r="122" spans="1:15" s="45" customFormat="1" ht="12.75" customHeight="1">
      <c r="A122" s="55">
        <v>6</v>
      </c>
      <c r="B122" s="56" t="s">
        <v>98</v>
      </c>
      <c r="C122" s="57">
        <v>15</v>
      </c>
      <c r="D122" s="8">
        <v>302.74</v>
      </c>
      <c r="E122" s="58">
        <f t="shared" si="15"/>
        <v>38453.300000000003</v>
      </c>
      <c r="F122" s="58">
        <v>3250.97</v>
      </c>
      <c r="G122" s="58">
        <v>34700</v>
      </c>
      <c r="H122" s="64"/>
      <c r="I122" s="58">
        <v>502.33</v>
      </c>
      <c r="J122" s="58"/>
      <c r="K122" s="20">
        <f t="shared" si="16"/>
        <v>127.01757283477572</v>
      </c>
      <c r="L122" s="57">
        <f t="shared" si="17"/>
        <v>10.738488471956133</v>
      </c>
      <c r="M122" s="57">
        <f t="shared" si="18"/>
        <v>114.61980577393142</v>
      </c>
      <c r="N122" s="74">
        <v>20.01264622194121</v>
      </c>
      <c r="O122" s="74">
        <v>-17.58538404175988</v>
      </c>
    </row>
    <row r="123" spans="1:15" s="45" customFormat="1" ht="12.75" customHeight="1">
      <c r="A123" s="55">
        <v>4</v>
      </c>
      <c r="B123" s="56" t="s">
        <v>94</v>
      </c>
      <c r="C123" s="57">
        <v>1031</v>
      </c>
      <c r="D123" s="8">
        <v>5611.2</v>
      </c>
      <c r="E123" s="58">
        <f t="shared" si="15"/>
        <v>619683.56000000006</v>
      </c>
      <c r="F123" s="58">
        <v>212141.42</v>
      </c>
      <c r="G123" s="58">
        <v>389542.14</v>
      </c>
      <c r="H123" s="64"/>
      <c r="I123" s="58">
        <v>18000</v>
      </c>
      <c r="J123" s="58"/>
      <c r="K123" s="20">
        <f t="shared" si="16"/>
        <v>110.43690476190477</v>
      </c>
      <c r="L123" s="57">
        <f t="shared" si="17"/>
        <v>37.806782862845743</v>
      </c>
      <c r="M123" s="57">
        <f t="shared" si="18"/>
        <v>69.422251924721991</v>
      </c>
      <c r="N123" s="74">
        <v>-21.583474233624926</v>
      </c>
      <c r="O123" s="74">
        <v>12.253414535847057</v>
      </c>
    </row>
    <row r="124" spans="1:15" s="45" customFormat="1" ht="12.75" customHeight="1">
      <c r="A124" s="55">
        <v>8</v>
      </c>
      <c r="B124" s="56" t="s">
        <v>93</v>
      </c>
      <c r="C124" s="57">
        <v>310</v>
      </c>
      <c r="D124" s="8">
        <v>2572</v>
      </c>
      <c r="E124" s="58">
        <f t="shared" si="15"/>
        <v>256941.64</v>
      </c>
      <c r="F124" s="58">
        <v>65875</v>
      </c>
      <c r="G124" s="58">
        <v>181603</v>
      </c>
      <c r="H124" s="64"/>
      <c r="I124" s="58">
        <v>6416</v>
      </c>
      <c r="J124" s="58">
        <v>3047.64</v>
      </c>
      <c r="K124" s="20">
        <f t="shared" si="16"/>
        <v>99.899548989113541</v>
      </c>
      <c r="L124" s="57">
        <f t="shared" si="17"/>
        <v>25.612363919129084</v>
      </c>
      <c r="M124" s="57">
        <f t="shared" si="18"/>
        <v>70.607698289269052</v>
      </c>
      <c r="N124" s="74">
        <v>-26.369558779982256</v>
      </c>
      <c r="O124" s="74">
        <v>-40.577789557381379</v>
      </c>
    </row>
    <row r="125" spans="1:15" s="45" customFormat="1" ht="12.75" customHeight="1">
      <c r="A125" s="55">
        <v>9</v>
      </c>
      <c r="B125" s="56" t="s">
        <v>95</v>
      </c>
      <c r="C125" s="57">
        <v>756</v>
      </c>
      <c r="D125" s="57">
        <v>8901.6</v>
      </c>
      <c r="E125" s="58">
        <f t="shared" si="15"/>
        <v>715078.5</v>
      </c>
      <c r="F125" s="58">
        <v>304814.76</v>
      </c>
      <c r="G125" s="58">
        <v>395947.44</v>
      </c>
      <c r="H125" s="64"/>
      <c r="I125" s="58">
        <v>14316.3</v>
      </c>
      <c r="J125" s="64"/>
      <c r="K125" s="20">
        <f t="shared" si="16"/>
        <v>80.331457266109467</v>
      </c>
      <c r="L125" s="57">
        <f t="shared" si="17"/>
        <v>34.242693448368833</v>
      </c>
      <c r="M125" s="57">
        <f t="shared" si="18"/>
        <v>44.480479913723372</v>
      </c>
      <c r="N125" s="74">
        <v>-27.059298375433045</v>
      </c>
      <c r="O125" s="74">
        <v>-1.9871563810210375</v>
      </c>
    </row>
    <row r="126" spans="1:15" s="46" customFormat="1" ht="12.75" customHeight="1">
      <c r="A126" s="11"/>
      <c r="B126" s="12" t="s">
        <v>83</v>
      </c>
      <c r="C126" s="21">
        <f t="shared" ref="C126:J126" si="19">SUM(C117:C125)</f>
        <v>7713</v>
      </c>
      <c r="D126" s="21">
        <f t="shared" si="19"/>
        <v>61811.34</v>
      </c>
      <c r="E126" s="22">
        <f t="shared" si="19"/>
        <v>9306691.8000000007</v>
      </c>
      <c r="F126" s="22">
        <f>SUM(F117:F125)</f>
        <v>3645154.1399999997</v>
      </c>
      <c r="G126" s="22">
        <f t="shared" si="19"/>
        <v>4702026.4000000013</v>
      </c>
      <c r="H126" s="22">
        <f t="shared" si="19"/>
        <v>463809</v>
      </c>
      <c r="I126" s="22">
        <f t="shared" si="19"/>
        <v>480221.45</v>
      </c>
      <c r="J126" s="22">
        <f t="shared" si="19"/>
        <v>15480.81</v>
      </c>
      <c r="K126" s="20"/>
      <c r="L126" s="57"/>
      <c r="M126" s="57"/>
      <c r="N126" s="51"/>
      <c r="O126" s="51"/>
    </row>
    <row r="127" spans="1:15" s="46" customFormat="1" ht="12.75" customHeight="1">
      <c r="A127" s="11"/>
      <c r="B127" s="12" t="s">
        <v>139</v>
      </c>
      <c r="C127" s="21"/>
      <c r="D127" s="21"/>
      <c r="E127" s="22"/>
      <c r="F127" s="22"/>
      <c r="G127" s="22"/>
      <c r="H127" s="22"/>
      <c r="I127" s="22"/>
      <c r="J127" s="22"/>
      <c r="K127" s="21">
        <f>E126/D126</f>
        <v>150.56609029993527</v>
      </c>
      <c r="L127" s="29">
        <f>F126/D126</f>
        <v>58.972255576403938</v>
      </c>
      <c r="M127" s="29">
        <f>AVERAGE(M117:M126)</f>
        <v>86.278112621322308</v>
      </c>
      <c r="N127" s="29">
        <f>AVERAGE(N117:N126)</f>
        <v>2.9633659988525096</v>
      </c>
      <c r="O127" s="29">
        <f>AVERAGE(O117:O126)</f>
        <v>-5.630498123003199</v>
      </c>
    </row>
    <row r="128" spans="1:15" s="46" customFormat="1" ht="12.75" customHeight="1">
      <c r="A128" s="2"/>
      <c r="B128" s="5"/>
      <c r="C128" s="23"/>
      <c r="D128" s="23"/>
      <c r="E128" s="24"/>
      <c r="F128" s="24"/>
      <c r="G128" s="24"/>
      <c r="H128" s="24"/>
      <c r="I128" s="24"/>
      <c r="J128" s="24"/>
      <c r="K128" s="23"/>
      <c r="L128" s="23"/>
      <c r="M128" s="23"/>
      <c r="N128" s="26"/>
      <c r="O128" s="66"/>
    </row>
    <row r="129" spans="1:15" s="46" customFormat="1" ht="12.75" customHeight="1">
      <c r="A129" s="2"/>
      <c r="B129" s="5"/>
      <c r="C129" s="23"/>
      <c r="D129" s="23"/>
      <c r="E129" s="24"/>
      <c r="F129" s="25"/>
      <c r="G129" s="25"/>
      <c r="H129" s="25"/>
      <c r="I129" s="25"/>
      <c r="J129" s="25"/>
      <c r="K129" s="23"/>
      <c r="L129" s="23"/>
      <c r="M129" s="23"/>
      <c r="N129" s="26"/>
      <c r="O129" s="66"/>
    </row>
    <row r="130" spans="1:15" s="45" customFormat="1" ht="25.5" customHeight="1">
      <c r="A130" s="82" t="s">
        <v>0</v>
      </c>
      <c r="B130" s="80" t="s">
        <v>1</v>
      </c>
      <c r="C130" s="80" t="s">
        <v>2</v>
      </c>
      <c r="D130" s="80" t="s">
        <v>3</v>
      </c>
      <c r="E130" s="80" t="s">
        <v>4</v>
      </c>
      <c r="F130" s="95" t="s">
        <v>5</v>
      </c>
      <c r="G130" s="96"/>
      <c r="H130" s="96"/>
      <c r="I130" s="96"/>
      <c r="J130" s="97"/>
      <c r="K130" s="95" t="s">
        <v>6</v>
      </c>
      <c r="L130" s="96"/>
      <c r="M130" s="97"/>
      <c r="N130" s="80" t="s">
        <v>154</v>
      </c>
      <c r="O130" s="80" t="s">
        <v>153</v>
      </c>
    </row>
    <row r="131" spans="1:15" s="45" customFormat="1" ht="38.25" customHeight="1">
      <c r="A131" s="83"/>
      <c r="B131" s="81"/>
      <c r="C131" s="81"/>
      <c r="D131" s="81"/>
      <c r="E131" s="81"/>
      <c r="F131" s="7" t="s">
        <v>7</v>
      </c>
      <c r="G131" s="7" t="s">
        <v>8</v>
      </c>
      <c r="H131" s="7" t="s">
        <v>9</v>
      </c>
      <c r="I131" s="7" t="s">
        <v>10</v>
      </c>
      <c r="J131" s="7" t="s">
        <v>11</v>
      </c>
      <c r="K131" s="7" t="s">
        <v>12</v>
      </c>
      <c r="L131" s="7" t="s">
        <v>13</v>
      </c>
      <c r="M131" s="7" t="s">
        <v>14</v>
      </c>
      <c r="N131" s="81"/>
      <c r="O131" s="81"/>
    </row>
    <row r="132" spans="1:15" s="45" customFormat="1" ht="20.25" customHeight="1">
      <c r="A132" s="91" t="s">
        <v>114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3"/>
    </row>
    <row r="133" spans="1:15" s="45" customFormat="1" ht="12.75" customHeight="1">
      <c r="A133" s="28">
        <v>1</v>
      </c>
      <c r="B133" s="43" t="s">
        <v>108</v>
      </c>
      <c r="C133" s="9">
        <v>60</v>
      </c>
      <c r="D133" s="9">
        <v>196</v>
      </c>
      <c r="E133" s="9">
        <f t="shared" ref="E133:E143" si="20">SUM(F133:J133)</f>
        <v>35777.39</v>
      </c>
      <c r="F133" s="9">
        <v>1865.35</v>
      </c>
      <c r="G133" s="61"/>
      <c r="H133" s="9">
        <v>33803</v>
      </c>
      <c r="I133" s="9">
        <v>109.04</v>
      </c>
      <c r="J133" s="61"/>
      <c r="K133" s="59">
        <f t="shared" ref="K133:K143" si="21">E133/D133</f>
        <v>182.53770408163265</v>
      </c>
      <c r="L133" s="32">
        <f t="shared" ref="L133:L143" si="22">F133/D133</f>
        <v>9.5170918367346928</v>
      </c>
      <c r="M133" s="32"/>
      <c r="N133" s="72">
        <v>-11.322491561828784</v>
      </c>
      <c r="O133" s="74">
        <v>-54.655294953802418</v>
      </c>
    </row>
    <row r="134" spans="1:15" s="45" customFormat="1" ht="12.75" customHeight="1">
      <c r="A134" s="28">
        <v>2</v>
      </c>
      <c r="B134" s="43" t="s">
        <v>119</v>
      </c>
      <c r="C134" s="9"/>
      <c r="D134" s="9">
        <v>2219.5</v>
      </c>
      <c r="E134" s="9">
        <f t="shared" si="20"/>
        <v>389803</v>
      </c>
      <c r="F134" s="9">
        <v>45265</v>
      </c>
      <c r="G134" s="9">
        <v>326071</v>
      </c>
      <c r="H134" s="9">
        <v>13568</v>
      </c>
      <c r="I134" s="9">
        <v>2372</v>
      </c>
      <c r="J134" s="9">
        <v>2527</v>
      </c>
      <c r="K134" s="59">
        <f t="shared" si="21"/>
        <v>175.62649245325522</v>
      </c>
      <c r="L134" s="32">
        <f t="shared" si="22"/>
        <v>20.394232935345798</v>
      </c>
      <c r="M134" s="32">
        <f t="shared" ref="M134:M139" si="23">G134/D134</f>
        <v>146.9119170984456</v>
      </c>
      <c r="N134" s="74">
        <v>-9.7019079912951156</v>
      </c>
      <c r="O134" s="74">
        <v>11.572052401746731</v>
      </c>
    </row>
    <row r="135" spans="1:15" s="47" customFormat="1" ht="12.75" customHeight="1">
      <c r="A135" s="28">
        <v>3</v>
      </c>
      <c r="B135" s="43" t="s">
        <v>109</v>
      </c>
      <c r="C135" s="9">
        <v>90</v>
      </c>
      <c r="D135" s="9">
        <v>761</v>
      </c>
      <c r="E135" s="9">
        <f t="shared" si="20"/>
        <v>129701.38</v>
      </c>
      <c r="F135" s="9">
        <v>4384.45</v>
      </c>
      <c r="G135" s="9">
        <v>124240.9</v>
      </c>
      <c r="H135" s="9"/>
      <c r="I135" s="9">
        <v>294.70999999999998</v>
      </c>
      <c r="J135" s="9">
        <v>781.32</v>
      </c>
      <c r="K135" s="59">
        <f t="shared" si="21"/>
        <v>170.43545335085415</v>
      </c>
      <c r="L135" s="32">
        <f t="shared" si="22"/>
        <v>5.7614323258869904</v>
      </c>
      <c r="M135" s="32">
        <f t="shared" si="23"/>
        <v>163.26005256241785</v>
      </c>
      <c r="N135" s="74">
        <v>-13.064611993867615</v>
      </c>
      <c r="O135" s="74">
        <v>-3.746770025839794</v>
      </c>
    </row>
    <row r="136" spans="1:15" s="45" customFormat="1" ht="12.75" customHeight="1">
      <c r="A136" s="28">
        <v>4</v>
      </c>
      <c r="B136" s="43" t="s">
        <v>86</v>
      </c>
      <c r="C136" s="9">
        <v>701</v>
      </c>
      <c r="D136" s="9">
        <v>3400.6</v>
      </c>
      <c r="E136" s="9">
        <f t="shared" si="20"/>
        <v>445806.63</v>
      </c>
      <c r="F136" s="9">
        <v>23408.52</v>
      </c>
      <c r="G136" s="9">
        <v>420766.25</v>
      </c>
      <c r="H136" s="9"/>
      <c r="I136" s="9">
        <v>1631.86</v>
      </c>
      <c r="J136" s="61"/>
      <c r="K136" s="59">
        <f t="shared" si="21"/>
        <v>131.09646238899018</v>
      </c>
      <c r="L136" s="32">
        <f t="shared" si="22"/>
        <v>6.8836440628124453</v>
      </c>
      <c r="M136" s="32">
        <f t="shared" si="23"/>
        <v>123.73294418632007</v>
      </c>
      <c r="N136" s="74">
        <v>6.6786157184035631</v>
      </c>
      <c r="O136" s="74">
        <v>3.066770186335404</v>
      </c>
    </row>
    <row r="137" spans="1:15" s="45" customFormat="1" ht="12" customHeight="1">
      <c r="A137" s="28">
        <v>5</v>
      </c>
      <c r="B137" s="43" t="s">
        <v>84</v>
      </c>
      <c r="C137" s="9">
        <v>500</v>
      </c>
      <c r="D137" s="9">
        <v>2129</v>
      </c>
      <c r="E137" s="9">
        <f t="shared" si="20"/>
        <v>270270.15000000002</v>
      </c>
      <c r="F137" s="9">
        <v>32401.89</v>
      </c>
      <c r="G137" s="9">
        <v>236441.61</v>
      </c>
      <c r="H137" s="9"/>
      <c r="I137" s="9">
        <v>1426.65</v>
      </c>
      <c r="J137" s="61"/>
      <c r="K137" s="59">
        <f t="shared" si="21"/>
        <v>126.94699389384689</v>
      </c>
      <c r="L137" s="32">
        <f t="shared" si="22"/>
        <v>15.219300140911226</v>
      </c>
      <c r="M137" s="32">
        <f t="shared" si="23"/>
        <v>111.05759041803663</v>
      </c>
      <c r="N137" s="74">
        <v>-13.515499732763232</v>
      </c>
      <c r="O137" s="74">
        <v>0.75591985428052055</v>
      </c>
    </row>
    <row r="138" spans="1:15" s="45" customFormat="1" ht="12.75" customHeight="1">
      <c r="A138" s="28">
        <v>6</v>
      </c>
      <c r="B138" s="43" t="s">
        <v>87</v>
      </c>
      <c r="C138" s="9">
        <v>410</v>
      </c>
      <c r="D138" s="9">
        <v>755</v>
      </c>
      <c r="E138" s="9">
        <f t="shared" si="20"/>
        <v>81929.22</v>
      </c>
      <c r="F138" s="9">
        <v>7431.84</v>
      </c>
      <c r="G138" s="9">
        <v>73695.77</v>
      </c>
      <c r="H138" s="9"/>
      <c r="I138" s="9">
        <v>801.61</v>
      </c>
      <c r="J138" s="61"/>
      <c r="K138" s="59">
        <f t="shared" si="21"/>
        <v>108.51552317880795</v>
      </c>
      <c r="L138" s="32">
        <f t="shared" si="22"/>
        <v>9.8434966887417215</v>
      </c>
      <c r="M138" s="32">
        <f t="shared" si="23"/>
        <v>97.610291390728477</v>
      </c>
      <c r="N138" s="74">
        <v>2.7093125940026681</v>
      </c>
      <c r="O138" s="74">
        <v>-8.6159420289854864</v>
      </c>
    </row>
    <row r="139" spans="1:15" s="45" customFormat="1" ht="12.75" customHeight="1">
      <c r="A139" s="28">
        <v>7</v>
      </c>
      <c r="B139" s="43" t="s">
        <v>85</v>
      </c>
      <c r="C139" s="9">
        <v>57</v>
      </c>
      <c r="D139" s="9">
        <v>474.97</v>
      </c>
      <c r="E139" s="9">
        <f t="shared" si="20"/>
        <v>46729.62</v>
      </c>
      <c r="F139" s="9">
        <v>1487.3</v>
      </c>
      <c r="G139" s="9">
        <v>45147.74</v>
      </c>
      <c r="H139" s="9"/>
      <c r="I139" s="9">
        <v>94.58</v>
      </c>
      <c r="J139" s="61"/>
      <c r="K139" s="59">
        <f t="shared" si="21"/>
        <v>98.384361117544259</v>
      </c>
      <c r="L139" s="32">
        <f t="shared" si="22"/>
        <v>3.1313556645682881</v>
      </c>
      <c r="M139" s="32">
        <f t="shared" si="23"/>
        <v>95.053877086973898</v>
      </c>
      <c r="N139" s="74">
        <v>-22.427029050001735</v>
      </c>
      <c r="O139" s="74">
        <v>30.102040816326536</v>
      </c>
    </row>
    <row r="140" spans="1:15" s="45" customFormat="1" ht="12.75" customHeight="1">
      <c r="A140" s="28">
        <v>8</v>
      </c>
      <c r="B140" s="43" t="s">
        <v>135</v>
      </c>
      <c r="C140" s="9">
        <v>20</v>
      </c>
      <c r="D140" s="9">
        <v>192</v>
      </c>
      <c r="E140" s="9">
        <f t="shared" si="20"/>
        <v>15896.06</v>
      </c>
      <c r="F140" s="9">
        <v>2945.06</v>
      </c>
      <c r="G140" s="9"/>
      <c r="H140" s="9">
        <v>12951</v>
      </c>
      <c r="I140" s="9"/>
      <c r="J140" s="61"/>
      <c r="K140" s="59">
        <f t="shared" si="21"/>
        <v>82.791979166666664</v>
      </c>
      <c r="L140" s="32">
        <f t="shared" si="22"/>
        <v>15.338854166666666</v>
      </c>
      <c r="M140" s="32"/>
      <c r="N140" s="72">
        <v>-37.824474660074173</v>
      </c>
      <c r="O140" s="74">
        <v>65.780730897009988</v>
      </c>
    </row>
    <row r="141" spans="1:15" s="45" customFormat="1" ht="12.75" customHeight="1">
      <c r="A141" s="28">
        <v>9</v>
      </c>
      <c r="B141" s="43" t="s">
        <v>89</v>
      </c>
      <c r="C141" s="9">
        <v>52</v>
      </c>
      <c r="D141" s="9">
        <v>1545.93</v>
      </c>
      <c r="E141" s="9">
        <f t="shared" si="20"/>
        <v>124015.35</v>
      </c>
      <c r="F141" s="9">
        <v>10348.459999999999</v>
      </c>
      <c r="G141" s="9">
        <v>113120.08</v>
      </c>
      <c r="H141" s="9"/>
      <c r="I141" s="9">
        <v>546.80999999999995</v>
      </c>
      <c r="J141" s="61"/>
      <c r="K141" s="59">
        <f t="shared" si="21"/>
        <v>80.220546855290991</v>
      </c>
      <c r="L141" s="32">
        <f t="shared" si="22"/>
        <v>6.6940029626179705</v>
      </c>
      <c r="M141" s="32">
        <f>G141/D141</f>
        <v>73.172834475040915</v>
      </c>
      <c r="N141" s="74">
        <v>13.971367481639874</v>
      </c>
      <c r="O141" s="74">
        <v>1.0092272202998771</v>
      </c>
    </row>
    <row r="142" spans="1:15" s="45" customFormat="1" ht="12.75" customHeight="1">
      <c r="A142" s="28">
        <v>10</v>
      </c>
      <c r="B142" s="43" t="s">
        <v>88</v>
      </c>
      <c r="C142" s="9">
        <v>200</v>
      </c>
      <c r="D142" s="9">
        <v>2837.1</v>
      </c>
      <c r="E142" s="9">
        <f t="shared" si="20"/>
        <v>191983.33000000002</v>
      </c>
      <c r="F142" s="9">
        <v>10290.44</v>
      </c>
      <c r="G142" s="9">
        <v>180567.04000000001</v>
      </c>
      <c r="H142" s="9"/>
      <c r="I142" s="9">
        <v>1125.8499999999999</v>
      </c>
      <c r="J142" s="61"/>
      <c r="K142" s="59">
        <f t="shared" si="21"/>
        <v>67.668862570935119</v>
      </c>
      <c r="L142" s="32">
        <f t="shared" si="22"/>
        <v>3.6270980931232599</v>
      </c>
      <c r="M142" s="32">
        <f>G142/D142</f>
        <v>63.644933206443206</v>
      </c>
      <c r="N142" s="74">
        <v>-8.5283507538618011</v>
      </c>
      <c r="O142" s="74">
        <v>-20.237280401551445</v>
      </c>
    </row>
    <row r="143" spans="1:15" s="47" customFormat="1" ht="12.75" customHeight="1">
      <c r="A143" s="28">
        <v>11</v>
      </c>
      <c r="B143" s="43" t="s">
        <v>102</v>
      </c>
      <c r="C143" s="9">
        <v>1151</v>
      </c>
      <c r="D143" s="9">
        <v>5940</v>
      </c>
      <c r="E143" s="9">
        <f t="shared" si="20"/>
        <v>406212.24</v>
      </c>
      <c r="F143" s="9">
        <v>95152.960000000006</v>
      </c>
      <c r="G143" s="9">
        <v>308723.90999999997</v>
      </c>
      <c r="H143" s="61"/>
      <c r="I143" s="9">
        <v>2335.37</v>
      </c>
      <c r="J143" s="61"/>
      <c r="K143" s="59">
        <f t="shared" si="21"/>
        <v>68.38589898989899</v>
      </c>
      <c r="L143" s="32">
        <f t="shared" si="22"/>
        <v>16.019016835016835</v>
      </c>
      <c r="M143" s="32">
        <f>G143/D143</f>
        <v>51.973722222222214</v>
      </c>
      <c r="N143" s="74">
        <v>13.998607393371415</v>
      </c>
      <c r="O143" s="74">
        <v>-17.045891798989302</v>
      </c>
    </row>
    <row r="144" spans="1:15" s="46" customFormat="1" ht="12.75" customHeight="1">
      <c r="A144" s="11"/>
      <c r="B144" s="12" t="s">
        <v>90</v>
      </c>
      <c r="C144" s="21">
        <f t="shared" ref="C144:J144" si="24">SUM(C133:C143)</f>
        <v>3241</v>
      </c>
      <c r="D144" s="21">
        <f t="shared" si="24"/>
        <v>20451.099999999999</v>
      </c>
      <c r="E144" s="22">
        <f t="shared" si="24"/>
        <v>2138124.37</v>
      </c>
      <c r="F144" s="22">
        <f t="shared" si="24"/>
        <v>234981.27000000002</v>
      </c>
      <c r="G144" s="22">
        <f t="shared" si="24"/>
        <v>1828774.3</v>
      </c>
      <c r="H144" s="22">
        <f t="shared" si="24"/>
        <v>60322</v>
      </c>
      <c r="I144" s="22">
        <f t="shared" si="24"/>
        <v>10738.48</v>
      </c>
      <c r="J144" s="22">
        <f t="shared" si="24"/>
        <v>3308.32</v>
      </c>
      <c r="K144" s="20"/>
      <c r="L144" s="32"/>
      <c r="M144" s="32"/>
      <c r="N144" s="78"/>
      <c r="O144" s="75"/>
    </row>
    <row r="145" spans="1:15" s="46" customFormat="1" ht="12.75" customHeight="1">
      <c r="A145" s="11"/>
      <c r="B145" s="12" t="s">
        <v>140</v>
      </c>
      <c r="C145" s="21"/>
      <c r="D145" s="21"/>
      <c r="E145" s="22"/>
      <c r="F145" s="22"/>
      <c r="G145" s="22"/>
      <c r="H145" s="22"/>
      <c r="I145" s="22"/>
      <c r="J145" s="22"/>
      <c r="K145" s="21">
        <f>E144/D144</f>
        <v>104.54813530812525</v>
      </c>
      <c r="L145" s="29">
        <f>F144/D144</f>
        <v>11.489908611272744</v>
      </c>
      <c r="M145" s="41">
        <f>AVERAGE(M133:M143)</f>
        <v>102.93535140518097</v>
      </c>
      <c r="N145" s="41">
        <f>AVERAGE(N133:N143)</f>
        <v>-7.1842238687522668</v>
      </c>
      <c r="O145" s="41">
        <f>AVERAGE(O133:O143)</f>
        <v>0.72596019698460101</v>
      </c>
    </row>
    <row r="146" spans="1:15" s="2" customFormat="1" ht="12.75" customHeight="1">
      <c r="B146" s="5"/>
      <c r="C146" s="23"/>
      <c r="D146" s="23"/>
      <c r="E146" s="24"/>
      <c r="F146" s="24"/>
      <c r="G146" s="24"/>
      <c r="H146" s="24"/>
      <c r="I146" s="24"/>
      <c r="J146" s="24"/>
      <c r="K146" s="23"/>
      <c r="L146" s="23"/>
      <c r="M146" s="23"/>
      <c r="N146" s="26"/>
    </row>
    <row r="147" spans="1:15" ht="12.75" customHeight="1"/>
    <row r="148" spans="1:15" ht="28.5" customHeight="1">
      <c r="A148" s="82" t="s">
        <v>0</v>
      </c>
      <c r="B148" s="80" t="s">
        <v>1</v>
      </c>
      <c r="C148" s="80" t="s">
        <v>2</v>
      </c>
      <c r="D148" s="80" t="s">
        <v>3</v>
      </c>
      <c r="E148" s="80" t="s">
        <v>4</v>
      </c>
      <c r="F148" s="95" t="s">
        <v>5</v>
      </c>
      <c r="G148" s="96"/>
      <c r="H148" s="96"/>
      <c r="I148" s="96"/>
      <c r="J148" s="97"/>
      <c r="K148" s="95" t="s">
        <v>6</v>
      </c>
      <c r="L148" s="96"/>
      <c r="M148" s="97"/>
      <c r="N148" s="80" t="s">
        <v>154</v>
      </c>
      <c r="O148" s="80" t="s">
        <v>153</v>
      </c>
    </row>
    <row r="149" spans="1:15" ht="38.25">
      <c r="A149" s="83"/>
      <c r="B149" s="81"/>
      <c r="C149" s="81"/>
      <c r="D149" s="81"/>
      <c r="E149" s="81"/>
      <c r="F149" s="7" t="s">
        <v>7</v>
      </c>
      <c r="G149" s="7" t="s">
        <v>8</v>
      </c>
      <c r="H149" s="7" t="s">
        <v>9</v>
      </c>
      <c r="I149" s="7" t="s">
        <v>10</v>
      </c>
      <c r="J149" s="7" t="s">
        <v>11</v>
      </c>
      <c r="K149" s="7" t="s">
        <v>12</v>
      </c>
      <c r="L149" s="7" t="s">
        <v>13</v>
      </c>
      <c r="M149" s="7" t="s">
        <v>14</v>
      </c>
      <c r="N149" s="81"/>
      <c r="O149" s="81"/>
    </row>
    <row r="150" spans="1:15" ht="21" customHeight="1">
      <c r="A150" s="91" t="s">
        <v>113</v>
      </c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3"/>
    </row>
    <row r="151" spans="1:15">
      <c r="A151" s="55">
        <v>1</v>
      </c>
      <c r="B151" s="56" t="s">
        <v>129</v>
      </c>
      <c r="C151" s="57">
        <v>1000</v>
      </c>
      <c r="D151" s="57">
        <v>1800</v>
      </c>
      <c r="E151" s="9">
        <f>SUM(F151:J151)</f>
        <v>892624</v>
      </c>
      <c r="F151" s="9">
        <v>479306</v>
      </c>
      <c r="G151" s="57">
        <v>380778</v>
      </c>
      <c r="H151" s="61"/>
      <c r="I151" s="9">
        <v>32540</v>
      </c>
      <c r="J151" s="61"/>
      <c r="K151" s="20">
        <f>E151/D151</f>
        <v>495.90222222222224</v>
      </c>
      <c r="L151" s="57">
        <f>F151/D151</f>
        <v>266.2811111111111</v>
      </c>
      <c r="M151" s="57">
        <f>G151/D151</f>
        <v>211.54333333333332</v>
      </c>
      <c r="N151" s="74">
        <v>-19.385638818235179</v>
      </c>
      <c r="O151" s="74">
        <v>-15.795167688424101</v>
      </c>
    </row>
    <row r="152" spans="1:15" s="30" customFormat="1">
      <c r="A152" s="28">
        <v>2</v>
      </c>
      <c r="B152" s="43" t="s">
        <v>120</v>
      </c>
      <c r="C152" s="32">
        <v>80</v>
      </c>
      <c r="D152" s="32">
        <v>232.1</v>
      </c>
      <c r="E152" s="9">
        <f>SUM(F152:J152)</f>
        <v>43077</v>
      </c>
      <c r="F152" s="9">
        <v>1729</v>
      </c>
      <c r="G152" s="57">
        <v>40735</v>
      </c>
      <c r="H152" s="61"/>
      <c r="I152" s="9">
        <v>613</v>
      </c>
      <c r="J152" s="61"/>
      <c r="K152" s="20">
        <f>E152/D152</f>
        <v>185.59672554933218</v>
      </c>
      <c r="L152" s="57">
        <f>F152/D152</f>
        <v>7.4493752692804831</v>
      </c>
      <c r="M152" s="57">
        <f>G152/D152</f>
        <v>175.50624730719517</v>
      </c>
      <c r="N152" s="74">
        <v>-3.4213945430922479</v>
      </c>
      <c r="O152" s="74">
        <v>-64.457831325301214</v>
      </c>
    </row>
    <row r="153" spans="1:15" s="30" customFormat="1">
      <c r="A153" s="28">
        <v>3</v>
      </c>
      <c r="B153" s="43" t="s">
        <v>150</v>
      </c>
      <c r="C153" s="32">
        <v>280</v>
      </c>
      <c r="D153" s="32">
        <v>9930</v>
      </c>
      <c r="E153" s="9">
        <f>SUM(F153:J153)</f>
        <v>183450</v>
      </c>
      <c r="F153" s="9">
        <v>182783</v>
      </c>
      <c r="G153" s="65"/>
      <c r="H153" s="65"/>
      <c r="I153" s="9">
        <v>667</v>
      </c>
      <c r="J153" s="65"/>
      <c r="K153" s="20">
        <f>E153/D153</f>
        <v>18.474320241691842</v>
      </c>
      <c r="L153" s="57">
        <f>F153/D153</f>
        <v>18.407150050352467</v>
      </c>
      <c r="M153" s="57"/>
      <c r="N153" s="57"/>
      <c r="O153" s="57"/>
    </row>
    <row r="154" spans="1:15">
      <c r="A154" s="11"/>
      <c r="B154" s="12" t="s">
        <v>97</v>
      </c>
      <c r="C154" s="21">
        <f>SUM(C151:C153)</f>
        <v>1360</v>
      </c>
      <c r="D154" s="21">
        <f>SUM(D151:D153)</f>
        <v>11962.1</v>
      </c>
      <c r="E154" s="22">
        <f>SUM(E151:E153)</f>
        <v>1119151</v>
      </c>
      <c r="F154" s="60">
        <f>SUM(F151:F153)</f>
        <v>663818</v>
      </c>
      <c r="G154" s="60">
        <f>SUM(G151:G153)</f>
        <v>421513</v>
      </c>
      <c r="H154" s="60"/>
      <c r="I154" s="60">
        <f>SUM(I151:I153)</f>
        <v>33820</v>
      </c>
      <c r="J154" s="60"/>
      <c r="K154" s="20"/>
      <c r="L154" s="57"/>
      <c r="M154" s="57"/>
      <c r="N154" s="57"/>
      <c r="O154" s="57"/>
    </row>
    <row r="155" spans="1:15">
      <c r="A155" s="11"/>
      <c r="B155" s="12" t="s">
        <v>141</v>
      </c>
      <c r="C155" s="21"/>
      <c r="D155" s="21"/>
      <c r="E155" s="22"/>
      <c r="F155" s="22"/>
      <c r="G155" s="22"/>
      <c r="H155" s="22"/>
      <c r="I155" s="22"/>
      <c r="J155" s="22"/>
      <c r="K155" s="21">
        <f>E154/D154</f>
        <v>93.558070907282158</v>
      </c>
      <c r="L155" s="29">
        <f>F154/D154</f>
        <v>55.493433427241037</v>
      </c>
      <c r="M155" s="29">
        <f>AVERAGE(M151:M153)</f>
        <v>193.52479032026423</v>
      </c>
      <c r="N155" s="29">
        <f>AVERAGE(N151:N153)</f>
        <v>-11.403516680663714</v>
      </c>
      <c r="O155" s="29">
        <f>AVERAGE(O151:O153)</f>
        <v>-40.126499506862658</v>
      </c>
    </row>
    <row r="156" spans="1:15">
      <c r="A156" s="2"/>
      <c r="B156" s="5"/>
      <c r="C156" s="23"/>
      <c r="D156" s="23"/>
      <c r="E156" s="24"/>
      <c r="F156" s="24"/>
      <c r="G156" s="24"/>
      <c r="H156" s="24"/>
      <c r="I156" s="24"/>
      <c r="J156" s="24"/>
      <c r="K156" s="23"/>
      <c r="L156" s="23"/>
      <c r="M156" s="23"/>
    </row>
    <row r="158" spans="1:15" ht="21.75" customHeight="1">
      <c r="A158" s="82" t="s">
        <v>0</v>
      </c>
      <c r="B158" s="80" t="s">
        <v>1</v>
      </c>
      <c r="C158" s="80" t="s">
        <v>2</v>
      </c>
      <c r="D158" s="80" t="s">
        <v>3</v>
      </c>
      <c r="E158" s="80" t="s">
        <v>4</v>
      </c>
      <c r="F158" s="95" t="s">
        <v>5</v>
      </c>
      <c r="G158" s="96"/>
      <c r="H158" s="96"/>
      <c r="I158" s="96"/>
      <c r="J158" s="97"/>
      <c r="K158" s="95" t="s">
        <v>6</v>
      </c>
      <c r="L158" s="96"/>
      <c r="M158" s="97"/>
      <c r="N158" s="80" t="s">
        <v>154</v>
      </c>
      <c r="O158" s="80" t="s">
        <v>153</v>
      </c>
    </row>
    <row r="159" spans="1:15" ht="42" customHeight="1">
      <c r="A159" s="83"/>
      <c r="B159" s="81"/>
      <c r="C159" s="81"/>
      <c r="D159" s="81"/>
      <c r="E159" s="81"/>
      <c r="F159" s="7" t="s">
        <v>7</v>
      </c>
      <c r="G159" s="7" t="s">
        <v>8</v>
      </c>
      <c r="H159" s="7" t="s">
        <v>9</v>
      </c>
      <c r="I159" s="7" t="s">
        <v>10</v>
      </c>
      <c r="J159" s="7" t="s">
        <v>11</v>
      </c>
      <c r="K159" s="7" t="s">
        <v>12</v>
      </c>
      <c r="L159" s="7" t="s">
        <v>13</v>
      </c>
      <c r="M159" s="7" t="s">
        <v>14</v>
      </c>
      <c r="N159" s="81"/>
      <c r="O159" s="81"/>
    </row>
    <row r="160" spans="1:15" ht="24.75" customHeight="1">
      <c r="A160" s="91" t="s">
        <v>134</v>
      </c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3"/>
    </row>
    <row r="161" spans="1:15">
      <c r="A161" s="28">
        <v>1</v>
      </c>
      <c r="B161" s="43" t="s">
        <v>128</v>
      </c>
      <c r="C161" s="9">
        <v>8780</v>
      </c>
      <c r="D161" s="9">
        <v>2028</v>
      </c>
      <c r="E161" s="9">
        <f>SUM(F161:J161)</f>
        <v>781422.77999999991</v>
      </c>
      <c r="F161" s="9">
        <v>224729.83</v>
      </c>
      <c r="G161" s="9">
        <v>177041.05</v>
      </c>
      <c r="H161" s="9">
        <v>312808</v>
      </c>
      <c r="I161" s="9">
        <v>26950.33</v>
      </c>
      <c r="J161" s="9">
        <v>39893.57</v>
      </c>
      <c r="K161" s="20">
        <f>E161/D161</f>
        <v>385.31695266272186</v>
      </c>
      <c r="L161" s="32">
        <f>F161/D161</f>
        <v>110.81352564102563</v>
      </c>
      <c r="M161" s="32">
        <f>G161/D161</f>
        <v>87.298348126232739</v>
      </c>
      <c r="N161" s="32"/>
      <c r="O161" s="32"/>
    </row>
    <row r="162" spans="1:15" ht="15.75" customHeight="1">
      <c r="A162" s="28">
        <v>2</v>
      </c>
      <c r="B162" s="43" t="s">
        <v>131</v>
      </c>
      <c r="C162" s="9">
        <v>875</v>
      </c>
      <c r="D162" s="9">
        <v>4745</v>
      </c>
      <c r="E162" s="9">
        <f>SUM(F162:J162)</f>
        <v>642703.07999999996</v>
      </c>
      <c r="F162" s="9">
        <v>167804.74</v>
      </c>
      <c r="G162" s="9">
        <v>313607.93</v>
      </c>
      <c r="H162" s="9"/>
      <c r="I162" s="9">
        <v>14567.12</v>
      </c>
      <c r="J162" s="9">
        <v>146723.29</v>
      </c>
      <c r="K162" s="20">
        <f>E162/D162</f>
        <v>135.4484889357218</v>
      </c>
      <c r="L162" s="32">
        <f>F162/D162</f>
        <v>35.36453951527924</v>
      </c>
      <c r="M162" s="32">
        <f>G162/D162</f>
        <v>66.092292939936769</v>
      </c>
      <c r="N162" s="32"/>
      <c r="O162" s="32"/>
    </row>
    <row r="163" spans="1:15" ht="13.5" customHeight="1">
      <c r="A163" s="28">
        <v>3</v>
      </c>
      <c r="B163" s="43" t="s">
        <v>121</v>
      </c>
      <c r="C163" s="9">
        <v>2425</v>
      </c>
      <c r="D163" s="9">
        <v>12823</v>
      </c>
      <c r="E163" s="9">
        <f>SUM(F163:J163)</f>
        <v>1123481.28</v>
      </c>
      <c r="F163" s="9">
        <v>198902.58</v>
      </c>
      <c r="G163" s="9">
        <v>890661.06</v>
      </c>
      <c r="H163" s="9">
        <v>3942</v>
      </c>
      <c r="I163" s="9">
        <v>29975.64</v>
      </c>
      <c r="J163" s="9"/>
      <c r="K163" s="20">
        <f>E163/D163</f>
        <v>87.614542618731974</v>
      </c>
      <c r="L163" s="32">
        <f>F163/D163</f>
        <v>15.51139202994619</v>
      </c>
      <c r="M163" s="32">
        <f>G163/D163</f>
        <v>69.45808781096467</v>
      </c>
      <c r="N163" s="32"/>
      <c r="O163" s="32"/>
    </row>
    <row r="164" spans="1:15" ht="14.25" customHeight="1">
      <c r="A164" s="28">
        <v>4</v>
      </c>
      <c r="B164" s="43" t="s">
        <v>122</v>
      </c>
      <c r="C164" s="9">
        <v>871</v>
      </c>
      <c r="D164" s="9">
        <v>13781.7</v>
      </c>
      <c r="E164" s="9">
        <f>SUM(F164:J164)</f>
        <v>1160976.68</v>
      </c>
      <c r="F164" s="9">
        <v>197169.38</v>
      </c>
      <c r="G164" s="9">
        <v>934804.92</v>
      </c>
      <c r="H164" s="61"/>
      <c r="I164" s="9">
        <v>29002.38</v>
      </c>
      <c r="J164" s="9"/>
      <c r="K164" s="20">
        <f>E164/D164</f>
        <v>84.240455096250813</v>
      </c>
      <c r="L164" s="32">
        <f>F164/D164</f>
        <v>14.306608038195577</v>
      </c>
      <c r="M164" s="32">
        <f>G164/D164</f>
        <v>67.829434685125932</v>
      </c>
      <c r="N164" s="32"/>
      <c r="O164" s="32"/>
    </row>
    <row r="165" spans="1:15" ht="14.25" customHeight="1">
      <c r="A165" s="28">
        <v>5</v>
      </c>
      <c r="B165" s="43" t="s">
        <v>130</v>
      </c>
      <c r="C165" s="9">
        <v>1332</v>
      </c>
      <c r="D165" s="9">
        <v>11092.1</v>
      </c>
      <c r="E165" s="9">
        <f>SUM(F165:J165)</f>
        <v>805163.55999999994</v>
      </c>
      <c r="F165" s="9">
        <v>206990.02</v>
      </c>
      <c r="G165" s="9">
        <v>422810.74</v>
      </c>
      <c r="H165" s="61"/>
      <c r="I165" s="9">
        <v>37471.83</v>
      </c>
      <c r="J165" s="9">
        <v>137890.97</v>
      </c>
      <c r="K165" s="20">
        <f>E165/D165</f>
        <v>72.588920042192186</v>
      </c>
      <c r="L165" s="32">
        <f>F165/D165</f>
        <v>18.661030823739416</v>
      </c>
      <c r="M165" s="32">
        <f>G165/D165</f>
        <v>38.11818681764499</v>
      </c>
      <c r="N165" s="32"/>
      <c r="O165" s="32"/>
    </row>
    <row r="166" spans="1:15">
      <c r="A166" s="11"/>
      <c r="B166" s="12" t="s">
        <v>123</v>
      </c>
      <c r="C166" s="21">
        <f t="shared" ref="C166:J166" si="25">SUM(C161:C165)</f>
        <v>14283</v>
      </c>
      <c r="D166" s="21">
        <f t="shared" si="25"/>
        <v>44469.799999999996</v>
      </c>
      <c r="E166" s="22">
        <f t="shared" si="25"/>
        <v>4513747.379999999</v>
      </c>
      <c r="F166" s="22">
        <f>SUM(F161:F165)</f>
        <v>995596.54999999993</v>
      </c>
      <c r="G166" s="22">
        <f>SUM(G161:G165)</f>
        <v>2738925.7</v>
      </c>
      <c r="H166" s="22">
        <f>SUM(H161:H165)</f>
        <v>316750</v>
      </c>
      <c r="I166" s="22">
        <f t="shared" si="25"/>
        <v>137967.29999999999</v>
      </c>
      <c r="J166" s="22">
        <f t="shared" si="25"/>
        <v>324507.83</v>
      </c>
      <c r="K166" s="20"/>
      <c r="L166" s="32"/>
      <c r="M166" s="32"/>
      <c r="N166" s="32"/>
      <c r="O166" s="32"/>
    </row>
    <row r="167" spans="1:15">
      <c r="A167" s="11"/>
      <c r="B167" s="12" t="s">
        <v>142</v>
      </c>
      <c r="C167" s="21"/>
      <c r="D167" s="21"/>
      <c r="E167" s="22"/>
      <c r="F167" s="22"/>
      <c r="G167" s="22"/>
      <c r="H167" s="22"/>
      <c r="I167" s="22"/>
      <c r="J167" s="22"/>
      <c r="K167" s="21">
        <f>E166/D166</f>
        <v>101.50140949588258</v>
      </c>
      <c r="L167" s="29">
        <f>F166/D166</f>
        <v>22.388149935461819</v>
      </c>
      <c r="M167" s="29">
        <f>AVERAGE(M161,M165)</f>
        <v>62.708267471938868</v>
      </c>
      <c r="N167" s="32"/>
      <c r="O167" s="32"/>
    </row>
    <row r="169" spans="1:15">
      <c r="B169" s="39" t="s">
        <v>144</v>
      </c>
    </row>
    <row r="170" spans="1:15">
      <c r="A170" s="44" t="s">
        <v>147</v>
      </c>
      <c r="B170" s="68" t="s">
        <v>148</v>
      </c>
      <c r="C170" s="68"/>
      <c r="D170" s="68"/>
    </row>
    <row r="171" spans="1:15">
      <c r="A171" s="90"/>
      <c r="B171" s="84"/>
      <c r="C171" s="84"/>
      <c r="D171" s="84"/>
      <c r="E171" s="84"/>
    </row>
    <row r="172" spans="1:15">
      <c r="A172" s="67"/>
      <c r="B172" s="84" t="s">
        <v>155</v>
      </c>
      <c r="C172" s="84"/>
      <c r="D172" s="84"/>
      <c r="E172" s="84"/>
      <c r="F172" s="84"/>
      <c r="G172" s="84"/>
      <c r="H172" s="84"/>
      <c r="I172" s="84"/>
      <c r="J172" s="84"/>
      <c r="K172" s="84"/>
    </row>
    <row r="173" spans="1:15">
      <c r="A173" s="69"/>
      <c r="B173" s="84" t="s">
        <v>156</v>
      </c>
      <c r="C173" s="84"/>
      <c r="D173" s="84"/>
      <c r="E173" s="84"/>
      <c r="F173" s="84"/>
      <c r="G173" s="84"/>
      <c r="H173" s="84"/>
      <c r="I173" s="84"/>
      <c r="J173" s="84"/>
      <c r="K173" s="84"/>
    </row>
    <row r="176" spans="1:15">
      <c r="B176" s="39"/>
    </row>
    <row r="177" spans="2:4">
      <c r="B177" s="90" t="s">
        <v>133</v>
      </c>
      <c r="C177" s="84"/>
      <c r="D177" s="84"/>
    </row>
  </sheetData>
  <mergeCells count="75">
    <mergeCell ref="O148:O149"/>
    <mergeCell ref="A150:O150"/>
    <mergeCell ref="N158:N159"/>
    <mergeCell ref="O158:O159"/>
    <mergeCell ref="B158:B159"/>
    <mergeCell ref="A160:O160"/>
    <mergeCell ref="E148:E149"/>
    <mergeCell ref="E158:E159"/>
    <mergeCell ref="F148:J148"/>
    <mergeCell ref="K148:M148"/>
    <mergeCell ref="K158:M158"/>
    <mergeCell ref="F158:J158"/>
    <mergeCell ref="N148:N149"/>
    <mergeCell ref="A158:A159"/>
    <mergeCell ref="A148:A149"/>
    <mergeCell ref="A132:O132"/>
    <mergeCell ref="E114:E115"/>
    <mergeCell ref="F114:J114"/>
    <mergeCell ref="K114:M114"/>
    <mergeCell ref="N130:N131"/>
    <mergeCell ref="A130:A131"/>
    <mergeCell ref="B130:B131"/>
    <mergeCell ref="C130:C131"/>
    <mergeCell ref="D130:D131"/>
    <mergeCell ref="E130:E131"/>
    <mergeCell ref="F130:J130"/>
    <mergeCell ref="K130:M130"/>
    <mergeCell ref="A116:O116"/>
    <mergeCell ref="O130:O131"/>
    <mergeCell ref="N4:N5"/>
    <mergeCell ref="A54:A55"/>
    <mergeCell ref="B54:B55"/>
    <mergeCell ref="C54:C55"/>
    <mergeCell ref="D54:D55"/>
    <mergeCell ref="E54:E55"/>
    <mergeCell ref="F54:J54"/>
    <mergeCell ref="K54:M54"/>
    <mergeCell ref="A6:O6"/>
    <mergeCell ref="O54:O55"/>
    <mergeCell ref="A56:O56"/>
    <mergeCell ref="N99:N100"/>
    <mergeCell ref="O99:O100"/>
    <mergeCell ref="K99:M99"/>
    <mergeCell ref="A99:A100"/>
    <mergeCell ref="B99:B100"/>
    <mergeCell ref="C99:C100"/>
    <mergeCell ref="D99:D100"/>
    <mergeCell ref="E99:E100"/>
    <mergeCell ref="F99:J99"/>
    <mergeCell ref="F4:J4"/>
    <mergeCell ref="K4:M4"/>
    <mergeCell ref="A1:O1"/>
    <mergeCell ref="B177:D177"/>
    <mergeCell ref="B148:B149"/>
    <mergeCell ref="C148:C149"/>
    <mergeCell ref="D148:D149"/>
    <mergeCell ref="D158:D159"/>
    <mergeCell ref="C158:C159"/>
    <mergeCell ref="A171:E171"/>
    <mergeCell ref="B172:K172"/>
    <mergeCell ref="B173:K173"/>
    <mergeCell ref="O4:O5"/>
    <mergeCell ref="A4:A5"/>
    <mergeCell ref="B4:B5"/>
    <mergeCell ref="C4:C5"/>
    <mergeCell ref="D4:D5"/>
    <mergeCell ref="E4:E5"/>
    <mergeCell ref="N54:N55"/>
    <mergeCell ref="N114:N115"/>
    <mergeCell ref="A101:O101"/>
    <mergeCell ref="O114:O115"/>
    <mergeCell ref="A114:A115"/>
    <mergeCell ref="B114:B115"/>
    <mergeCell ref="C114:C115"/>
    <mergeCell ref="D114:D115"/>
  </mergeCells>
  <phoneticPr fontId="0" type="noConversion"/>
  <pageMargins left="0.19685039370078741" right="0.27559055118110237" top="0.35433070866141736" bottom="0.35433070866141736" header="0.51181102362204722" footer="0.51181102362204722"/>
  <pageSetup paperSize="9" scale="60" fitToHeight="5" orientation="landscape" r:id="rId1"/>
  <rowBreaks count="3" manualBreakCount="3">
    <brk id="48" max="14" man="1"/>
    <brk id="94" max="14" man="1"/>
    <brk id="14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'Page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Обсяг та структура нарахувань за енергоресурси</dc:title>
  <dc:creator>Алекс</dc:creator>
  <cp:lastModifiedBy>Patrakeyev</cp:lastModifiedBy>
  <cp:lastPrinted>2019-10-23T12:48:11Z</cp:lastPrinted>
  <dcterms:created xsi:type="dcterms:W3CDTF">2011-07-17T18:39:33Z</dcterms:created>
  <dcterms:modified xsi:type="dcterms:W3CDTF">2019-10-23T13:09:13Z</dcterms:modified>
</cp:coreProperties>
</file>